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C:\Users\longh\Desktop\X\"/>
    </mc:Choice>
  </mc:AlternateContent>
  <xr:revisionPtr revIDLastSave="0" documentId="13_ncr:1_{EE5FF618-D303-469A-9A86-7C04393021F9}" xr6:coauthVersionLast="47" xr6:coauthVersionMax="47" xr10:uidLastSave="{00000000-0000-0000-0000-000000000000}"/>
  <bookViews>
    <workbookView xWindow="-108" yWindow="-108" windowWidth="30936" windowHeight="16896" firstSheet="1" activeTab="1" xr2:uid="{7F1CF97F-AFBE-47E4-8719-421518A77907}"/>
  </bookViews>
  <sheets>
    <sheet name="__snloffice" sheetId="2" state="veryHidden" r:id="rId1"/>
    <sheet name="Sheet3" sheetId="3" r:id="rId2"/>
  </sheets>
  <definedNames>
    <definedName name="_xlnm._FilterDatabase" localSheetId="1" hidden="1">Sheet3!$A$5:$AJ$2908</definedName>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Y5" i="3" l="1"/>
  <c r="F2" i="3"/>
  <c r="N2" i="3"/>
  <c r="V2" i="3"/>
  <c r="AD2" i="3"/>
  <c r="A2" i="3"/>
  <c r="I4" i="3"/>
  <c r="G2" i="3"/>
  <c r="O2" i="3"/>
  <c r="W2" i="3"/>
  <c r="AE2" i="3"/>
  <c r="B2" i="3"/>
  <c r="AA4" i="3"/>
  <c r="H2" i="3"/>
  <c r="P2" i="3"/>
  <c r="X2" i="3"/>
  <c r="AF2" i="3"/>
  <c r="J5" i="3"/>
  <c r="AD4" i="3"/>
  <c r="I2" i="3"/>
  <c r="Q2" i="3"/>
  <c r="Y2" i="3"/>
  <c r="AG2" i="3"/>
  <c r="K5" i="3"/>
  <c r="AG4" i="3"/>
  <c r="J2" i="3"/>
  <c r="R2" i="3"/>
  <c r="Z2" i="3"/>
  <c r="AH2" i="3"/>
  <c r="L5" i="3"/>
  <c r="C2" i="3"/>
  <c r="K2" i="3"/>
  <c r="S2" i="3"/>
  <c r="AA2" i="3"/>
  <c r="AI2" i="3"/>
  <c r="M5" i="3"/>
  <c r="D2" i="3"/>
  <c r="L2" i="3"/>
  <c r="T2" i="3"/>
  <c r="AB2" i="3"/>
  <c r="AJ2" i="3"/>
  <c r="X5" i="3"/>
  <c r="E2" i="3"/>
  <c r="M2" i="3"/>
  <c r="U2" i="3"/>
  <c r="AC2" i="3"/>
  <c r="A1" i="3"/>
</calcChain>
</file>

<file path=xl/sharedStrings.xml><?xml version="1.0" encoding="utf-8"?>
<sst xmlns="http://schemas.openxmlformats.org/spreadsheetml/2006/main" count="39241" uniqueCount="7752">
  <si>
    <t>10x Genomics, Inc. (NASDAQGS:TXG)</t>
  </si>
  <si>
    <t>1-800-FLOWERS.COM, Inc. (NASDAQGS:FLWS)</t>
  </si>
  <si>
    <t>1st Source Corporation (NASDAQGS:SRCE)</t>
  </si>
  <si>
    <t>3M Company (NYSE:MMM)</t>
  </si>
  <si>
    <t>89bio, Inc. (NASDAQGM:ETNB)</t>
  </si>
  <si>
    <t>A. O. Smith Corporation (NYSE:AOS)</t>
  </si>
  <si>
    <t>A10 Networks, Inc. (NYSE:ATEN)</t>
  </si>
  <si>
    <t>AAON, Inc. (NASDAQGS:AAON)</t>
  </si>
  <si>
    <t>AAR Corp. (NYSE:AIR)</t>
  </si>
  <si>
    <t>AB Active ETFs, Inc. - AB Conservative Buffer ETF (NASDAQGM:BUFC)</t>
  </si>
  <si>
    <t>Abacus Life, Inc. (NASDAQCM:ABL)</t>
  </si>
  <si>
    <t>Abbott Laboratories (NYSE:ABT)</t>
  </si>
  <si>
    <t>AbbVie Inc. (NYSE:ABBV)</t>
  </si>
  <si>
    <t>Abercrombie &amp; Fitch Co. (NYSE:ANF)</t>
  </si>
  <si>
    <t>ABM Industries Incorporated (NYSE:ABM)</t>
  </si>
  <si>
    <t>Abrdn Asia-Pacific Income Fund Inc (NYSEAM:FAX)</t>
  </si>
  <si>
    <t>Abrdn Global Infrastructure Income Fund (NYSE:ASGI)</t>
  </si>
  <si>
    <t>Abrdn Healthcare Investors (NYSE:HQH)</t>
  </si>
  <si>
    <t>Abrdn Healthcare Opportunities Fund (NYSE:THQ)</t>
  </si>
  <si>
    <t>Abrdn Total Dynamic Dividend Fund (NYSE:AOD)</t>
  </si>
  <si>
    <t>Academy Sports and Outdoors, Inc. (NASDAQGS:ASO)</t>
  </si>
  <si>
    <t>Acadia Healthcare Company, Inc. (NASDAQGS:ACHC)</t>
  </si>
  <si>
    <t>ACADIA Pharmaceuticals Inc. (NASDAQGS:ACAD)</t>
  </si>
  <si>
    <t>Acadia Realty Trust (NYSE:AKR)</t>
  </si>
  <si>
    <t>Accel Entertainment, Inc. (NYSE:ACEL)</t>
  </si>
  <si>
    <t>Accenture plc (NYSE:ACN)</t>
  </si>
  <si>
    <t>ACCO Brands Corporation (NYSE:ACCO)</t>
  </si>
  <si>
    <t>ACI Worldwide, Inc. (NASDAQGS:ACIW)</t>
  </si>
  <si>
    <t>ACM Research, Inc. (NASDAQGM:ACMR)</t>
  </si>
  <si>
    <t>Acuity Brands, Inc. (NYSE:AYI)</t>
  </si>
  <si>
    <t>Acushnet Holdings Corp. (NYSE:GOLF)</t>
  </si>
  <si>
    <t>ACV Auctions Inc. (NASDAQGS:ACVA)</t>
  </si>
  <si>
    <t>Adams Diversified Equity Fund, Inc. (NYSE:ADX)</t>
  </si>
  <si>
    <t>Adams Natural Resources Fund, Inc. (NYSE:PEO)</t>
  </si>
  <si>
    <t>AdaptHealth Corp. (NASDAQCM:AHCO)</t>
  </si>
  <si>
    <t>Addus HomeCare Corporation (NASDAQGS:ADUS)</t>
  </si>
  <si>
    <t>Adecoagro S.A. (NYSE:AGRO)</t>
  </si>
  <si>
    <t>Adeia Inc. (NASDAQGS:ADEA)</t>
  </si>
  <si>
    <t>Adient plc (NYSE:ADNT)</t>
  </si>
  <si>
    <t>ADMA Biologics, Inc. (NASDAQGM:ADMA)</t>
  </si>
  <si>
    <t>Adobe Inc. (NASDAQGS:ADBE)</t>
  </si>
  <si>
    <t>ADS-TEC Energy PLC (NASDAQCM:ADSE)</t>
  </si>
  <si>
    <t>ADT Inc. (NYSE:ADT)</t>
  </si>
  <si>
    <t>Adtalem Global Education Inc. (NYSE:ATGE)</t>
  </si>
  <si>
    <t>ADTRAN Holdings, Inc. (NASDAQGS:ADTN)</t>
  </si>
  <si>
    <t>Advance Auto Parts, Inc. (NYSE:AAP)</t>
  </si>
  <si>
    <t>Advanced Drainage Systems, Inc. (NYSE:WMS)</t>
  </si>
  <si>
    <t>Advanced Energy Industries, Inc. (NASDAQGS:AEIS)</t>
  </si>
  <si>
    <t>Advanced Micro Devices, Inc. (NASDAQGS:AMD)</t>
  </si>
  <si>
    <t>AdvanSix Inc. (NYSE:ASIX)</t>
  </si>
  <si>
    <t>AECOM (NYSE:ACM)</t>
  </si>
  <si>
    <t>AerCap Holdings N.V. (NYSE:AER)</t>
  </si>
  <si>
    <t>AeroVironment, Inc. (NASDAQGS:AVAV)</t>
  </si>
  <si>
    <t>Affiliated Managers Group, Inc. (NYSE:AMG)</t>
  </si>
  <si>
    <t>Affirm Holdings, Inc. (NASDAQGS:AFRM)</t>
  </si>
  <si>
    <t>Aflac Incorporated (NYSE:AFL)</t>
  </si>
  <si>
    <t>Afya Limited (NASDAQGS:AFYA)</t>
  </si>
  <si>
    <t>AGCO Corporation (NYSE:AGCO)</t>
  </si>
  <si>
    <t>Agilent Technologies, Inc. (NYSE:A)</t>
  </si>
  <si>
    <t>Agilysys, Inc. (NASDAQGS:AGYS)</t>
  </si>
  <si>
    <t>Agios Pharmaceuticals, Inc. (NASDAQGS:AGIO)</t>
  </si>
  <si>
    <t>AGNC Investment Corp. (NASDAQGS:AGNC)</t>
  </si>
  <si>
    <t>Agnico Eagle Mines Limited (NYSE:AEM)</t>
  </si>
  <si>
    <t>Agree Realty Corporation (NYSE:ADC)</t>
  </si>
  <si>
    <t>Air Lease Corporation (NYSE:AL)</t>
  </si>
  <si>
    <t>Air Products and Chemicals, Inc. (NYSE:APD)</t>
  </si>
  <si>
    <t>Air Transport Services Group, Inc. (NASDAQGS:ATSG)</t>
  </si>
  <si>
    <t>Airbnb, Inc. (NASDAQGS:ABNB)</t>
  </si>
  <si>
    <t>Akamai Technologies, Inc. (NASDAQGS:AKAM)</t>
  </si>
  <si>
    <t>Akero Therapeutics, Inc. (NASDAQGS:AKRO)</t>
  </si>
  <si>
    <t>Alamo Group Inc. (NYSE:ALG)</t>
  </si>
  <si>
    <t>Alarm.com Holdings, Inc. (NASDAQGS:ALRM)</t>
  </si>
  <si>
    <t>Alaska Air Group, Inc. (NYSE:ALK)</t>
  </si>
  <si>
    <t>Albany International Corp. (NYSE:AIN)</t>
  </si>
  <si>
    <t>Albemarle Corporation (NYSE:ALB)</t>
  </si>
  <si>
    <t>Albertsons Companies, Inc. (NYSE:ACI)</t>
  </si>
  <si>
    <t>Alcoa Corporation (NYSE:AA)</t>
  </si>
  <si>
    <t>Alerus Financial Corporation (NASDAQCM:ALRS)</t>
  </si>
  <si>
    <t>Alexander &amp; Baldwin, Inc. (NYSE:ALEX)</t>
  </si>
  <si>
    <t>Alexander's, Inc. (NYSE:ALX)</t>
  </si>
  <si>
    <t>Alexandria Real Estate Equities, Inc. (NYSE:ARE)</t>
  </si>
  <si>
    <t>Algoma Steel Group Inc. (NASDAQGM:ASTL)</t>
  </si>
  <si>
    <t>Alibaba Group Holding Limited (NYSE:BABA)</t>
  </si>
  <si>
    <t>Alight, Inc. (NYSE:ALIT)</t>
  </si>
  <si>
    <t>Align Technology, Inc. (NASDAQGS:ALGN)</t>
  </si>
  <si>
    <t>Alignment Healthcare, Inc. (NASDAQGS:ALHC)</t>
  </si>
  <si>
    <t>Alkami Technology, Inc. (NASDAQGS:ALKT)</t>
  </si>
  <si>
    <t>Alkermes plc (NASDAQGS:ALKS)</t>
  </si>
  <si>
    <t>Allegiant Travel Company (NASDAQGS:ALGT)</t>
  </si>
  <si>
    <t>Allegion plc (NYSE:ALLE)</t>
  </si>
  <si>
    <t>Allegro MicroSystems, Inc. (NASDAQGS:ALGM)</t>
  </si>
  <si>
    <t>ALLETE, Inc. (NYSE:ALE)</t>
  </si>
  <si>
    <t>Alliance Resource Partners, L.P. (NASDAQGS:ARLP)</t>
  </si>
  <si>
    <t>AllianceBernstein Global High Income Fund (NYSE:AWF)</t>
  </si>
  <si>
    <t>AllianceBernstein Holding L.P. (NYSE:AB)</t>
  </si>
  <si>
    <t>Alliant Energy Corporation (NASDAQGS:LNT)</t>
  </si>
  <si>
    <t>Allison Transmission Holdings, Inc. (NYSE:ALSN)</t>
  </si>
  <si>
    <t>Ally Financial Inc. (NYSE:ALLY)</t>
  </si>
  <si>
    <t>Alnylam Pharmaceuticals, Inc. (NASDAQGS:ALNY)</t>
  </si>
  <si>
    <t>Alpha and Omega Semiconductor Limited (NASDAQGS:AOSL)</t>
  </si>
  <si>
    <t>Alpha Metallurgical Resources, Inc. (NYSE:AMR)</t>
  </si>
  <si>
    <t>Alphabet Inc. (NASDAQGS:GOOGL)</t>
  </si>
  <si>
    <t>Alphatec Holdings, Inc. (NASDAQGS:ATEC)</t>
  </si>
  <si>
    <t>Altair Engineering Inc. (NASDAQGS:ALTR)</t>
  </si>
  <si>
    <t>Altimmune, Inc. (NASDAQGM:ALT)</t>
  </si>
  <si>
    <t>Altria Group, Inc. (NYSE:MO)</t>
  </si>
  <si>
    <t>Alumis Inc. (NASDAQGS:ALMS)</t>
  </si>
  <si>
    <t>Alvotech (NASDAQGM:ALVO)</t>
  </si>
  <si>
    <t>Amalgamated Financial Corp. (NASDAQGM:AMAL)</t>
  </si>
  <si>
    <t>A-Mark Precious Metals, Inc. (NASDAQGS:AMRK)</t>
  </si>
  <si>
    <t>Amazon.com, Inc. (NASDAQGS:AMZN)</t>
  </si>
  <si>
    <t>Ambac Financial Group, Inc. (NYSE:AMBC)</t>
  </si>
  <si>
    <t>Ambarella, Inc. (NASDAQGS:AMBA)</t>
  </si>
  <si>
    <t>Amcor plc (NYSE:AMCR)</t>
  </si>
  <si>
    <t>Amdocs Limited (NASDAQGS:DOX)</t>
  </si>
  <si>
    <t>Amedisys, Inc. (NASDAQGS:AMED)</t>
  </si>
  <si>
    <t>Amentum Holdings, Inc. (NYSE:AMTM)</t>
  </si>
  <si>
    <t>Amer Sports, Inc. (NYSE:AS)</t>
  </si>
  <si>
    <t>Amerant Bancorp Inc. (NYSE:AMTB)</t>
  </si>
  <si>
    <t>Ameren Corporation (NYSE:AEE)</t>
  </si>
  <si>
    <t>Ameresco, Inc. (NYSE:AMRC)</t>
  </si>
  <si>
    <t>American Airlines Group Inc. (NASDAQGS:AAL)</t>
  </si>
  <si>
    <t>American Assets Trust, Inc. (NYSE:AAT)</t>
  </si>
  <si>
    <t>American Axle &amp; Manufacturing Holdings, Inc. (NYSE:AXL)</t>
  </si>
  <si>
    <t>American Coastal Insurance Corporation (NASDAQCM:ACIC)</t>
  </si>
  <si>
    <t>American Eagle Outfitters, Inc. (NYSE:AEO)</t>
  </si>
  <si>
    <t>American Electric Power Company, Inc. (NASDAQGS:AEP)</t>
  </si>
  <si>
    <t>American Express Company (NYSE:AXP)</t>
  </si>
  <si>
    <t>American Financial Group, Inc. (NYSE:AFG)</t>
  </si>
  <si>
    <t>American Healthcare REIT, Inc. (NYSE:AHR)</t>
  </si>
  <si>
    <t>American Homes 4 Rent (NYSE:AMH)</t>
  </si>
  <si>
    <t>American International Group, Inc. (NYSE:AIG)</t>
  </si>
  <si>
    <t>American States Water Company (NYSE:AWR)</t>
  </si>
  <si>
    <t>American Superconductor Corporation (NASDAQGS:AMSC)</t>
  </si>
  <si>
    <t>American Tower Corporation (NYSE:AMT)</t>
  </si>
  <si>
    <t>American Water Works Company, Inc. (NYSE:AWK)</t>
  </si>
  <si>
    <t>American Woodmark Corporation (NASDAQGS:AMWD)</t>
  </si>
  <si>
    <t>Americold Realty Trust, Inc. (NYSE:COLD)</t>
  </si>
  <si>
    <t>Ameriprise Financial, Inc. (NYSE:AMP)</t>
  </si>
  <si>
    <t>Ameris Bancorp (NYSE:ABCB)</t>
  </si>
  <si>
    <t>AMERISAFE, Inc. (NASDAQGS:AMSF)</t>
  </si>
  <si>
    <t>AMETEK, Inc. (NYSE:AME)</t>
  </si>
  <si>
    <t>Amgen Inc. (NASDAQGS:AMGN)</t>
  </si>
  <si>
    <t>Amicus Therapeutics, Inc. (NASDAQGM:FOLD)</t>
  </si>
  <si>
    <t>Amkor Technology, Inc. (NASDAQGS:AMKR)</t>
  </si>
  <si>
    <t>AMN Healthcare Services, Inc. (NYSE:AMN)</t>
  </si>
  <si>
    <t>Amneal Pharmaceuticals, Inc. (NASDAQGS:AMRX)</t>
  </si>
  <si>
    <t>Amphastar Pharmaceuticals, Inc. (NASDAQGS:AMPH)</t>
  </si>
  <si>
    <t>Amphenol Corporation (NYSE:APH)</t>
  </si>
  <si>
    <t>Amplitude, Inc. (NASDAQCM:AMPL)</t>
  </si>
  <si>
    <t>Analog Devices, Inc. (NASDAQGS:ADI)</t>
  </si>
  <si>
    <t>AnaptysBio, Inc. (NASDAQGS:ANAB)</t>
  </si>
  <si>
    <t>Anavex Life Sciences Corp. (NASDAQGS:AVXL)</t>
  </si>
  <si>
    <t>AngloGold Ashanti plc (NYSE:AU)</t>
  </si>
  <si>
    <t>ANI Pharmaceuticals, Inc. (NASDAQGM:ANIP)</t>
  </si>
  <si>
    <t>Annaly Capital Management, Inc. (NYSE:NLY)</t>
  </si>
  <si>
    <t>Annexon, Inc. (NASDAQGS:ANNX)</t>
  </si>
  <si>
    <t>ANSYS, Inc. (NASDAQGS:ANSS)</t>
  </si>
  <si>
    <t>Anterix Inc. (NASDAQCM:ATEX)</t>
  </si>
  <si>
    <t>Antero Midstream Corporation (NYSE:AM)</t>
  </si>
  <si>
    <t>Antero Resources Corporation (NYSE:AR)</t>
  </si>
  <si>
    <t>Aon plc (NYSE:AON)</t>
  </si>
  <si>
    <t>APA Corporation (NASDAQGS:APA)</t>
  </si>
  <si>
    <t>Apartment Investment and Management Company (NYSE:AIV)</t>
  </si>
  <si>
    <t>Apellis Pharmaceuticals, Inc. (NASDAQGS:APLS)</t>
  </si>
  <si>
    <t>APi Group Corporation (NYSE:APG)</t>
  </si>
  <si>
    <t>Apogee Enterprises, Inc. (NASDAQGS:APOG)</t>
  </si>
  <si>
    <t>Apogee Therapeutics, Inc. (NASDAQGM:APGE)</t>
  </si>
  <si>
    <t>Apollo Commercial Real Estate Finance, Inc. (NYSE:ARI)</t>
  </si>
  <si>
    <t>Apollo Global Management, Inc. (NYSE:APO)</t>
  </si>
  <si>
    <t>AppFolio, Inc. (NASDAQGM:APPF)</t>
  </si>
  <si>
    <t>Appian Corporation (NASDAQGM:APPN)</t>
  </si>
  <si>
    <t>Apple Hospitality REIT, Inc. (NYSE:APLE)</t>
  </si>
  <si>
    <t>Apple Inc. (NASDAQGS:AAPL)</t>
  </si>
  <si>
    <t>Applied Digital Corporation (NASDAQGS:APLD)</t>
  </si>
  <si>
    <t>Applied Industrial Technologies, Inc. (NYSE:AIT)</t>
  </si>
  <si>
    <t>Applied Materials, Inc. (NASDAQGS:AMAT)</t>
  </si>
  <si>
    <t>Applied Optoelectronics, Inc. (NASDAQGM:AAOI)</t>
  </si>
  <si>
    <t>Applied Therapeutics, Inc. (NASDAQGM:APLT)</t>
  </si>
  <si>
    <t>AppLovin Corporation (NASDAQGS:APP)</t>
  </si>
  <si>
    <t>AptarGroup, Inc. (NYSE:ATR)</t>
  </si>
  <si>
    <t>Aptiv PLC (NYSE:APTV)</t>
  </si>
  <si>
    <t>Aramark (NYSE:ARMK)</t>
  </si>
  <si>
    <t>Arbor Realty Trust, Inc. (NYSE:ABR)</t>
  </si>
  <si>
    <t>Arcadium Lithium plc (NYSE:ALTM)</t>
  </si>
  <si>
    <t>ArcBest Corporation (NASDAQGS:ARCB)</t>
  </si>
  <si>
    <t>Arcellx, Inc. (NASDAQGS:ACLX)</t>
  </si>
  <si>
    <t>Arch Capital Group Ltd. (NASDAQGS:ACGL)</t>
  </si>
  <si>
    <t>Arch Resources, Inc. (NYSE:ARCH)</t>
  </si>
  <si>
    <t>Archer Aviation Inc. (NYSE:ACHR)</t>
  </si>
  <si>
    <t>Archer-Daniels-Midland Company (NYSE:ADM)</t>
  </si>
  <si>
    <t>Archrock, Inc. (NYSE:AROC)</t>
  </si>
  <si>
    <t>Arcos Dorados Holdings Inc. (NYSE:ARCO)</t>
  </si>
  <si>
    <t>Arcosa, Inc. (NYSE:ACA)</t>
  </si>
  <si>
    <t>Arcus Biosciences, Inc. (NYSE:RCUS)</t>
  </si>
  <si>
    <t>Arcutis Biotherapeutics, Inc. (NASDAQGS:ARQT)</t>
  </si>
  <si>
    <t>Ardelyx, Inc. (NASDAQGM:ARDX)</t>
  </si>
  <si>
    <t>Ardent Health Partners, Inc. (NYSE:ARDT)</t>
  </si>
  <si>
    <t>Ares Acquisition Corporation II (NYSE:AACT)</t>
  </si>
  <si>
    <t>Ares Capital Corporation (NASDAQGS:ARCC)</t>
  </si>
  <si>
    <t>Ares Management Corporation (NYSE:ARES)</t>
  </si>
  <si>
    <t>Argan, Inc. (NYSE:AGX)</t>
  </si>
  <si>
    <t>Arhaus, Inc. (NASDAQGS:ARHS)</t>
  </si>
  <si>
    <t>Aris Water Solutions, Inc. (NYSE:ARIS)</t>
  </si>
  <si>
    <t>Arista Networks, Inc. (NYSE:ANET)</t>
  </si>
  <si>
    <t>Arko Corp. (NASDAQCM:ARKO)</t>
  </si>
  <si>
    <t>Arlo Technologies, Inc. (NYSE:ARLO)</t>
  </si>
  <si>
    <t>Arm Holdings plc (NASDAQGS:ARM)</t>
  </si>
  <si>
    <t>Armada Hoffler Properties, Inc. (NYSE:AHH)</t>
  </si>
  <si>
    <t>ARMOUR Residential REIT, Inc. (NYSE:ARR)</t>
  </si>
  <si>
    <t>Armstrong World Industries, Inc. (NYSE:AWI)</t>
  </si>
  <si>
    <t>Array Technologies, Inc. (NASDAQGM:ARRY)</t>
  </si>
  <si>
    <t>ArriVent BioPharma, Inc. (NASDAQGM:AVBP)</t>
  </si>
  <si>
    <t>Arrow Electronics, Inc. (NYSE:ARW)</t>
  </si>
  <si>
    <t>Arrow Financial Corporation (NASDAQGS:AROW)</t>
  </si>
  <si>
    <t>Arrowhead Pharmaceuticals, Inc. (NASDAQGS:ARWR)</t>
  </si>
  <si>
    <t>ARS Pharmaceuticals, Inc. (NASDAQGM:SPRY)</t>
  </si>
  <si>
    <t>Arthur J. Gallagher &amp; Co. (NYSE:AJG)</t>
  </si>
  <si>
    <t>Artisan Partners Asset Management Inc. (NYSE:APAM)</t>
  </si>
  <si>
    <t>Artivion, Inc. (NYSE:AORT)</t>
  </si>
  <si>
    <t>Arvinas, Inc. (NASDAQGS:ARVN)</t>
  </si>
  <si>
    <t>Asana, Inc. (NYSE:ASAN)</t>
  </si>
  <si>
    <t>Asbury Automotive Group, Inc. (NYSE:ABG)</t>
  </si>
  <si>
    <t>Ascendis Pharma A/S (NASDAQGS:ASND)</t>
  </si>
  <si>
    <t>ASGN Incorporated (NYSE:ASGN)</t>
  </si>
  <si>
    <t>Ashland Inc. (NYSE:ASH)</t>
  </si>
  <si>
    <t>ASP Isotopes Inc. (NASDAQCM:ASPI)</t>
  </si>
  <si>
    <t>Aspen Aerogels, Inc. (NYSE:ASPN)</t>
  </si>
  <si>
    <t>Aspen Technology, Inc. (NASDAQGS:AZPN)</t>
  </si>
  <si>
    <t>Associated Banc-Corp (NYSE:ASB)</t>
  </si>
  <si>
    <t>Associated Capital Group, Inc. (NYSE:AC)</t>
  </si>
  <si>
    <t>Assurant, Inc. (NYSE:AIZ)</t>
  </si>
  <si>
    <t>Assured Guaranty Ltd. (NYSE:AGO)</t>
  </si>
  <si>
    <t>AST SpaceMobile, Inc. (NASDAQGS:ASTS)</t>
  </si>
  <si>
    <t>Astec Industries, Inc. (NASDAQGS:ASTE)</t>
  </si>
  <si>
    <t>Astera Labs, Inc. (NASDAQGS:ALAB)</t>
  </si>
  <si>
    <t>Astrana Health, Inc. (NASDAQCM:ASTH)</t>
  </si>
  <si>
    <t>Astria Therapeutics, Inc. (NASDAQGM:ATXS)</t>
  </si>
  <si>
    <t>Astronics Corporation (NASDAQGS:ATRO)</t>
  </si>
  <si>
    <t>AT&amp;T Inc. (NYSE:T)</t>
  </si>
  <si>
    <t>ATI Inc. (NYSE:ATI)</t>
  </si>
  <si>
    <t>Atkore Inc. (NYSE:ATKR)</t>
  </si>
  <si>
    <t>Atlanta Braves Holdings, Inc. (NASDAQGS:BATR.K)</t>
  </si>
  <si>
    <t>Atlantic Union Bankshares Corporation (NYSE:AUB)</t>
  </si>
  <si>
    <t>Atlantica Sustainable Infrastructure plc (NASDAQGS:AY)</t>
  </si>
  <si>
    <t>Atlanticus Holdings Corporation (NASDAQGS:ATLC)</t>
  </si>
  <si>
    <t>Atlas Energy Solutions Inc. (NYSE:AESI)</t>
  </si>
  <si>
    <t>Atlassian Corporation (NASDAQGS:TEAM)</t>
  </si>
  <si>
    <t>Atmos Energy Corporation (NYSE:ATO)</t>
  </si>
  <si>
    <t>Atmus Filtration Technologies Inc. (NYSE:ATMU)</t>
  </si>
  <si>
    <t>Atour Lifestyle Holdings Limited (NASDAQGS:ATAT)</t>
  </si>
  <si>
    <t>AtriCure, Inc. (NASDAQGM:ATRC)</t>
  </si>
  <si>
    <t>Auna S.A. (NYSE:AUNA)</t>
  </si>
  <si>
    <t>Aurinia Pharmaceuticals Inc. (NASDAQGM:AUPH)</t>
  </si>
  <si>
    <t>Aurora Innovation, Inc. (NASDAQGS:AUR)</t>
  </si>
  <si>
    <t>Autodesk, Inc. (NASDAQGS:ADSK)</t>
  </si>
  <si>
    <t>Autohome Inc. (NYSE:ATHM)</t>
  </si>
  <si>
    <t>Autoliv, Inc. (NYSE:ALV)</t>
  </si>
  <si>
    <t>Automatic Data Processing, Inc. (NASDAQGS:ADP)</t>
  </si>
  <si>
    <t>AutoNation, Inc. (NYSE:AN)</t>
  </si>
  <si>
    <t>AutoZone, Inc. (NYSE:AZO)</t>
  </si>
  <si>
    <t>Avadel Pharmaceuticals plc (NASDAQGM:AVDL)</t>
  </si>
  <si>
    <t>AvalonBay Communities, Inc. (NYSE:AVB)</t>
  </si>
  <si>
    <t>Avangrid, Inc. (NYSE:AGR)</t>
  </si>
  <si>
    <t>Avanos Medical, Inc. (NYSE:AVNS)</t>
  </si>
  <si>
    <t>Avantor, Inc. (NYSE:AVTR)</t>
  </si>
  <si>
    <t>Aveanna Healthcare Holdings Inc. (NASDAQGS:AVAH)</t>
  </si>
  <si>
    <t>AvePoint, Inc. (NASDAQGS:AVPT)</t>
  </si>
  <si>
    <t>Avery Dennison Corporation (NYSE:AVY)</t>
  </si>
  <si>
    <t>Avid Bioservices, Inc. (NASDAQCM:CDMO)</t>
  </si>
  <si>
    <t>Avidity Biosciences, Inc. (NASDAQGM:RNA)</t>
  </si>
  <si>
    <t>AvidXchange Holdings, Inc. (NASDAQGS:AVDX)</t>
  </si>
  <si>
    <t>Avient Corporation (NYSE:AVNT)</t>
  </si>
  <si>
    <t>Avis Budget Group, Inc. (NASDAQGS:CAR)</t>
  </si>
  <si>
    <t>Avista Corporation (NYSE:AVA)</t>
  </si>
  <si>
    <t>Avnet, Inc. (NASDAQGS:AVT)</t>
  </si>
  <si>
    <t>Axalta Coating Systems Ltd. (NYSE:AXTA)</t>
  </si>
  <si>
    <t>Axcelis Technologies, Inc. (NASDAQGS:ACLS)</t>
  </si>
  <si>
    <t>AXIS Capital Holdings Limited (NYSE:AXS)</t>
  </si>
  <si>
    <t>Axogen, Inc. (NASDAQCM:AXGN)</t>
  </si>
  <si>
    <t>Axon Enterprise, Inc. (NASDAQGS:AXON)</t>
  </si>
  <si>
    <t>Axos Financial, Inc. (NYSE:AX)</t>
  </si>
  <si>
    <t>Axsome Therapeutics, Inc. (NASDAQGM:AXSM)</t>
  </si>
  <si>
    <t>Azenta, Inc. (NASDAQGS:AZTA)</t>
  </si>
  <si>
    <t>AZZ Inc. (NYSE:AZZ)</t>
  </si>
  <si>
    <t>B&amp;G Foods, Inc. (NYSE:BGS)</t>
  </si>
  <si>
    <t>Badger Meter, Inc. (NYSE:BMI)</t>
  </si>
  <si>
    <t>Baidu, Inc. (NASDAQGS:BIDU)</t>
  </si>
  <si>
    <t>Bain Capital Specialty Finance, Inc. (NYSE:BCSF)</t>
  </si>
  <si>
    <t>Baker Hughes Company (NASDAQGS:BKR)</t>
  </si>
  <si>
    <t>Balchem Corporation (NASDAQGS:BCPC)</t>
  </si>
  <si>
    <t>Ball Corporation (NYSE:BALL)</t>
  </si>
  <si>
    <t>Bally's Corporation (NYSE:BALY)</t>
  </si>
  <si>
    <t>Banc of California, Inc. (NYSE:BANC)</t>
  </si>
  <si>
    <t>BancFirst Corporation (NASDAQGS:BANF)</t>
  </si>
  <si>
    <t>Banco Latinoamericano de Comercio Exterior, S. A. (NYSE:BLX)</t>
  </si>
  <si>
    <t>Bandwidth Inc. (NASDAQGS:BAND)</t>
  </si>
  <si>
    <t>Bank First Corporation (NASDAQCM:BFC)</t>
  </si>
  <si>
    <t>Bank of America Corporation (NYSE:BAC)</t>
  </si>
  <si>
    <t>Bank of Hawaii Corporation (NYSE:BOH)</t>
  </si>
  <si>
    <t>Bank OZK (NASDAQGS:OZK)</t>
  </si>
  <si>
    <t>BankUnited, Inc. (NYSE:BKU)</t>
  </si>
  <si>
    <t>Banner Corporation (NASDAQGS:BANR)</t>
  </si>
  <si>
    <t>Bar Harbor Bankshares (NYSEAM:BHB)</t>
  </si>
  <si>
    <t>Barings BDC, Inc. (NYSE:BBDC)</t>
  </si>
  <si>
    <t>Barnes Group Inc. (NYSE:B)</t>
  </si>
  <si>
    <t>Barrett Business Services, Inc. (NASDAQGS:BBSI)</t>
  </si>
  <si>
    <t>Bath &amp; Body Works, Inc. (NYSE:BBWI)</t>
  </si>
  <si>
    <t>Bausch + Lomb Corporation (NYSE:BLCO)</t>
  </si>
  <si>
    <t>Bausch Health Companies Inc. (NYSE:BHC)</t>
  </si>
  <si>
    <t>Baxter International Inc. (NYSE:BAX)</t>
  </si>
  <si>
    <t>BBB Foods Inc. (NYSE:TBBB)</t>
  </si>
  <si>
    <t>Beacon Roofing Supply, Inc. (NASDAQGS:BECN)</t>
  </si>
  <si>
    <t>Beam Therapeutics Inc. (NASDAQGS:BEAM)</t>
  </si>
  <si>
    <t>Beazer Homes USA, Inc. (NYSE:BZH)</t>
  </si>
  <si>
    <t>Becton, Dickinson and Company (NYSE:BDX)</t>
  </si>
  <si>
    <t>BeiGene, Ltd. (NASDAQGS:BGNE)</t>
  </si>
  <si>
    <t>Bel Fuse Inc. (NASDAQGS:BELF.A)</t>
  </si>
  <si>
    <t>Belden Inc. (NYSE:BDC)</t>
  </si>
  <si>
    <t>Belite Bio, Inc (NASDAQCM:BLTE)</t>
  </si>
  <si>
    <t>BellRing Brands, Inc. (NYSE:BRBR)</t>
  </si>
  <si>
    <t>Benchmark Electronics, Inc. (NYSE:BHE)</t>
  </si>
  <si>
    <t>Bentley Systems, Incorporated (NASDAQGS:BSY)</t>
  </si>
  <si>
    <t>Berkshire Hathaway Inc. (NYSE:BRK.A)</t>
  </si>
  <si>
    <t>Berkshire Hills Bancorp, Inc. (NYSE:BHLB)</t>
  </si>
  <si>
    <t>Berry Global Group, Inc. (NYSE:BERY)</t>
  </si>
  <si>
    <t>Best Buy Co., Inc. (NYSE:BBY)</t>
  </si>
  <si>
    <t>Betterware de México, S.A.P.I. de C.V. (NYSE:BWMX)</t>
  </si>
  <si>
    <t>BGC Group, Inc. (NASDAQGS:BGC)</t>
  </si>
  <si>
    <t>Bicara Therapeutics Inc. (NASDAQGM:BCAX)</t>
  </si>
  <si>
    <t>Bicycle Therapeutics plc (NASDAQGS:BCYC)</t>
  </si>
  <si>
    <t>BigCommerce Holdings, Inc. (NASDAQGM:BIGC)</t>
  </si>
  <si>
    <t>Biglari Holdings Inc. (NYSE:BH.A)</t>
  </si>
  <si>
    <t>Bilibili Inc. (NASDAQGS:BILI)</t>
  </si>
  <si>
    <t>BILL Holdings, Inc. (NYSE:BILL)</t>
  </si>
  <si>
    <t>BingEx Limited (NASDAQGS:FLX)</t>
  </si>
  <si>
    <t>BioAge Labs, Inc. (NASDAQGS:BIOA)</t>
  </si>
  <si>
    <t>BioCryst Pharmaceuticals, Inc. (NASDAQGS:BCRX)</t>
  </si>
  <si>
    <t>Biogen Inc. (NASDAQGS:BIIB)</t>
  </si>
  <si>
    <t>Biohaven Ltd. (NYSE:BHVN)</t>
  </si>
  <si>
    <t>BioLife Solutions, Inc. (NASDAQCM:BLFS)</t>
  </si>
  <si>
    <t>BioMarin Pharmaceutical Inc. (NASDAQGS:BMRN)</t>
  </si>
  <si>
    <t>BioNTech SE (NASDAQGS:BNTX)</t>
  </si>
  <si>
    <t>Bio-Rad Laboratories, Inc. (NYSE:BIO)</t>
  </si>
  <si>
    <t>Bio-Techne Corporation (NASDAQGS:TECH)</t>
  </si>
  <si>
    <t>Bioventus Inc. (NASDAQGS:BVS)</t>
  </si>
  <si>
    <t>Birkenstock Holding plc (NYSE:BIRK)</t>
  </si>
  <si>
    <t>Bitdeer Technologies Group (NASDAQCM:BTDR)</t>
  </si>
  <si>
    <t>BitFuFu Inc. (NASDAQCM:FUFU)</t>
  </si>
  <si>
    <t>BJ's Restaurants, Inc. (NASDAQGS:BJRI)</t>
  </si>
  <si>
    <t>BJ's Wholesale Club Holdings, Inc. (NYSE:BJ)</t>
  </si>
  <si>
    <t>BKV Corporation (NYSE:BKV)</t>
  </si>
  <si>
    <t>Black Hills Corporation (NYSE:BKH)</t>
  </si>
  <si>
    <t>Black Stone Minerals, L.P. (NYSE:BSM)</t>
  </si>
  <si>
    <t>Blackbaud, Inc. (NASDAQGS:BLKB)</t>
  </si>
  <si>
    <t>BlackLine, Inc. (NASDAQGS:BL)</t>
  </si>
  <si>
    <t>BlackRock Capital Allocation Term Trust (NYSE:BCAT)</t>
  </si>
  <si>
    <t>BlackRock Core Bond Trust (NYSE:BHK)</t>
  </si>
  <si>
    <t>BlackRock Corporate High Yield Fund, Inc. (NYSE:HYT)</t>
  </si>
  <si>
    <t>BlackRock Credit Allocation Income Trust (NYSE:BTZ)</t>
  </si>
  <si>
    <t>BlackRock Debt Strategies Fund, Inc. (NYSE:DSU)</t>
  </si>
  <si>
    <t>BlackRock Enhanced Capital and Income Fund, Inc. (NYSE:CII)</t>
  </si>
  <si>
    <t>BlackRock Enhanced Equity Dividend Trust (NYSE:BDJ)</t>
  </si>
  <si>
    <t>BlackRock Enhanced Global Dividend Trust (NYSE:BOE)</t>
  </si>
  <si>
    <t>BlackRock Enhanced International Dividend Trust (NYSE:BGY)</t>
  </si>
  <si>
    <t>BlackRock ESG Capital Allocation Term Trust (NYSE:ECAT)</t>
  </si>
  <si>
    <t>BlackRock ETF Trust II - iShares AAA CLO Active ETF (NASDAQGM:CLOA)</t>
  </si>
  <si>
    <t>BlackRock Health Sciences Trust (NYSE:BME)</t>
  </si>
  <si>
    <t>BlackRock Innovation and Growth Term Trust (NYSE:BIGZ)</t>
  </si>
  <si>
    <t>BlackRock Limited Duration Income Trust (NYSE:BLW)</t>
  </si>
  <si>
    <t>BlackRock Multi-Sector Income Trust (NYSE:BIT)</t>
  </si>
  <si>
    <t>Blackrock Municipal 2030 Target Term Trust (NYSE:BTT)</t>
  </si>
  <si>
    <t>BlackRock Municipal Income Fund, Inc. (NYSE:MUI)</t>
  </si>
  <si>
    <t>BlackRock Municipal Income Trust II (NYSE:BLE)</t>
  </si>
  <si>
    <t>BlackRock MuniHoldings California Quality Fund, Inc. (NYSE:MUC)</t>
  </si>
  <si>
    <t>BlackRock MuniHoldings Fund, Inc. (NYSE:MHD)</t>
  </si>
  <si>
    <t>BlackRock MuniHoldings New Jersey Quality Fund, Inc. (NYSE:MUJ)</t>
  </si>
  <si>
    <t>BlackRock MuniYield Fund, Inc. (NYSE:MYD)</t>
  </si>
  <si>
    <t>BlackRock MuniYield Quality Fund III, Inc. (NYSE:MYI)</t>
  </si>
  <si>
    <t>BlackRock MuniYield Quality Fund, Inc. (NYSE:MQY)</t>
  </si>
  <si>
    <t>Blackrock Resources &amp; Commodities Strategy Trust (NYSE:BCX)</t>
  </si>
  <si>
    <t>BlackRock Science and Technology Term Trust (NYSE:BSTZ)</t>
  </si>
  <si>
    <t>BlackRock Science and Technology Trust (NYSE:BST)</t>
  </si>
  <si>
    <t>BlackRock Taxable Municipal Bond Trust (NYSE:BBN)</t>
  </si>
  <si>
    <t>BlackRock TCP Capital Corp. (NASDAQGS:TCPC)</t>
  </si>
  <si>
    <t>BlackRock Utilities, Infrastructure &amp; Power Opportunities Trust (NYSE:BUI)</t>
  </si>
  <si>
    <t>BlackRock, Inc. (NYSE:BLK)</t>
  </si>
  <si>
    <t>Blackstone Inc. (NYSE:BX)</t>
  </si>
  <si>
    <t>Blackstone Mortgage Trust, Inc. (NYSE:BXMT)</t>
  </si>
  <si>
    <t>Blackstone Secured Lending Fund (NYSE:BXSL)</t>
  </si>
  <si>
    <t>Blackstone Strategic Credit 2027 Term Fund (NYSE:BGB)</t>
  </si>
  <si>
    <t>Blend Labs, Inc. (NYSE:BLND)</t>
  </si>
  <si>
    <t>Block, Inc. (NYSE:SQ)</t>
  </si>
  <si>
    <t>Bloom Energy Corporation (NYSE:BE)</t>
  </si>
  <si>
    <t>Bloomin' Brands, Inc. (NASDAQGS:BLMN)</t>
  </si>
  <si>
    <t>Blue Bird Corporation (NASDAQGM:BLBD)</t>
  </si>
  <si>
    <t>Blue Owl Capital Corporation (NYSE:OBDC)</t>
  </si>
  <si>
    <t>Blue Owl Capital Corporation III (NYSE:OBDE)</t>
  </si>
  <si>
    <t>Blue Owl Capital Inc. (NYSE:OWL)</t>
  </si>
  <si>
    <t>BlueLinx Holdings Inc. (NYSE:BXC)</t>
  </si>
  <si>
    <t>Blueprint Medicines Corporation (NASDAQGS:BPMC)</t>
  </si>
  <si>
    <t>Boise Cascade Company (NYSE:BCC)</t>
  </si>
  <si>
    <t>BOK Financial Corporation (NASDAQGS:BOKF)</t>
  </si>
  <si>
    <t>Booking Holdings Inc. (NASDAQGS:BKNG)</t>
  </si>
  <si>
    <t>Boot Barn Holdings, Inc. (NYSE:BOOT)</t>
  </si>
  <si>
    <t>Booz Allen Hamilton Holding Corporation (NYSE:BAH)</t>
  </si>
  <si>
    <t>BorgWarner Inc. (NYSE:BWA)</t>
  </si>
  <si>
    <t>Boston Scientific Corporation (NYSE:BSX)</t>
  </si>
  <si>
    <t>Bowhead Specialty Holdings Inc. (NYSE:BOW)</t>
  </si>
  <si>
    <t>Bowlero Corp. (NYSE:BOWL)</t>
  </si>
  <si>
    <t>Box, Inc. (NYSE:BOX)</t>
  </si>
  <si>
    <t>Boyd Gaming Corporation (NYSE:BYD)</t>
  </si>
  <si>
    <t>Brady Corporation (NYSE:BRC)</t>
  </si>
  <si>
    <t>Brandywine Realty Trust (NYSE:BDN)</t>
  </si>
  <si>
    <t>Braze, Inc. (NASDAQGS:BRZE)</t>
  </si>
  <si>
    <t>Brazil Potash Corp. (NYSE:GRO)</t>
  </si>
  <si>
    <t>Bread Financial Holdings, Inc. (NYSE:BFH)</t>
  </si>
  <si>
    <t>BridgeBio Pharma, Inc. (NASDAQGS:BBIO)</t>
  </si>
  <si>
    <t>Bright Horizons Family Solutions Inc. (NYSE:BFAM)</t>
  </si>
  <si>
    <t>Brighthouse Financial, Inc. (NASDAQGS:BHF)</t>
  </si>
  <si>
    <t>BrightSphere Investment Group Inc. (NYSE:BSIG)</t>
  </si>
  <si>
    <t>BrightSpire Capital, Inc. (NYSE:BRSP)</t>
  </si>
  <si>
    <t>BrightSpring Health Services, Inc. (NASDAQGS:BTSG)</t>
  </si>
  <si>
    <t>BrightView Holdings, Inc. (NYSE:BV)</t>
  </si>
  <si>
    <t>Brinker International, Inc. (NYSE:EAT)</t>
  </si>
  <si>
    <t>Bristol-Myers Squibb Company (NYSE:BMY)</t>
  </si>
  <si>
    <t>Bristow Group Inc. (NYSE:VTOL)</t>
  </si>
  <si>
    <t>Brixmor Property Group Inc. (NYSE:BRX)</t>
  </si>
  <si>
    <t>Broadcom Inc. (NASDAQGS:AVGO)</t>
  </si>
  <si>
    <t>Broadridge Financial Solutions, Inc. (NYSE:BR)</t>
  </si>
  <si>
    <t>Broadstone Net Lease, Inc. (NYSE:BNL)</t>
  </si>
  <si>
    <t>Brookdale Senior Living Inc. (NYSE:BKD)</t>
  </si>
  <si>
    <t>Brookfield Business Corporation (NYSE:BBUC)</t>
  </si>
  <si>
    <t>Brookfield Business Partners L.P. (NYSE:BBU)</t>
  </si>
  <si>
    <t>Brookfield Infrastructure Corporation (NYSE:BIPC)</t>
  </si>
  <si>
    <t>Brookfield Infrastructure Partners L.P. (NYSE:BIP)</t>
  </si>
  <si>
    <t>Brookfield Real Assets Income Fund Inc. (NYSE:RA)</t>
  </si>
  <si>
    <t>Brookfield Wealth Solutions Ltd. (NYSE:BNT)</t>
  </si>
  <si>
    <t>Brookline Bancorp, Inc. (NASDAQGS:BRKL)</t>
  </si>
  <si>
    <t>Brown &amp; Brown, Inc. (NYSE:BRO)</t>
  </si>
  <si>
    <t>Brown-Forman Corporation (NYSE:BF.B)</t>
  </si>
  <si>
    <t>Bruker Corporation (NASDAQGS:BRKR)</t>
  </si>
  <si>
    <t>Brunswick Corporation (NYSE:BC)</t>
  </si>
  <si>
    <t>Build-A-Bear Workshop, Inc. (NYSE:BBW)</t>
  </si>
  <si>
    <t>Builders FirstSource, Inc. (NYSE:BLDR)</t>
  </si>
  <si>
    <t>Bumble Inc. (NASDAQGS:BMBL)</t>
  </si>
  <si>
    <t>Bunge Global SA (NYSE:BG)</t>
  </si>
  <si>
    <t>Burke &amp; Herbert Financial Services Corp. (NASDAQCM:BHRB)</t>
  </si>
  <si>
    <t>Burlington Stores, Inc. (NYSE:BURL)</t>
  </si>
  <si>
    <t>Business First Bancshares, Inc. (NASDAQGS:BFST)</t>
  </si>
  <si>
    <t>BWX Technologies, Inc. (NYSE:BWXT)</t>
  </si>
  <si>
    <t>BXP, Inc. (NYSE:BXP)</t>
  </si>
  <si>
    <t>Byline Bancorp, Inc. (NYSE:BY)</t>
  </si>
  <si>
    <t>C.H. Robinson Worldwide, Inc. (NASDAQGS:CHRW)</t>
  </si>
  <si>
    <t>C3.ai, Inc. (NYSE:AI)</t>
  </si>
  <si>
    <t>Cable One, Inc. (NYSE:CABO)</t>
  </si>
  <si>
    <t>Cabot Corporation (NYSE:CBT)</t>
  </si>
  <si>
    <t>CACI International Inc (NYSE:CACI)</t>
  </si>
  <si>
    <t>Cactus, Inc. (NYSE:WHD)</t>
  </si>
  <si>
    <t>Cadence Bank (NYSE:CADE)</t>
  </si>
  <si>
    <t>Cadence Design Systems, Inc. (NASDAQGS:CDNS)</t>
  </si>
  <si>
    <t>Cadre Holdings, Inc. (NYSE:CDRE)</t>
  </si>
  <si>
    <t>Caesars Entertainment, Inc. (NASDAQGS:CZR)</t>
  </si>
  <si>
    <t>Calamos Convertible and High Income Fund (NASDAQGS:CHY)</t>
  </si>
  <si>
    <t>Calamos Convertible Opportunities and Income Fund (NASDAQGS:CHI)</t>
  </si>
  <si>
    <t>Calamos Dynamic Convertible and Income Fund (NASDAQGS:CCD)</t>
  </si>
  <si>
    <t>Calamos Strategic Total Return Fund (NASDAQGS:CSQ)</t>
  </si>
  <si>
    <t>Caleres, Inc. (NYSE:CAL)</t>
  </si>
  <si>
    <t>California BanCorp. (NASDAQCM:BCAL)</t>
  </si>
  <si>
    <t>California Resources Corporation (NYSE:CRC)</t>
  </si>
  <si>
    <t>California Water Service Group (NYSE:CWT)</t>
  </si>
  <si>
    <t>Calix, Inc. (NYSE:CALX)</t>
  </si>
  <si>
    <t>Cal-Maine Foods, Inc. (NASDAQGS:CALM)</t>
  </si>
  <si>
    <t>Calumet, Inc. (NASDAQGS:CLMT)</t>
  </si>
  <si>
    <t>Camden National Corporation (NASDAQGS:CAC)</t>
  </si>
  <si>
    <t>Camden Property Trust (NYSE:CPT)</t>
  </si>
  <si>
    <t>Camping World Holdings, Inc. (NYSE:CWH)</t>
  </si>
  <si>
    <t>Camtek Ltd. (NASDAQGM:CAMT)</t>
  </si>
  <si>
    <t>Canadian Solar Inc. (NASDAQGS:CSIQ)</t>
  </si>
  <si>
    <t>Cannae Holdings, Inc. (NYSE:CNNE)</t>
  </si>
  <si>
    <t>Cantaloupe, Inc. (NASDAQGS:CTLP)</t>
  </si>
  <si>
    <t>Capital City Bank Group, Inc. (NASDAQGS:CCBG)</t>
  </si>
  <si>
    <t>Capital Clean Energy Carriers Corp. (NASDAQGS:CCEC)</t>
  </si>
  <si>
    <t>Capital One Financial Corporation (NYSE:COF)</t>
  </si>
  <si>
    <t>Capital Southwest Corporation (NASDAQGS:CSWC)</t>
  </si>
  <si>
    <t>Capitol Federal Financial, Inc. (NASDAQGS:CFFN)</t>
  </si>
  <si>
    <t>Capri Holdings Limited (NYSE:CPRI)</t>
  </si>
  <si>
    <t>Capricor Therapeutics, Inc. (NASDAQCM:CAPR)</t>
  </si>
  <si>
    <t>Cardinal Health, Inc. (NYSE:CAH)</t>
  </si>
  <si>
    <t>CareDx, Inc (NASDAQGM:CDNA)</t>
  </si>
  <si>
    <t>CareTrust REIT, Inc. (NYSE:CTRE)</t>
  </si>
  <si>
    <t>CARGO Therapeutics, Inc. (NASDAQGS:CRGX)</t>
  </si>
  <si>
    <t>CarGurus, Inc. (NASDAQGS:CARG)</t>
  </si>
  <si>
    <t>Carlisle Companies Incorporated (NYSE:CSL)</t>
  </si>
  <si>
    <t>Carlyle Secured Lending, Inc. (NASDAQGS:CGBD)</t>
  </si>
  <si>
    <t>CarMax, Inc. (NYSE:KMX)</t>
  </si>
  <si>
    <t>Carnival Corporation &amp; plc (NYSE:CCL)</t>
  </si>
  <si>
    <t>Carpenter Technology Corporation (NYSE:CRS)</t>
  </si>
  <si>
    <t>Carriage Services, Inc. (NYSE:CSV)</t>
  </si>
  <si>
    <t>Carrier Global Corporation (NYSE:CARR)</t>
  </si>
  <si>
    <t>Cars.com Inc. (NYSE:CARS)</t>
  </si>
  <si>
    <t>Carter's, Inc. (NYSE:CRI)</t>
  </si>
  <si>
    <t>Carvana Co. (NYSE:CVNA)</t>
  </si>
  <si>
    <t>Casella Waste Systems, Inc. (NASDAQGS:CWST)</t>
  </si>
  <si>
    <t>Casey's General Stores, Inc. (NASDAQGS:CASY)</t>
  </si>
  <si>
    <t>Cass Information Systems, Inc. (NASDAQGS:CASS)</t>
  </si>
  <si>
    <t>Cassava Sciences, Inc. (NASDAQCM:SAVA)</t>
  </si>
  <si>
    <t>Castle Biosciences, Inc. (NASDAQGM:CSTL)</t>
  </si>
  <si>
    <t>Catalent, Inc. (NYSE:CTLT)</t>
  </si>
  <si>
    <t>Catalyst Pharmaceuticals, Inc. (NASDAQCM:CPRX)</t>
  </si>
  <si>
    <t>Caterpillar Inc. (NYSE:CAT)</t>
  </si>
  <si>
    <t>Cathay General Bancorp (NASDAQGS:CATY)</t>
  </si>
  <si>
    <t>CAVA Group, Inc. (NYSE:CAVA)</t>
  </si>
  <si>
    <t>Cavco Industries, Inc. (NASDAQGS:CVCO)</t>
  </si>
  <si>
    <t>CBIZ, Inc. (NYSE:CBZ)</t>
  </si>
  <si>
    <t>CBL &amp; Associates Properties, Inc. (NYSE:CBL)</t>
  </si>
  <si>
    <t>CBRE Global Real Estate Income Fund (NYSE:IGR)</t>
  </si>
  <si>
    <t>CBRE Group, Inc. (NYSE:CBRE)</t>
  </si>
  <si>
    <t>CCC Intelligent Solutions Holdings Inc. (NASDAQGS:CCCS)</t>
  </si>
  <si>
    <t>CDW Corporation (NASDAQGS:CDW)</t>
  </si>
  <si>
    <t>CECO Environmental Corp. (NASDAQGS:CECO)</t>
  </si>
  <si>
    <t>Celanese Corporation (NYSE:CE)</t>
  </si>
  <si>
    <t>Celldex Therapeutics, Inc. (NASDAQCM:CLDX)</t>
  </si>
  <si>
    <t>Cellebrite DI Ltd. (NASDAQGS:CLBT)</t>
  </si>
  <si>
    <t>Celsius Holdings, Inc. (NASDAQCM:CELH)</t>
  </si>
  <si>
    <t>Cencora, Inc. (NYSE:COR)</t>
  </si>
  <si>
    <t>Centene Corporation (NYSE:CNC)</t>
  </si>
  <si>
    <t>CenterPoint Energy, Inc. (NYSE:CNP)</t>
  </si>
  <si>
    <t>Centerspace (NYSE:CSR)</t>
  </si>
  <si>
    <t>Centessa Pharmaceuticals plc (NASDAQGS:CNTA)</t>
  </si>
  <si>
    <t>Central Garden &amp; Pet Company (NASDAQGS:CENT)</t>
  </si>
  <si>
    <t>Central Pacific Financial Corp. (NYSE:CPF)</t>
  </si>
  <si>
    <t>Central Securities Corporation (NYSEAM:CET)</t>
  </si>
  <si>
    <t>Centrus Energy Corp. (NYSEAM:LEU)</t>
  </si>
  <si>
    <t>Centuri Holdings, Inc. (NYSE:CTRI)</t>
  </si>
  <si>
    <t>Century Aluminum Company (NASDAQGS:CENX)</t>
  </si>
  <si>
    <t>Century Communities, Inc. (NYSE:CCS)</t>
  </si>
  <si>
    <t>CeriBell, Inc. (NASDAQGS:CBLL)</t>
  </si>
  <si>
    <t>Certara, Inc. (NASDAQGS:CERT)</t>
  </si>
  <si>
    <t>CEVA, Inc. (NASDAQGS:CEVA)</t>
  </si>
  <si>
    <t>CF Industries Holdings, Inc. (NYSE:CF)</t>
  </si>
  <si>
    <t>CG Oncology, Inc. (NASDAQGS:CGON)</t>
  </si>
  <si>
    <t>Champion Homes, Inc. (NYSE:SKY)</t>
  </si>
  <si>
    <t>ChampionX Corporation (NASDAQGS:CHX)</t>
  </si>
  <si>
    <t>Charles River Laboratories International, Inc. (NYSE:CRL)</t>
  </si>
  <si>
    <t>Chart Industries, Inc. (NYSE:GTLS)</t>
  </si>
  <si>
    <t>Charter Communications, Inc. (NASDAQGS:CHTR)</t>
  </si>
  <si>
    <t>Check Point Software Technologies Ltd. (NASDAQGS:CHKP)</t>
  </si>
  <si>
    <t>Chemed Corporation (NYSE:CHE)</t>
  </si>
  <si>
    <t>Cheniere Energy Partners, L.P. (NYSE:CQP)</t>
  </si>
  <si>
    <t>Cheniere Energy, Inc. (NYSE:LNG)</t>
  </si>
  <si>
    <t>Chesapeake Utilities Corporation (NYSE:CPK)</t>
  </si>
  <si>
    <t>Chevron Corporation (NYSE:CVX)</t>
  </si>
  <si>
    <t>Chewy, Inc. (NYSE:CHWY)</t>
  </si>
  <si>
    <t>Chimera Investment Corporation (NYSE:CIM)</t>
  </si>
  <si>
    <t>Chipotle Mexican Grill, Inc. (NYSE:CMG)</t>
  </si>
  <si>
    <t>Choice Hotels International, Inc. (NYSE:CHH)</t>
  </si>
  <si>
    <t>Chord Energy Corporation (NASDAQGS:CHRD)</t>
  </si>
  <si>
    <t>ChromaDex Corporation (NASDAQCM:CDXC)</t>
  </si>
  <si>
    <t>Chubb Limited (NYSE:CB)</t>
  </si>
  <si>
    <t>Church &amp; Dwight Co., Inc. (NYSE:CHD)</t>
  </si>
  <si>
    <t>Churchill Downs Incorporated (NASDAQGS:CHDN)</t>
  </si>
  <si>
    <t>CI&amp;T Inc. (NYSE:CINT)</t>
  </si>
  <si>
    <t>Ciena Corporation (NYSE:CIEN)</t>
  </si>
  <si>
    <t>Cimpress plc (NASDAQGS:CMPR)</t>
  </si>
  <si>
    <t>Cincinnati Financial Corporation (NASDAQGS:CINF)</t>
  </si>
  <si>
    <t>Cinemark Holdings, Inc. (NYSE:CNK)</t>
  </si>
  <si>
    <t>Cintas Corporation (NASDAQGS:CTAS)</t>
  </si>
  <si>
    <t>CION Investment Corporation (NYSE:CION)</t>
  </si>
  <si>
    <t>Cipher Mining Inc. (NASDAQGS:CIFR)</t>
  </si>
  <si>
    <t>Cirrus Logic, Inc. (NASDAQGS:CRUS)</t>
  </si>
  <si>
    <t>Cisco Systems, Inc. (NASDAQGS:CSCO)</t>
  </si>
  <si>
    <t>Citigroup Inc. (NYSE:C)</t>
  </si>
  <si>
    <t>Citizens Financial Group, Inc. (NYSE:CFG)</t>
  </si>
  <si>
    <t>City Holding Company (NASDAQGS:CHCO)</t>
  </si>
  <si>
    <t>Civitas Resources, Inc. (NYSE:CIVI)</t>
  </si>
  <si>
    <t>Clarivate Plc (NYSE:CLVT)</t>
  </si>
  <si>
    <t>Claros Mortgage Trust, Inc. (NYSE:CMTG)</t>
  </si>
  <si>
    <t>Clean Harbors, Inc. (NYSE:CLH)</t>
  </si>
  <si>
    <t>CleanSpark, Inc. (NASDAQCM:CLSK)</t>
  </si>
  <si>
    <t>Clear Secure, Inc. (NYSE:YOU)</t>
  </si>
  <si>
    <t>ClearBridge Energy Midstream Opportunity Fund Inc (NYSE:EMO)</t>
  </si>
  <si>
    <t>Clearwater Analytics Holdings, Inc. (NYSE:CWAN)</t>
  </si>
  <si>
    <t>Clearway Energy, Inc. (NYSE:CWEN.A)</t>
  </si>
  <si>
    <t>Cleveland-Cliffs Inc. (NYSE:CLF)</t>
  </si>
  <si>
    <t>Climb Global Solutions, Inc. (NASDAQGM:CLMB)</t>
  </si>
  <si>
    <t>Cloudflare, Inc. (NYSE:NET)</t>
  </si>
  <si>
    <t>CME Group Inc. (NASDAQGS:CME)</t>
  </si>
  <si>
    <t>CMS Energy Corporation (NYSE:CMS)</t>
  </si>
  <si>
    <t>CNA Financial Corporation (NYSE:CNA)</t>
  </si>
  <si>
    <t>CNB Financial Corporation (NASDAQGS:CCNE)</t>
  </si>
  <si>
    <t>CNH Industrial N.V. (NYSE:CNH)</t>
  </si>
  <si>
    <t>CNO Financial Group, Inc. (NYSE:CNO)</t>
  </si>
  <si>
    <t>CNX Resources Corporation (NYSE:CNX)</t>
  </si>
  <si>
    <t>Coastal Financial Corporation (NASDAQGS:CCB)</t>
  </si>
  <si>
    <t>Coca-Cola Consolidated, Inc. (NASDAQGS:COKE)</t>
  </si>
  <si>
    <t>Coca-Cola FEMSA, S.A.B. de C.V. (NYSE:KOF)</t>
  </si>
  <si>
    <t>Coeur Mining, Inc. (NYSE:CDE)</t>
  </si>
  <si>
    <t>Cogent Biosciences, Inc. (NASDAQGS:COGT)</t>
  </si>
  <si>
    <t>Cogent Communications Holdings, Inc. (NASDAQGS:CCOI)</t>
  </si>
  <si>
    <t>Cognex Corporation (NASDAQGS:CGNX)</t>
  </si>
  <si>
    <t>Cognizant Technology Solutions Corporation (NASDAQGS:CTSH)</t>
  </si>
  <si>
    <t>Cognyte Software Ltd. (NASDAQGS:CGNT)</t>
  </si>
  <si>
    <t>Cohen &amp; Steers Infrastructure Fund, Inc (NYSE:UTF)</t>
  </si>
  <si>
    <t>Cohen &amp; Steers Limited Duration Preferred and Income Fund, Inc. (NYSE:LDP)</t>
  </si>
  <si>
    <t>Cohen &amp; Steers Quality Income Realty Fund, Inc. (NYSE:RQI)</t>
  </si>
  <si>
    <t>Cohen &amp; Steers REIT and Preferred Income Fund, Inc. (NYSE:RNP)</t>
  </si>
  <si>
    <t>Cohen &amp; Steers Tax-Advantaged Preferred Securities and Income Fund (NYSE:PTA)</t>
  </si>
  <si>
    <t>Cohen &amp; Steers, Inc. (NYSE:CNS)</t>
  </si>
  <si>
    <t>Coherent Corp. (NYSE:COHR)</t>
  </si>
  <si>
    <t>Cohu, Inc. (NASDAQGS:COHU)</t>
  </si>
  <si>
    <t>Coinbase Global, Inc. (NASDAQGS:COIN)</t>
  </si>
  <si>
    <t>Coinshares Valkyrie Bitcoin Fund (NASDAQGM:BRRR)</t>
  </si>
  <si>
    <t>Colgate-Palmolive Company (NYSE:CL)</t>
  </si>
  <si>
    <t>Collegium Pharmaceutical, Inc. (NASDAQGS:COLL)</t>
  </si>
  <si>
    <t>Columbia Banking System, Inc. (NASDAQGS:COLB)</t>
  </si>
  <si>
    <t>Columbia Financial, Inc. (NASDAQGS:CLBK)</t>
  </si>
  <si>
    <t>Columbia Seligman Premium Technology Growth Fund (NYSE:STK)</t>
  </si>
  <si>
    <t>Columbia Sportswear Company (NASDAQGS:COLM)</t>
  </si>
  <si>
    <t>Columbus McKinnon Corporation (NASDAQGS:CMCO)</t>
  </si>
  <si>
    <t>Comcast Corporation (NASDAQGS:CMCSA)</t>
  </si>
  <si>
    <t>Comerica Incorporated (NYSE:CMA)</t>
  </si>
  <si>
    <t>Comfort Systems USA, Inc. (NYSE:FIX)</t>
  </si>
  <si>
    <t>Commerce Bancshares, Inc. (NASDAQGS:CBSH)</t>
  </si>
  <si>
    <t>Commercial Metals Company (NYSE:CMC)</t>
  </si>
  <si>
    <t>Community Financial System, Inc. (NYSE:CBU)</t>
  </si>
  <si>
    <t>Community Healthcare Trust Incorporated (NYSE:CHCT)</t>
  </si>
  <si>
    <t>Community Trust Bancorp, Inc. (NASDAQGS:CTBI)</t>
  </si>
  <si>
    <t>Commvault Systems, Inc. (NASDAQGS:CVLT)</t>
  </si>
  <si>
    <t>Compañía de Minas Buenaventura S.A.A. (NYSE:BVN)</t>
  </si>
  <si>
    <t>Compass Diversified (NYSE:CODI)</t>
  </si>
  <si>
    <t>Compass Minerals International, Inc. (NYSE:CMP)</t>
  </si>
  <si>
    <t>Compass, Inc. (NYSE:COMP)</t>
  </si>
  <si>
    <t>CompoSecure, Inc. (NASDAQGM:CMPO)</t>
  </si>
  <si>
    <t>Comstock Resources, Inc. (NYSE:CRK)</t>
  </si>
  <si>
    <t>Conagra Brands, Inc. (NYSE:CAG)</t>
  </si>
  <si>
    <t>Concentra Group Holdings Parent, Inc. (NYSE:CON)</t>
  </si>
  <si>
    <t>Concentrix Corporation (NASDAQGS:CNXC)</t>
  </si>
  <si>
    <t>Confluent, Inc. (NASDAQGS:CFLT)</t>
  </si>
  <si>
    <t>CONMED Corporation (NYSE:CNMD)</t>
  </si>
  <si>
    <t>ConnectOne Bancorp, Inc. (NASDAQGS:CNOB)</t>
  </si>
  <si>
    <t>ConocoPhillips (NYSE:COP)</t>
  </si>
  <si>
    <t>CONSOL Energy Inc. (NYSE:CEIX)</t>
  </si>
  <si>
    <t>Consolidated Edison, Inc. (NYSE:ED)</t>
  </si>
  <si>
    <t>Constellation Brands, Inc. (NYSE:STZ)</t>
  </si>
  <si>
    <t>Constellation Energy Corporation (NASDAQGS:CEG)</t>
  </si>
  <si>
    <t>Constellium SE (NYSE:CSTM)</t>
  </si>
  <si>
    <t>Construction Partners, Inc. (NASDAQGS:ROAD)</t>
  </si>
  <si>
    <t>Copa Holdings, S.A. (NYSE:CPA)</t>
  </si>
  <si>
    <t>Copart, Inc. (NASDAQGS:CPRT)</t>
  </si>
  <si>
    <t>COPT Defense Properties (NYSE:CDP)</t>
  </si>
  <si>
    <t>Corcept Therapeutics Incorporated (NASDAQCM:CORT)</t>
  </si>
  <si>
    <t>Core &amp; Main, Inc. (NYSE:CNM)</t>
  </si>
  <si>
    <t>Core Laboratories Inc. (NYSE:CLB)</t>
  </si>
  <si>
    <t>Core Scientific, Inc. (NASDAQGS:CORZ)</t>
  </si>
  <si>
    <t>Corebridge Financial, Inc. (NYSE:CRBG)</t>
  </si>
  <si>
    <t>CoreCivic, Inc. (NYSE:CXW)</t>
  </si>
  <si>
    <t>CorMedix Inc. (NASDAQGM:CRMD)</t>
  </si>
  <si>
    <t>Cornerstone Strategic Value Fund, Inc. (NYSEAM:CLM)</t>
  </si>
  <si>
    <t>Cornerstone Total Return Fund, Inc. (NYSEAM:CRF)</t>
  </si>
  <si>
    <t>Corning Incorporated (NYSE:GLW)</t>
  </si>
  <si>
    <t>Corpay, Inc. (NYSE:CPAY)</t>
  </si>
  <si>
    <t>Corporación América Airports S.A. (NYSE:CAAP)</t>
  </si>
  <si>
    <t>Corsair Gaming, Inc. (NASDAQGS:CRSR)</t>
  </si>
  <si>
    <t>Corteva, Inc. (NYSE:CTVA)</t>
  </si>
  <si>
    <t>CorVel Corporation (NASDAQGS:CRVL)</t>
  </si>
  <si>
    <t>Corvus Pharmaceuticals, Inc. (NASDAQGM:CRVS)</t>
  </si>
  <si>
    <t>Costamare Inc. (NYSE:CMRE)</t>
  </si>
  <si>
    <t>CoStar Group, Inc. (NASDAQGS:CSGP)</t>
  </si>
  <si>
    <t>Costco Wholesale Corporation (NASDAQGS:COST)</t>
  </si>
  <si>
    <t>Coterra Energy Inc. (NYSE:CTRA)</t>
  </si>
  <si>
    <t>Coty Inc. (NYSE:COTY)</t>
  </si>
  <si>
    <t>Couchbase, Inc. (NASDAQGS:BASE)</t>
  </si>
  <si>
    <t>Coupang, Inc. (NYSE:CPNG)</t>
  </si>
  <si>
    <t>Coursera, Inc. (NYSE:COUR)</t>
  </si>
  <si>
    <t>Cousins Properties Incorporated (NYSE:CUZ)</t>
  </si>
  <si>
    <t>Covenant Logistics Group, Inc. (NYSE:CVLG)</t>
  </si>
  <si>
    <t>CRA International, Inc. (NASDAQGS:CRAI)</t>
  </si>
  <si>
    <t>Cracker Barrel Old Country Store, Inc. (NASDAQGS:CBRL)</t>
  </si>
  <si>
    <t>Crane Company (NYSE:CR)</t>
  </si>
  <si>
    <t>Crane NXT, Co. (NYSE:CXT)</t>
  </si>
  <si>
    <t>Crawford &amp; Company (NYSE:CRD.B)</t>
  </si>
  <si>
    <t>Credicorp Ltd. (NYSE:BAP)</t>
  </si>
  <si>
    <t>Credit Acceptance Corporation (NASDAQGS:CACC)</t>
  </si>
  <si>
    <t>Credo Technology Group Holding Ltd (NASDAQGS:CRDO)</t>
  </si>
  <si>
    <t>Crescent Capital BDC, Inc. (NASDAQGM:CCAP)</t>
  </si>
  <si>
    <t>Crescent Energy Company (NYSE:CRGY)</t>
  </si>
  <si>
    <t>CRH plc (NYSE:CRH)</t>
  </si>
  <si>
    <t>Cricut, Inc. (NASDAQGS:CRCT)</t>
  </si>
  <si>
    <t>Crinetics Pharmaceuticals, Inc. (NASDAQGS:CRNX)</t>
  </si>
  <si>
    <t>CRISPR Therapeutics AG (NASDAQGM:CRSP)</t>
  </si>
  <si>
    <t>Criteo S.A. (NASDAQGS:CRTO)</t>
  </si>
  <si>
    <t>Critical Metals Corp. (NASDAQGM:CRML)</t>
  </si>
  <si>
    <t>Crocs, Inc. (NASDAQGS:CROX)</t>
  </si>
  <si>
    <t>CrossAmerica Partners LP (NYSE:CAPL)</t>
  </si>
  <si>
    <t>CrossFirst Bankshares, Inc. (NASDAQGS:CFB)</t>
  </si>
  <si>
    <t>CrowdStrike Holdings, Inc. (NASDAQGS:CRWD)</t>
  </si>
  <si>
    <t>Crown Castle Inc. (NYSE:CCI)</t>
  </si>
  <si>
    <t>Crown Holdings, Inc. (NYSE:CCK)</t>
  </si>
  <si>
    <t>CSG Systems International, Inc. (NASDAQGS:CSGS)</t>
  </si>
  <si>
    <t>CSW Industrials, Inc. (NASDAQGS:CSWI)</t>
  </si>
  <si>
    <t>CSX Corporation (NASDAQGS:CSX)</t>
  </si>
  <si>
    <t>CTO Realty Growth, Inc. (NYSE:CTO)</t>
  </si>
  <si>
    <t>CTS Corporation (NYSE:CTS)</t>
  </si>
  <si>
    <t>CubeSmart (NYSE:CUBE)</t>
  </si>
  <si>
    <t>Cullen/Frost Bankers, Inc. (NYSE:CFR)</t>
  </si>
  <si>
    <t>Cullinan Therapeutics, Inc. (NASDAQGS:CGEM)</t>
  </si>
  <si>
    <t>Cummins Inc. (NYSE:CMI)</t>
  </si>
  <si>
    <t>Curbline Properties Corp. (NYSE:CURB)</t>
  </si>
  <si>
    <t>Curtiss-Wright Corporation (NYSE:CW)</t>
  </si>
  <si>
    <t>Cushman &amp; Wakefield plc (NYSE:CWK)</t>
  </si>
  <si>
    <t>Custom Truck One Source, Inc. (NYSE:CTOS)</t>
  </si>
  <si>
    <t>Customers Bancorp, Inc. (NYSE:CUBI)</t>
  </si>
  <si>
    <t>CVB Financial Corp. (NASDAQGS:CVBF)</t>
  </si>
  <si>
    <t>CVR Energy, Inc. (NYSE:CVI)</t>
  </si>
  <si>
    <t>CVR Partners, LP (NYSE:UAN)</t>
  </si>
  <si>
    <t>CVS Health Corporation (NYSE:CVS)</t>
  </si>
  <si>
    <t>CyberArk Software Ltd. (NASDAQGS:CYBR)</t>
  </si>
  <si>
    <t>Cytek Biosciences, Inc. (NASDAQGS:CTKB)</t>
  </si>
  <si>
    <t>Cytokinetics, Incorporated (NASDAQGS:CYTK)</t>
  </si>
  <si>
    <t>D.R. Horton, Inc. (NYSE:DHI)</t>
  </si>
  <si>
    <t>Daily Journal Corporation (NASDAQCM:DJCO)</t>
  </si>
  <si>
    <t>Daktronics, Inc. (NASDAQGS:DAKT)</t>
  </si>
  <si>
    <t>Dana Incorporated (NYSE:DAN)</t>
  </si>
  <si>
    <t>Danaher Corporation (NYSE:DHR)</t>
  </si>
  <si>
    <t>Danaos Corporation (NYSE:DAC)</t>
  </si>
  <si>
    <t>Daqo New Energy Corp. (NYSE:DQ)</t>
  </si>
  <si>
    <t>Darden Restaurants, Inc. (NYSE:DRI)</t>
  </si>
  <si>
    <t>Darling Ingredients Inc. (NYSE:DAR)</t>
  </si>
  <si>
    <t>Datadog, Inc. (NASDAQGS:DDOG)</t>
  </si>
  <si>
    <t>Dave &amp; Buster's Entertainment, Inc. (NASDAQGS:PLAY)</t>
  </si>
  <si>
    <t>Dave Inc. (NASDAQGM:DAVE)</t>
  </si>
  <si>
    <t>DaVita Inc. (NYSE:DVA)</t>
  </si>
  <si>
    <t>Day One Biopharmaceuticals, Inc. (NASDAQGS:DAWN)</t>
  </si>
  <si>
    <t>Dayforce Inc. (NYSE:DAY)</t>
  </si>
  <si>
    <t>Deckers Outdoor Corporation (NYSE:DECK)</t>
  </si>
  <si>
    <t>Deere &amp; Company (NYSE:DE)</t>
  </si>
  <si>
    <t>Delek Logistics Partners, LP (NYSE:DKL)</t>
  </si>
  <si>
    <t>Delek US Holdings, Inc. (NYSE:DK)</t>
  </si>
  <si>
    <t>Dell Technologies Inc. (NYSE:DELL)</t>
  </si>
  <si>
    <t>Delta Air Lines, Inc. (NYSE:DAL)</t>
  </si>
  <si>
    <t>Deluxe Corporation (NYSE:DLX)</t>
  </si>
  <si>
    <t>Denali Therapeutics Inc. (NASDAQGS:DNLI)</t>
  </si>
  <si>
    <t>DENTSPLY SIRONA Inc. (NASDAQGS:XRAY)</t>
  </si>
  <si>
    <t>Despegar.com, Corp. (NYSE:DESP)</t>
  </si>
  <si>
    <t>Devon Energy Corporation (NYSE:DVN)</t>
  </si>
  <si>
    <t>DexCom, Inc. (NASDAQGS:DXCM)</t>
  </si>
  <si>
    <t>DHT Holdings, Inc. (NYSE:DHT)</t>
  </si>
  <si>
    <t>Diamondback Energy, Inc. (NASDAQGS:FANG)</t>
  </si>
  <si>
    <t>DiamondRock Hospitality Company (NYSE:DRH)</t>
  </si>
  <si>
    <t>Dianthus Therapeutics, Inc. (NASDAQCM:DNTH)</t>
  </si>
  <si>
    <t>DICK'S Sporting Goods, Inc. (NYSE:DKS)</t>
  </si>
  <si>
    <t>Diebold Nixdorf, Incorporated (NYSE:DBD)</t>
  </si>
  <si>
    <t>Digi International Inc. (NASDAQGS:DGII)</t>
  </si>
  <si>
    <t>Digimarc Corporation (NASDAQGS:DMRC)</t>
  </si>
  <si>
    <t>Digital Realty Trust, Inc. (NYSE:DLR)</t>
  </si>
  <si>
    <t>DigitalBridge Group, Inc. (NYSE:DBRG)</t>
  </si>
  <si>
    <t>DigitalOcean Holdings, Inc. (NYSE:DOCN)</t>
  </si>
  <si>
    <t>Dillard's, Inc. (NYSE:DDS)</t>
  </si>
  <si>
    <t>Dime Community Bancshares, Inc. (NASDAQGS:DCOM)</t>
  </si>
  <si>
    <t>Dimensional ETF Trust - Dimensional Global ex US Core Fixed Income ETF (NASDAQGM:DFGX)</t>
  </si>
  <si>
    <t>Dine Brands Global, Inc. (NYSE:DIN)</t>
  </si>
  <si>
    <t>Diodes Incorporated (NASDAQGS:DIOD)</t>
  </si>
  <si>
    <t>Direxion Shares ETF Trust - Direxion Daily NVDA Bull 2X Shares (NASDAQGM:NVDU)</t>
  </si>
  <si>
    <t>Direxion Shares ETF Trust - Direxion Daily TSLA Bull 2X Shares (NASDAQGM:TSLL)</t>
  </si>
  <si>
    <t>Direxion Shares ETF Trust - Direxion NASDAQ-100 Equal Weighted Index Shares (NASDAQGM:QQQE)</t>
  </si>
  <si>
    <t>Disc Medicine, Inc. (NASDAQGM:IRON)</t>
  </si>
  <si>
    <t>Discover Financial Services (NYSE:DFS)</t>
  </si>
  <si>
    <t>Distribution Solutions Group, Inc. (NASDAQGS:DSGR)</t>
  </si>
  <si>
    <t>DLocal Limited (NASDAQGS:DLO)</t>
  </si>
  <si>
    <t>DNOW Inc. (NYSE:DNOW)</t>
  </si>
  <si>
    <t>DNP Select Income Fund Inc. (NYSE:DNP)</t>
  </si>
  <si>
    <t>DocuSign, Inc. (NASDAQGS:DOCU)</t>
  </si>
  <si>
    <t>Dogness (International) Corporation (NASDAQCM:DOGZ)</t>
  </si>
  <si>
    <t>Dolby Laboratories, Inc. (NYSE:DLB)</t>
  </si>
  <si>
    <t>Dole plc (NYSE:DOLE)</t>
  </si>
  <si>
    <t>Dollar General Corporation (NYSE:DG)</t>
  </si>
  <si>
    <t>Dollar Tree, Inc. (NASDAQGS:DLTR)</t>
  </si>
  <si>
    <t>Dominion Energy, Inc. (NYSE:D)</t>
  </si>
  <si>
    <t>Domino's Pizza, Inc. (NYSE:DPZ)</t>
  </si>
  <si>
    <t>Donaldson Company, Inc. (NYSE:DCI)</t>
  </si>
  <si>
    <t>Donegal Group Inc. (NASDAQGS:DGIC.A)</t>
  </si>
  <si>
    <t>Donnelley Financial Solutions, Inc. (NYSE:DFIN)</t>
  </si>
  <si>
    <t>DoorDash, Inc. (NASDAQGS:DASH)</t>
  </si>
  <si>
    <t>Dorchester Minerals, L.P. (NASDAQGS:DMLP)</t>
  </si>
  <si>
    <t>Dorian LPG Ltd. (NYSE:LPG)</t>
  </si>
  <si>
    <t>Dorman Products, Inc. (NASDAQGS:DORM)</t>
  </si>
  <si>
    <t>DoubleDown Interactive Co., Ltd. (NASDAQGS:DDI)</t>
  </si>
  <si>
    <t>DoubleLine Income Solutions Fund (NYSE:DSL)</t>
  </si>
  <si>
    <t>DoubleLine Yield Opportunities Fund (NYSE:DLY)</t>
  </si>
  <si>
    <t>DoubleVerify Holdings, Inc. (NYSE:DV)</t>
  </si>
  <si>
    <t>Douglas Dynamics, Inc. (NYSE:PLOW)</t>
  </si>
  <si>
    <t>Douglas Emmett, Inc. (NYSE:DEI)</t>
  </si>
  <si>
    <t>Dover Corporation (NYSE:DOV)</t>
  </si>
  <si>
    <t>Dow Inc. (NYSE:DOW)</t>
  </si>
  <si>
    <t>Doximity, Inc. (NYSE:DOCS)</t>
  </si>
  <si>
    <t>DraftKings Inc. (NASDAQGS:DKNG)</t>
  </si>
  <si>
    <t>DRDGOLD Limited (NYSE:DRD)</t>
  </si>
  <si>
    <t>Dream Finders Homes, Inc. (NYSE:DFH)</t>
  </si>
  <si>
    <t>Driven Brands Holdings Inc. (NASDAQGS:DRVN)</t>
  </si>
  <si>
    <t>Dropbox, Inc. (NASDAQGS:DBX)</t>
  </si>
  <si>
    <t>DT Midstream, Inc. (NYSE:DTM)</t>
  </si>
  <si>
    <t>DTE Energy Company (NYSE:DTE)</t>
  </si>
  <si>
    <t>Ducommun Incorporated (NYSE:DCO)</t>
  </si>
  <si>
    <t>Duke Energy Corporation (NYSE:DUK)</t>
  </si>
  <si>
    <t>Dun &amp; Bradstreet Holdings, Inc. (NYSE:DNB)</t>
  </si>
  <si>
    <t>Duolingo, Inc. (NASDAQGS:DUOL)</t>
  </si>
  <si>
    <t>DuPont de Nemours, Inc. (NYSE:DD)</t>
  </si>
  <si>
    <t>Dutch Bros Inc. (NYSE:BROS)</t>
  </si>
  <si>
    <t>DXC Technology Company (NYSE:DXC)</t>
  </si>
  <si>
    <t>DXP Enterprises, Inc. (NASDAQGS:DXPE)</t>
  </si>
  <si>
    <t>Dycom Industries, Inc. (NYSE:DY)</t>
  </si>
  <si>
    <t>Dynatrace, Inc. (NYSE:DT)</t>
  </si>
  <si>
    <t>Dynavax Technologies Corporation (NASDAQGS:DVAX)</t>
  </si>
  <si>
    <t>Dyne Therapeutics, Inc. (NASDAQGS:DYN)</t>
  </si>
  <si>
    <t>Dynex Capital, Inc. (NYSE:DX)</t>
  </si>
  <si>
    <t>e.l.f. Beauty, Inc. (NYSE:ELF)</t>
  </si>
  <si>
    <t>EA Series Trust - Strive 500 ETF (NYSE:STRV)</t>
  </si>
  <si>
    <t>Eagle Bancorp, Inc. (NASDAQCM:EGBN)</t>
  </si>
  <si>
    <t>Eagle Materials Inc. (NYSE:EXP)</t>
  </si>
  <si>
    <t>Eagle Point Credit Company Inc. (NYSE:ECC)</t>
  </si>
  <si>
    <t>East West Bancorp, Inc. (NASDAQGS:EWBC)</t>
  </si>
  <si>
    <t>Easterly Government Properties, Inc. (NYSE:DEA)</t>
  </si>
  <si>
    <t>Eastern Bankshares, Inc. (NASDAQGS:EBC)</t>
  </si>
  <si>
    <t>EastGroup Properties, Inc. (NYSE:EGP)</t>
  </si>
  <si>
    <t>Eastman Chemical Company (NYSE:EMN)</t>
  </si>
  <si>
    <t>Eaton Corporation plc (NYSE:ETN)</t>
  </si>
  <si>
    <t>Eaton Vance Enhanced Equity Income Fund (NYSE:EOI)</t>
  </si>
  <si>
    <t>Eaton Vance Enhanced Equity Income Fund II (NYSE:EOS)</t>
  </si>
  <si>
    <t>Eaton Vance Limited Duration Income Fund (NYSEAM:EVV)</t>
  </si>
  <si>
    <t>Eaton Vance Municipal Bond Fund (NYSEAM:EIM)</t>
  </si>
  <si>
    <t>Eaton Vance Risk-Managed Diversified Equity Income Fund (NYSE:ETJ)</t>
  </si>
  <si>
    <t>Eaton Vance Tax-Advantaged Dividend Income Fund (NYSE:EVT)</t>
  </si>
  <si>
    <t>Eaton Vance Tax-Advantaged Global Dividend Income Fund (NYSE:ETG)</t>
  </si>
  <si>
    <t>Eaton Vance Tax-Managed Buy-Write Opportunities Fund (NYSE:ETV)</t>
  </si>
  <si>
    <t>Eaton Vance Tax-Managed Diversified Equity Income Fund (NYSE:ETY)</t>
  </si>
  <si>
    <t>Eaton Vance Tax-Managed Global Buy-Write Opportunities Fund (NYSE:ETW)</t>
  </si>
  <si>
    <t>Eaton Vance Tax-Managed Global Diversified Equity Income Fund (NYSE:EXG)</t>
  </si>
  <si>
    <t>eBay Inc. (NASDAQGS:EBAY)</t>
  </si>
  <si>
    <t>EchoStar Corporation (NASDAQGS:SATS)</t>
  </si>
  <si>
    <t>Ecolab Inc. (NYSE:ECL)</t>
  </si>
  <si>
    <t>Ecovyst Inc. (NYSE:ECVT)</t>
  </si>
  <si>
    <t>Edgewell Personal Care Company (NYSE:EPC)</t>
  </si>
  <si>
    <t>Edgewise Therapeutics, Inc. (NASDAQGS:EWTX)</t>
  </si>
  <si>
    <t>Edison International (NYSE:EIX)</t>
  </si>
  <si>
    <t>Edwards Lifesciences Corporation (NYSE:EW)</t>
  </si>
  <si>
    <t>EHang Holdings Limited (NASDAQGM:EH)</t>
  </si>
  <si>
    <t>Elanco Animal Health Incorporated (NYSE:ELAN)</t>
  </si>
  <si>
    <t>Elastic N.V. (NYSE:ESTC)</t>
  </si>
  <si>
    <t>Electronic Arts Inc. (NASDAQGS:EA)</t>
  </si>
  <si>
    <t>Element Solutions Inc (NYSE:ESI)</t>
  </si>
  <si>
    <t>Elevance Health, Inc. (NYSE:ELV)</t>
  </si>
  <si>
    <t>Eli Lilly and Company (NYSE:LLY)</t>
  </si>
  <si>
    <t>Ellington Financial Inc. (NYSE:EFC)</t>
  </si>
  <si>
    <t>Elme Communities (NYSE:ELME)</t>
  </si>
  <si>
    <t>Embecta Corp. (NASDAQGS:EMBC)</t>
  </si>
  <si>
    <t>EMCOR Group, Inc. (NYSE:EME)</t>
  </si>
  <si>
    <t>Emerald Holding, Inc. (NYSE:EEX)</t>
  </si>
  <si>
    <t>Emergent BioSolutions Inc. (NYSE:EBS)</t>
  </si>
  <si>
    <t>Emerson Electric Co. (NYSE:EMR)</t>
  </si>
  <si>
    <t>Empire State Realty Trust, Inc. (NYSE:ESRT)</t>
  </si>
  <si>
    <t>Employers Holdings, Inc. (NYSE:EIG)</t>
  </si>
  <si>
    <t>Enact Holdings, Inc. (NASDAQGS:ACT)</t>
  </si>
  <si>
    <t>Encompass Health Corporation (NYSE:EHC)</t>
  </si>
  <si>
    <t>Encore Capital Group, Inc. (NASDAQGS:ECPG)</t>
  </si>
  <si>
    <t>Endava plc (NYSE:DAVA)</t>
  </si>
  <si>
    <t>Endeavor Group Holdings, Inc. (NYSE:EDR)</t>
  </si>
  <si>
    <t>Energizer Holdings, Inc. (NYSE:ENR)</t>
  </si>
  <si>
    <t>Energy Recovery, Inc. (NASDAQGS:ERII)</t>
  </si>
  <si>
    <t>Energy Transfer LP (NYSE:ET)</t>
  </si>
  <si>
    <t>Enerpac Tool Group Corp. (NYSE:EPAC)</t>
  </si>
  <si>
    <t>EnerSys (NYSE:ENS)</t>
  </si>
  <si>
    <t>Enfusion, Inc. (NYSE:ENFN)</t>
  </si>
  <si>
    <t>EnLink Midstream, LLC (NYSE:ENLC)</t>
  </si>
  <si>
    <t>Enliven Therapeutics, Inc. (NASDAQGS:ELVN)</t>
  </si>
  <si>
    <t>Ennis, Inc. (NYSE:EBF)</t>
  </si>
  <si>
    <t>Enova International, Inc. (NYSE:ENVA)</t>
  </si>
  <si>
    <t>Enovis Corporation (NYSE:ENOV)</t>
  </si>
  <si>
    <t>Enovix Corporation (NASDAQGS:ENVX)</t>
  </si>
  <si>
    <t>Enphase Energy, Inc. (NASDAQGM:ENPH)</t>
  </si>
  <si>
    <t>Enpro Inc. (NYSE:NPO)</t>
  </si>
  <si>
    <t>Enstar Group Limited (NASDAQGS:ESGR)</t>
  </si>
  <si>
    <t>Entegris, Inc. (NASDAQGS:ENTG)</t>
  </si>
  <si>
    <t>Entergy Corporation (NYSE:ETR)</t>
  </si>
  <si>
    <t>Enterprise Financial Services Corp (NASDAQGS:EFSC)</t>
  </si>
  <si>
    <t>Enterprise Products Partners L.P. (NYSE:EPD)</t>
  </si>
  <si>
    <t>Entrada Therapeutics, Inc. (NASDAQGM:TRDA)</t>
  </si>
  <si>
    <t>Envestnet, Inc. (NYSE:ENV)</t>
  </si>
  <si>
    <t>Enviri Corporation (NYSE:NVRI)</t>
  </si>
  <si>
    <t>Envista Holdings Corporation (NYSE:NVST)</t>
  </si>
  <si>
    <t>EOG Resources, Inc. (NYSE:EOG)</t>
  </si>
  <si>
    <t>EPAM Systems, Inc. (NYSE:EPAM)</t>
  </si>
  <si>
    <t>ePlus inc. (NASDAQGS:PLUS)</t>
  </si>
  <si>
    <t>EPR Properties (NYSE:EPR)</t>
  </si>
  <si>
    <t>EQT Corporation (NYSE:EQT)</t>
  </si>
  <si>
    <t>Equifax Inc. (NYSE:EFX)</t>
  </si>
  <si>
    <t>Equinix, Inc. (NASDAQGS:EQIX)</t>
  </si>
  <si>
    <t>Equitable Holdings, Inc. (NYSE:EQH)</t>
  </si>
  <si>
    <t>Equity Bancshares, Inc. (NYSE:EQBK)</t>
  </si>
  <si>
    <t>Equity Commonwealth (NYSE:EQC)</t>
  </si>
  <si>
    <t>Equity LifeStyle Properties, Inc. (NYSE:ELS)</t>
  </si>
  <si>
    <t>Equity Residential (NYSE:EQR)</t>
  </si>
  <si>
    <t>Erie Indemnity Company (NASDAQGS:ERIE)</t>
  </si>
  <si>
    <t>Ermenegildo Zegna N.V. (NYSE:ZGN)</t>
  </si>
  <si>
    <t>ESAB Corporation (NYSE:ESAB)</t>
  </si>
  <si>
    <t>ESCO Technologies Inc. (NYSE:ESE)</t>
  </si>
  <si>
    <t>Esquire Financial Holdings, Inc. (NASDAQCM:ESQ)</t>
  </si>
  <si>
    <t>Essent Group Ltd. (NYSE:ESNT)</t>
  </si>
  <si>
    <t>Essential Properties Realty Trust, Inc. (NYSE:EPRT)</t>
  </si>
  <si>
    <t>Essential Utilities, Inc. (NYSE:WTRG)</t>
  </si>
  <si>
    <t>Essex Property Trust, Inc. (NYSE:ESS)</t>
  </si>
  <si>
    <t>Establishment Labs Holdings Inc. (NASDAQCM:ESTA)</t>
  </si>
  <si>
    <t>ETF Opportunities Trust - T-Rex 2X Long Tesla Daily Target ETF (NASDAQGM:TSLT)</t>
  </si>
  <si>
    <t>ETF Series Solutions - Defiance Connective Technologies ETF (NASDAQGM:SIXG)</t>
  </si>
  <si>
    <t>Ethan Allen Interiors Inc. (NYSE:ETD)</t>
  </si>
  <si>
    <t>Etsy, Inc. (NASDAQGS:ETSY)</t>
  </si>
  <si>
    <t>Euronet Worldwide, Inc. (NASDAQGS:EEFT)</t>
  </si>
  <si>
    <t>EverCommerce Inc. (NASDAQGS:EVCM)</t>
  </si>
  <si>
    <t>Evercore Inc. (NYSE:EVR)</t>
  </si>
  <si>
    <t>Everest Group, Ltd. (NYSE:EG)</t>
  </si>
  <si>
    <t>Evergy, Inc. (NASDAQGS:EVRG)</t>
  </si>
  <si>
    <t>Everi Holdings Inc. (NYSE:EVRI)</t>
  </si>
  <si>
    <t>EverQuote, Inc. (NASDAQGM:EVER)</t>
  </si>
  <si>
    <t>Eversource Energy (NYSE:ES)</t>
  </si>
  <si>
    <t>EVERTEC, Inc. (NYSE:EVTC)</t>
  </si>
  <si>
    <t>Everus Construction Group, Inc. (NYSE:ECG)</t>
  </si>
  <si>
    <t>EVgo, Inc. (NASDAQGS:EVGO)</t>
  </si>
  <si>
    <t>Evolent Health, Inc. (NYSE:EVH)</t>
  </si>
  <si>
    <t>Evolus, Inc. (NASDAQGM:EOLS)</t>
  </si>
  <si>
    <t>Exact Sciences Corporation (NASDAQCM:EXAS)</t>
  </si>
  <si>
    <t>Excelerate Energy, Inc. (NYSE:EE)</t>
  </si>
  <si>
    <t>Exelixis, Inc. (NASDAQGS:EXEL)</t>
  </si>
  <si>
    <t>Exelon Corporation (NASDAQGS:EXC)</t>
  </si>
  <si>
    <t>ExlService Holdings, Inc. (NASDAQGS:EXLS)</t>
  </si>
  <si>
    <t>eXp World Holdings, Inc. (NASDAQGM:EXPI)</t>
  </si>
  <si>
    <t>Expand Energy Corporation (NASDAQGS:EXE)</t>
  </si>
  <si>
    <t>Expedia Group, Inc. (NASDAQGS:EXPE)</t>
  </si>
  <si>
    <t>Expeditors International of Washington, Inc. (NYSE:EXPD)</t>
  </si>
  <si>
    <t>Exponent, Inc. (NASDAQGS:EXPO)</t>
  </si>
  <si>
    <t>Expro Group Holdings N.V. (NYSE:XPRO)</t>
  </si>
  <si>
    <t>Extra Space Storage Inc. (NYSE:EXR)</t>
  </si>
  <si>
    <t>Extreme Networks, Inc. (NASDAQGS:EXTR)</t>
  </si>
  <si>
    <t>Exxon Mobil Corporation (NYSE:XOM)</t>
  </si>
  <si>
    <t>EyePoint Pharmaceuticals, Inc. (NASDAQGM:EYPT)</t>
  </si>
  <si>
    <t>EZCORP, Inc. (NASDAQGS:EZPW)</t>
  </si>
  <si>
    <t>F&amp;G Annuities &amp; Life, Inc. (NYSE:FG)</t>
  </si>
  <si>
    <t>F.N.B. Corporation (NYSE:FNB)</t>
  </si>
  <si>
    <t>F5, Inc. (NASDAQGS:FFIV)</t>
  </si>
  <si>
    <t>Fabrinet (NYSE:FN)</t>
  </si>
  <si>
    <t>FactSet Research Systems Inc. (NYSE:FDS)</t>
  </si>
  <si>
    <t>Fair Isaac Corporation (NYSE:FICO)</t>
  </si>
  <si>
    <t>Farmers National Banc Corp. (NASDAQCM:FMNB)</t>
  </si>
  <si>
    <t>Farmland Partners Inc. (NYSE:FPI)</t>
  </si>
  <si>
    <t>FARO Technologies, Inc. (NASDAQGS:FARO)</t>
  </si>
  <si>
    <t>Fastenal Company (NASDAQGS:FAST)</t>
  </si>
  <si>
    <t>Fastly, Inc. (NYSE:FSLY)</t>
  </si>
  <si>
    <t>FB Financial Corporation (NYSE:FBK)</t>
  </si>
  <si>
    <t>Federal Agricultural Mortgage Corporation (NYSE:AGM)</t>
  </si>
  <si>
    <t>Federal Realty Investment Trust (NYSE:FRT)</t>
  </si>
  <si>
    <t>Federal Signal Corporation (NYSE:FSS)</t>
  </si>
  <si>
    <t>Federated Hermes, Inc. (NYSE:FHI)</t>
  </si>
  <si>
    <t>FedEx Corporation (NYSE:FDX)</t>
  </si>
  <si>
    <t>Ferguson Enterprises Inc. (NYSE:FERG)</t>
  </si>
  <si>
    <t>Ferrari N.V. (NYSE:RACE)</t>
  </si>
  <si>
    <t>Fidelis Insurance Holdings Limited (NYSE:FIHL)</t>
  </si>
  <si>
    <t>Fidelity Commonwealth Trust - Fidelity Nasdaq Composite Index ETF (NASDAQGM:ONEQ)</t>
  </si>
  <si>
    <t>Fidelity National Financial, Inc. (NYSE:FNF)</t>
  </si>
  <si>
    <t>Fidelity National Information Services, Inc. (NYSE:FIS)</t>
  </si>
  <si>
    <t>Fidus Investment Corporation (NASDAQGS:FDUS)</t>
  </si>
  <si>
    <t>Fifth Third Bancorp (NASDAQGS:FITB)</t>
  </si>
  <si>
    <t>FinVolution Group (NYSE:FINV)</t>
  </si>
  <si>
    <t>First Advantage Corporation (NASDAQGS:FA)</t>
  </si>
  <si>
    <t>First American Financial Corporation (NYSE:FAF)</t>
  </si>
  <si>
    <t>First Bancorp (NASDAQGS:FBNC)</t>
  </si>
  <si>
    <t>First BanCorp. (NYSE:FBP)</t>
  </si>
  <si>
    <t>First Busey Corporation (NASDAQGS:BUSE)</t>
  </si>
  <si>
    <t>First Citizens BancShares, Inc. (NASDAQGS:FCNC.A)</t>
  </si>
  <si>
    <t>First Commonwealth Financial Corporation (NYSE:FCF)</t>
  </si>
  <si>
    <t>First Community Bankshares, Inc. (NASDAQGS:FCBC)</t>
  </si>
  <si>
    <t>First Financial Bancorp. (NASDAQGS:FFBC)</t>
  </si>
  <si>
    <t>First Financial Bankshares, Inc. (NASDAQGS:FFIN)</t>
  </si>
  <si>
    <t>First Financial Corporation (NASDAQGS:THFF)</t>
  </si>
  <si>
    <t>First Foundation Inc. (NYSE:FFWM)</t>
  </si>
  <si>
    <t>First Hawaiian, Inc. (NASDAQGS:FHB)</t>
  </si>
  <si>
    <t>First Horizon Corporation (NYSE:FHN)</t>
  </si>
  <si>
    <t>First Industrial Realty Trust, Inc. (NYSE:FR)</t>
  </si>
  <si>
    <t>First Interstate BancSystem, Inc. (NASDAQGS:FIBK)</t>
  </si>
  <si>
    <t>First Merchants Corporation (NASDAQGS:FRME)</t>
  </si>
  <si>
    <t>First Mid Bancshares, Inc. (NASDAQGM:FMBH)</t>
  </si>
  <si>
    <t>First Solar, Inc. (NASDAQGS:FSLR)</t>
  </si>
  <si>
    <t>First Trust Exchange Traded Fund IV - First Trust Enhanced Short Maturity ETF (NASDAQGM:FTSM)</t>
  </si>
  <si>
    <t>First Trust Exchange-Traded AlphaDEX Fund - First Trust Large Cap Core AlphaDEX Fund (NASDAQGM:FEX)</t>
  </si>
  <si>
    <t>First Trust Exchange-Traded AlphaDEX Fund - First Trust Large Cap Growth AlphaDEX Fund (NASDAQGM:FTC)</t>
  </si>
  <si>
    <t>First Trust Exchange-Traded AlphaDEX Fund - First Trust Large Cap Value AlphaDEX Fund (NASDAQGM:FTA)</t>
  </si>
  <si>
    <t>First Trust Exchange-Traded AlphaDEX Fund - First Trust Mid Cap Core AlphaDEX Fund (NASDAQGM:FNX)</t>
  </si>
  <si>
    <t>First Trust Exchange-Traded AlphaDEX Fund - First Trust Small Cap Core AlphaDEX Fund (NASDAQGM:FYX)</t>
  </si>
  <si>
    <t>First Trust Exchange-Traded Fund - First Trust Capital Strength ETF (NASDAQGM:FTCS)</t>
  </si>
  <si>
    <t>First Trust Exchange-Traded Fund - First Trust Growth Strength ETF (NASDAQGM:FTGS)</t>
  </si>
  <si>
    <t>First Trust Exchange-Traded Fund - First Trust NASDAQ Clean Edge Green Energy Index Fund (NASDAQGM:QCLN)</t>
  </si>
  <si>
    <t>First Trust Exchange-Traded Fund - First Trust NASDAQ-100 Equal Weighted Index Fund (NASDAQGM:QQEW)</t>
  </si>
  <si>
    <t>First Trust Exchange-Traded Fund - First Trust NASDAQ-100-Technology Sector Index Fund (NASDAQGM:QTEC)</t>
  </si>
  <si>
    <t>First Trust Exchange-Traded Fund II - First Trust Cloud Computing ETF (NASDAQGM:SKYY)</t>
  </si>
  <si>
    <t>First Trust Exchange-Traded Fund II - First Trust NASDAQ Cybersecurity ETF (NASDAQGM:CIBR)</t>
  </si>
  <si>
    <t>First Trust Exchange-Traded Fund III - First Trust Managed Municipal ETF (NASDAQGM:FMB)</t>
  </si>
  <si>
    <t>First Trust Exchange-Traded Fund III - First Trust Municipal High Income ETF (NASDAQGM:FMHI)</t>
  </si>
  <si>
    <t>First Trust Exchange-Traded Fund IV - First Trust Low Duration Opportunities ETF (NASDAQGM:LMBS)</t>
  </si>
  <si>
    <t>First Trust Exchange-Traded Fund IV - First Trust Senior Loan Fund (NASDAQGM:FTSL)</t>
  </si>
  <si>
    <t>First Trust Exchange-Traded Fund IV - First Trust Tactical High Yield ETF (NASDAQGM:HYLS)</t>
  </si>
  <si>
    <t>First Trust Exchange-Traded Fund VI - First Trust BuyWrite Income ETF (NASDAQGM:FTHI)</t>
  </si>
  <si>
    <t>First Trust Exchange-Traded Fund VI - First Trust Dorsey Wright Focus 5 ETF (NASDAQGM:FV)</t>
  </si>
  <si>
    <t>First Trust Exchange-Traded Fund VI - First Trust Nasdaq Semiconductor ETF (NASDAQGM:FTXL)</t>
  </si>
  <si>
    <t>First Trust Exchange-Traded Fund VI - First Trust NASDAQ Technology Dividend Index Fund (NASDAQGM:TDIV)</t>
  </si>
  <si>
    <t>First Trust Exchange-Traded Fund VI - First Trust RBA American Industrial Renaissance ETF (NASDAQGM:AIRR)</t>
  </si>
  <si>
    <t>First Trust Exchange-Traded Fund VI - First Trust Rising Dividend Achievers ETF (NASDAQGM:RDVY)</t>
  </si>
  <si>
    <t>First Trust Exchange-Traded Fund VI - First Trust SMID Cap Rising Dividend Achievers ETF (NASDAQGM:SDVY)</t>
  </si>
  <si>
    <t>First Trust Exchange-Traded Fund VII - First Trust Global Tactical Commodity Str (NASDAQGM:FTGC)</t>
  </si>
  <si>
    <t>First Trust Exchange-Traded Fund VIII - First Trust TCW Opportunistic Fixed Inco (NASDAQGM:FIXD)</t>
  </si>
  <si>
    <t>First Trust High Yield Opportunities 2027 Term Fund (NYSE:FTHY)</t>
  </si>
  <si>
    <t>First Trust Intermediate Duration Preferred &amp; Income Fund (NYSE:FPF)</t>
  </si>
  <si>
    <t>First Trust NASDAQ Clean Edge Smart Grid Infrastructure Index Fund (NASDAQGM:GRID)</t>
  </si>
  <si>
    <t>First Watch Restaurant Group, Inc. (NASDAQGS:FWRG)</t>
  </si>
  <si>
    <t>FirstCash Holdings, Inc. (NASDAQGS:FCFS)</t>
  </si>
  <si>
    <t>FirstEnergy Corp. (NYSE:FE)</t>
  </si>
  <si>
    <t>FirstSun Capital Bancorp (NASDAQGS:FSUN)</t>
  </si>
  <si>
    <t>Fiserv, Inc. (NYSE:FI)</t>
  </si>
  <si>
    <t>Fitell Corporation (NASDAQCM:FTEL)</t>
  </si>
  <si>
    <t>Five Below, Inc. (NASDAQGS:FIVE)</t>
  </si>
  <si>
    <t>Five Star Bancorp (NASDAQGS:FSBC)</t>
  </si>
  <si>
    <t>Five9, Inc. (NASDAQGM:FIVN)</t>
  </si>
  <si>
    <t>Fiverr International Ltd. (NYSE:FVRR)</t>
  </si>
  <si>
    <t>Flagstar Financial, Inc. (NYSE:FLG)</t>
  </si>
  <si>
    <t>Flaherty &amp; Crumrine Preferred Securities Income Fund Inc. (NYSE:FFC)</t>
  </si>
  <si>
    <t>FLEX LNG Ltd. (NYSE:FLNG)</t>
  </si>
  <si>
    <t>Flex Ltd. (NASDAQGS:FLEX)</t>
  </si>
  <si>
    <t>Floor &amp; Decor Holdings, Inc. (NYSE:FND)</t>
  </si>
  <si>
    <t>Flowers Foods, Inc. (NYSE:FLO)</t>
  </si>
  <si>
    <t>Flowserve Corporation (NYSE:FLS)</t>
  </si>
  <si>
    <t>Fluence Energy, Inc. (NASDAQGS:FLNC)</t>
  </si>
  <si>
    <t>Fluor Corporation (NYSE:FLR)</t>
  </si>
  <si>
    <t>Flushing Financial Corporation (NASDAQGS:FFIC)</t>
  </si>
  <si>
    <t>Flutter Entertainment plc (NYSE:FLUT)</t>
  </si>
  <si>
    <t>Flywire Corporation (NASDAQGS:FLYW)</t>
  </si>
  <si>
    <t>FMC Corporation (NYSE:FMC)</t>
  </si>
  <si>
    <t>Foot Locker, Inc. (NYSE:FL)</t>
  </si>
  <si>
    <t>Ford Motor Company (NYSE:F)</t>
  </si>
  <si>
    <t>Forestar Group Inc. (NYSE:FOR)</t>
  </si>
  <si>
    <t>FormFactor, Inc. (NASDAQGS:FORM)</t>
  </si>
  <si>
    <t>Formula One Group (NASDAQGS:FWON.K)</t>
  </si>
  <si>
    <t>Fortinet, Inc. (NASDAQGS:FTNT)</t>
  </si>
  <si>
    <t>Fortive Corporation (NYSE:FTV)</t>
  </si>
  <si>
    <t>Fortrea Holdings Inc. (NASDAQGS:FTRE)</t>
  </si>
  <si>
    <t>Fortune Brands Innovations, Inc. (NYSE:FBIN)</t>
  </si>
  <si>
    <t>Forward Air Corporation (NASDAQGS:FWRD)</t>
  </si>
  <si>
    <t>Four Corners Property Trust, Inc. (NYSE:FCPT)</t>
  </si>
  <si>
    <t>Fox Corporation (NASDAQGS:FOXA)</t>
  </si>
  <si>
    <t>Fox Factory Holding Corp. (NASDAQGS:FOXF)</t>
  </si>
  <si>
    <t>Franklin BSP Realty Trust, Inc. (NYSE:FBRT)</t>
  </si>
  <si>
    <t>Franklin Electric Co., Inc. (NASDAQGS:FELE)</t>
  </si>
  <si>
    <t>Franklin Resources, Inc. (NYSE:BEN)</t>
  </si>
  <si>
    <t>Freedom Holding Corp. (NASDAQCM:FRHC)</t>
  </si>
  <si>
    <t>Freeport-McMoRan Inc. (NYSE:FCX)</t>
  </si>
  <si>
    <t>Fresh Del Monte Produce Inc. (NYSE:FDP)</t>
  </si>
  <si>
    <t>Freshpet, Inc. (NASDAQGM:FRPT)</t>
  </si>
  <si>
    <t>Freshworks Inc. (NASDAQGS:FRSH)</t>
  </si>
  <si>
    <t>Frontdoor, Inc. (NASDAQGS:FTDR)</t>
  </si>
  <si>
    <t>Frontier Communications Parent, Inc. (NASDAQGS:FYBR)</t>
  </si>
  <si>
    <t>Frontier Group Holdings, Inc. (NASDAQGS:ULCC)</t>
  </si>
  <si>
    <t>Frontline plc (NYSE:FRO)</t>
  </si>
  <si>
    <t>FRP Holdings, Inc. (NASDAQGS:FRPH)</t>
  </si>
  <si>
    <t>FS Credit Opportunities Corp. (NYSE:FSCO)</t>
  </si>
  <si>
    <t>FS KKR Capital Corp. (NYSE:FSK)</t>
  </si>
  <si>
    <t>FTAI Aviation Ltd. (NASDAQGS:FTAI)</t>
  </si>
  <si>
    <t>FTAI Infrastructure Inc. (NASDAQGS:FIP)</t>
  </si>
  <si>
    <t>FTI Consulting, Inc. (NYSE:FCN)</t>
  </si>
  <si>
    <t>Fulgent Genetics, Inc. (NASDAQGM:FLGT)</t>
  </si>
  <si>
    <t>Full Truck Alliance Co. Ltd. (NYSE:YMM)</t>
  </si>
  <si>
    <t>Fulton Financial Corporation (NASDAQGS:FULT)</t>
  </si>
  <si>
    <t>Funko, Inc. (NASDAQGS:FNKO)</t>
  </si>
  <si>
    <t>Futu Holdings Limited (NASDAQGM:FUTU)</t>
  </si>
  <si>
    <t>GameStop Corp. (NYSE:GME)</t>
  </si>
  <si>
    <t>Gaming and Leisure Properties, Inc. (NASDAQGS:GLPI)</t>
  </si>
  <si>
    <t>Gannett Co., Inc. (NYSE:GCI)</t>
  </si>
  <si>
    <t>Garmin Ltd. (NYSE:GRMN)</t>
  </si>
  <si>
    <t>Garrett Motion Inc. (NASDAQGS:GTX)</t>
  </si>
  <si>
    <t>Gartner, Inc. (NYSE:IT)</t>
  </si>
  <si>
    <t>Gates Industrial Corporation plc (NYSE:GTES)</t>
  </si>
  <si>
    <t>Gatos Silver, Inc. (NYSE:GATO)</t>
  </si>
  <si>
    <t>GATX Corporation (NYSE:GATX)</t>
  </si>
  <si>
    <t>GCM Grosvenor Inc. (NASDAQGM:GCMG)</t>
  </si>
  <si>
    <t>GDS Holdings Limited (NASDAQGM:GDS)</t>
  </si>
  <si>
    <t>GE HealthCare Technologies Inc. (NASDAQGS:GEHC)</t>
  </si>
  <si>
    <t>GE Vernova Inc. (NYSE:GEV)</t>
  </si>
  <si>
    <t>Gen Digital Inc. (NASDAQGS:GEN)</t>
  </si>
  <si>
    <t>Genco Shipping &amp; Trading Limited (NYSE:GNK)</t>
  </si>
  <si>
    <t>GeneDx Holdings Corp. (NASDAQGS:WGS)</t>
  </si>
  <si>
    <t>Generac Holdings Inc. (NYSE:GNRC)</t>
  </si>
  <si>
    <t>General American Investors Company, Inc. (NYSE:GAM)</t>
  </si>
  <si>
    <t>General Dynamics Corporation (NYSE:GD)</t>
  </si>
  <si>
    <t>General Electric Company (NYSE:GE)</t>
  </si>
  <si>
    <t>General Mills, Inc. (NYSE:GIS)</t>
  </si>
  <si>
    <t>General Motors Company (NYSE:GM)</t>
  </si>
  <si>
    <t>Genesis Energy, L.P. (NYSE:GEL)</t>
  </si>
  <si>
    <t>Genius Sports Limited (NYSE:GENI)</t>
  </si>
  <si>
    <t>Genpact Limited (NYSE:G)</t>
  </si>
  <si>
    <t>Gentex Corporation (NASDAQGS:GNTX)</t>
  </si>
  <si>
    <t>Gentherm Incorporated (NASDAQGS:THRM)</t>
  </si>
  <si>
    <t>Genuine Parts Company (NYSE:GPC)</t>
  </si>
  <si>
    <t>Genworth Financial, Inc. (NYSE:GNW)</t>
  </si>
  <si>
    <t>German American Bancorp, Inc. (NASDAQGS:GABC)</t>
  </si>
  <si>
    <t>Getty Realty Corp. (NYSE:GTY)</t>
  </si>
  <si>
    <t>Gibraltar Industries, Inc. (NASDAQGS:ROCK)</t>
  </si>
  <si>
    <t>GigaCloud Technology Inc. (NASDAQGM:GCT)</t>
  </si>
  <si>
    <t>G-III Apparel Group, Ltd. (NASDAQGS:GIII)</t>
  </si>
  <si>
    <t>Gilead Sciences, Inc. (NASDAQGS:GILD)</t>
  </si>
  <si>
    <t>GitLab Inc. (NASDAQGS:GTLB)</t>
  </si>
  <si>
    <t>Glacier Bancorp, Inc. (NYSE:GBCI)</t>
  </si>
  <si>
    <t>Gladstone Capital Corporation (NASDAQGS:GLAD)</t>
  </si>
  <si>
    <t>Gladstone Commercial Corporation (NASDAQGS:GOOD)</t>
  </si>
  <si>
    <t>Glaukos Corporation (NYSE:GKOS)</t>
  </si>
  <si>
    <t>Global Blue Group Holding AG (NYSE:GB)</t>
  </si>
  <si>
    <t>Global Business Travel Group, Inc. (NYSE:GBTG)</t>
  </si>
  <si>
    <t>Global Industrial Company (NYSE:GIC)</t>
  </si>
  <si>
    <t>Global Medical REIT Inc. (NYSE:GMRE)</t>
  </si>
  <si>
    <t>Global Net Lease, Inc. (NYSE:GNL)</t>
  </si>
  <si>
    <t>Global Partners LP (NYSE:GLP)</t>
  </si>
  <si>
    <t>Global Payments Inc. (NYSE:GPN)</t>
  </si>
  <si>
    <t>Global Ship Lease, Inc. (NYSE:GSL)</t>
  </si>
  <si>
    <t>Global X Funds - Global X Artificial Intelligence &amp; Technology ETF (NASDAQGM:AIQ)</t>
  </si>
  <si>
    <t>Global X Funds - Global X Conscious Companies ETF (NASDAQGM:KRMA)</t>
  </si>
  <si>
    <t>Global X Funds - Global X Cybersecurity ETF (NASDAQGM:BUG)</t>
  </si>
  <si>
    <t>Global X Funds - Global X NASDAQ 100 Covered Call ETF (NASDAQGM:QYLD)</t>
  </si>
  <si>
    <t>Global X Funds - Global X Robotics &amp; Artificial Intelligence ETF (NASDAQGM:BOTZ)</t>
  </si>
  <si>
    <t>Global X Funds - Global X S&amp;P 500 Catholic Values ETF (NASDAQGM:CATH)</t>
  </si>
  <si>
    <t>Global-E Online Ltd. (NASDAQGS:GLBE)</t>
  </si>
  <si>
    <t>GlobalFoundries Inc. (NASDAQGS:GFS)</t>
  </si>
  <si>
    <t>Globant S.A. (NYSE:GLOB)</t>
  </si>
  <si>
    <t>Globe Life Inc. (NYSE:GL)</t>
  </si>
  <si>
    <t>Globus Medical, Inc. (NYSE:GMED)</t>
  </si>
  <si>
    <t>GMS Inc. (NYSE:GMS)</t>
  </si>
  <si>
    <t>GoDaddy Inc. (NYSE:GDDY)</t>
  </si>
  <si>
    <t>Gogo Inc. (NASDAQGS:GOGO)</t>
  </si>
  <si>
    <t>Golar LNG Limited (NASDAQGS:GLNG)</t>
  </si>
  <si>
    <t>Golden Entertainment, Inc. (NASDAQGM:GDEN)</t>
  </si>
  <si>
    <t>Golden Ocean Group Limited (NASDAQGS:GOGL)</t>
  </si>
  <si>
    <t>Goldman Sachs BDC, Inc. (NYSE:GSBD)</t>
  </si>
  <si>
    <t>Golub Capital BDC, Inc. (NASDAQGS:GBDC)</t>
  </si>
  <si>
    <t>Goosehead Insurance, Inc (NASDAQGS:GSHD)</t>
  </si>
  <si>
    <t>Grab Holdings Limited (NASDAQGS:GRAB)</t>
  </si>
  <si>
    <t>Graco Inc. (NYSE:GGG)</t>
  </si>
  <si>
    <t>Graham Holdings Company (NYSE:GHC)</t>
  </si>
  <si>
    <t>GRAIL, Inc. (NASDAQGS:GRAL)</t>
  </si>
  <si>
    <t>Grand Canyon Education, Inc. (NASDAQGS:LOPE)</t>
  </si>
  <si>
    <t>Granite Construction Incorporated (NYSE:GVA)</t>
  </si>
  <si>
    <t>Granite Ridge Resources, Inc. (NYSE:GRNT)</t>
  </si>
  <si>
    <t>GraniteShares ETF Trust - GraniteShares 2x Long COIN Daily ETF (NASDAQGM:CONL)</t>
  </si>
  <si>
    <t>GraniteShares ETF Trust - GraniteShares 2x Long NVDA Daily ETF (NASDAQGM:NVDL)</t>
  </si>
  <si>
    <t>Graphic Packaging Holding Company (NYSE:GPK)</t>
  </si>
  <si>
    <t>Great Lakes Dredge &amp; Dock Corporation (NASDAQGS:GLDD)</t>
  </si>
  <si>
    <t>Great Southern Bancorp, Inc. (NASDAQGS:GSBC)</t>
  </si>
  <si>
    <t>Green Brick Partners, Inc. (NYSE:GRBK)</t>
  </si>
  <si>
    <t>Green Dot Corporation (NYSE:GDOT)</t>
  </si>
  <si>
    <t>Green Plains Inc. (NASDAQGS:GPRE)</t>
  </si>
  <si>
    <t>Greene County Bancorp, Inc. (NASDAQCM:GCBC)</t>
  </si>
  <si>
    <t>Greenfire Resources Ltd. (NYSE:GFR)</t>
  </si>
  <si>
    <t>Greenlight Capital Re, Ltd. (NASDAQGS:GLRE)</t>
  </si>
  <si>
    <t>Greif, Inc. (NYSE:GEF)</t>
  </si>
  <si>
    <t>Grid Dynamics Holdings, Inc. (NASDAQCM:GDYN)</t>
  </si>
  <si>
    <t>Griffon Corporation (NYSE:GFF)</t>
  </si>
  <si>
    <t>Grindr Inc. (NYSE:GRND)</t>
  </si>
  <si>
    <t>Grocery Outlet Holding Corp. (NASDAQGS:GO)</t>
  </si>
  <si>
    <t>Group 1 Automotive, Inc. (NYSE:GPI)</t>
  </si>
  <si>
    <t>Grupo Simec, S.A.B. de C.V. (NYSEAM:SIM)</t>
  </si>
  <si>
    <t>Guardant Health, Inc. (NASDAQGS:GH)</t>
  </si>
  <si>
    <t>Guardian Pharmacy Services, Inc. (NYSE:GRDN)</t>
  </si>
  <si>
    <t>Guess?, Inc. (NYSE:GES)</t>
  </si>
  <si>
    <t>Guggenheim Active Allocation Fund (NYSE:GUG)</t>
  </si>
  <si>
    <t>Guggenheim Strategic Opportunities Fund (NYSE:GOF)</t>
  </si>
  <si>
    <t>Guidewire Software, Inc. (NYSE:GWRE)</t>
  </si>
  <si>
    <t>Guild Holdings Company (NYSE:GHLD)</t>
  </si>
  <si>
    <t>Gulfport Energy Corporation (NYSE:GPOR)</t>
  </si>
  <si>
    <t>GXO Logistics, Inc. (NYSE:GXO)</t>
  </si>
  <si>
    <t>Gyre Therapeutics, Inc. (NASDAQCM:GYRE)</t>
  </si>
  <si>
    <t>H World Group Limited (NASDAQGS:HTHT)</t>
  </si>
  <si>
    <t>H&amp;E Equipment Services, Inc. (NASDAQGS:HEES)</t>
  </si>
  <si>
    <t>H&amp;R Block, Inc. (NYSE:HRB)</t>
  </si>
  <si>
    <t>H.B. Fuller Company (NYSE:FUL)</t>
  </si>
  <si>
    <t>HA Sustainable Infrastructure Capital, Inc. (NYSE:HASI)</t>
  </si>
  <si>
    <t>Haemonetics Corporation (NYSE:HAE)</t>
  </si>
  <si>
    <t>Hagerty, Inc. (NYSE:HGTY)</t>
  </si>
  <si>
    <t>Hallador Energy Company (NASDAQCM:HNRG)</t>
  </si>
  <si>
    <t>Halliburton Company (NYSE:HAL)</t>
  </si>
  <si>
    <t>Halozyme Therapeutics, Inc. (NASDAQGS:HALO)</t>
  </si>
  <si>
    <t>Hamilton Insurance Group, Ltd. (NYSE:HG)</t>
  </si>
  <si>
    <t>Hamilton Lane Incorporated (NASDAQGS:HLNE)</t>
  </si>
  <si>
    <t>Hancock Whitney Corporation (NASDAQGS:HWC)</t>
  </si>
  <si>
    <t>Hanesbrands Inc. (NYSE:HBI)</t>
  </si>
  <si>
    <t>Hanmi Financial Corporation (NASDAQGS:HAFC)</t>
  </si>
  <si>
    <t>Harbor ETF Trust - Harbor Long-Term Growers ETF (NYSE:WINN)</t>
  </si>
  <si>
    <t>HarborOne Bancorp, Inc. (NASDAQGS:HONE)</t>
  </si>
  <si>
    <t>Harley-Davidson, Inc. (NYSE:HOG)</t>
  </si>
  <si>
    <t>Harmonic Inc. (NASDAQGS:HLIT)</t>
  </si>
  <si>
    <t>Harmony Biosciences Holdings, Inc. (NASDAQGM:HRMY)</t>
  </si>
  <si>
    <t>Harrow, Inc. (NASDAQGM:HROW)</t>
  </si>
  <si>
    <t>Hasbro, Inc. (NASDAQGS:HAS)</t>
  </si>
  <si>
    <t>HashiCorp, Inc. (NASDAQGS:HCP)</t>
  </si>
  <si>
    <t>Hawaiian Electric Industries, Inc. (NYSE:HE)</t>
  </si>
  <si>
    <t>Hawkins, Inc. (NASDAQGS:HWKN)</t>
  </si>
  <si>
    <t>Hayward Holdings, Inc. (NYSE:HAYW)</t>
  </si>
  <si>
    <t>HBT Financial, Inc. (NASDAQGS:HBT)</t>
  </si>
  <si>
    <t>HCA Healthcare, Inc. (NYSE:HCA)</t>
  </si>
  <si>
    <t>HCI Group, Inc. (NYSE:HCI)</t>
  </si>
  <si>
    <t>Healthcare Realty Trust Incorporated (NYSE:HR)</t>
  </si>
  <si>
    <t>Healthcare Services Group, Inc. (NASDAQGS:HCSG)</t>
  </si>
  <si>
    <t>HealthEquity, Inc. (NASDAQGS:HQY)</t>
  </si>
  <si>
    <t>Healthpeak Properties, Inc. (NYSE:DOC)</t>
  </si>
  <si>
    <t>HealthStream, Inc. (NASDAQGS:HSTM)</t>
  </si>
  <si>
    <t>Heartland Express, Inc. (NASDAQGS:HTLD)</t>
  </si>
  <si>
    <t>Heartland Financial USA, Inc. (NASDAQGS:HTLF)</t>
  </si>
  <si>
    <t>Hecla Mining Company (NYSE:HL)</t>
  </si>
  <si>
    <t>HEICO Corporation (NYSE:HEI)</t>
  </si>
  <si>
    <t>Heidrick &amp; Struggles International, Inc. (NASDAQGS:HSII)</t>
  </si>
  <si>
    <t>Helen of Troy Limited (NASDAQGS:HELE)</t>
  </si>
  <si>
    <t>Helios Technologies, Inc. (NYSE:HLIO)</t>
  </si>
  <si>
    <t>Helix Energy Solutions Group, Inc. (NYSE:HLX)</t>
  </si>
  <si>
    <t>Hello Group Inc. (NASDAQGS:MOMO)</t>
  </si>
  <si>
    <t>Helmerich &amp; Payne, Inc. (NYSE:HP)</t>
  </si>
  <si>
    <t>Henry Schein, Inc. (NASDAQGS:HSIC)</t>
  </si>
  <si>
    <t>Herbalife Ltd. (NYSE:HLF)</t>
  </si>
  <si>
    <t>Herc Holdings Inc. (NYSE:HRI)</t>
  </si>
  <si>
    <t>Hercules Capital, Inc. (NYSE:HTGC)</t>
  </si>
  <si>
    <t>Heritage Commerce Corp (NASDAQGS:HTBK)</t>
  </si>
  <si>
    <t>Heritage Financial Corporation (NASDAQGS:HFWA)</t>
  </si>
  <si>
    <t>Hess Corporation (NYSE:HES)</t>
  </si>
  <si>
    <t>Hess Midstream LP (NYSE:HESM)</t>
  </si>
  <si>
    <t>Hewlett Packard Enterprise Company (NYSE:HPE)</t>
  </si>
  <si>
    <t>Hexcel Corporation (NYSE:HXL)</t>
  </si>
  <si>
    <t>HF Sinclair Corporation (NYSE:DINO)</t>
  </si>
  <si>
    <t>HighPeak Energy, Inc. (NASDAQGM:HPK)</t>
  </si>
  <si>
    <t>Highwoods Properties, Inc. (NYSE:HIW)</t>
  </si>
  <si>
    <t>Hillenbrand, Inc. (NYSE:HI)</t>
  </si>
  <si>
    <t>Hillman Solutions Corp. (NASDAQGM:HLMN)</t>
  </si>
  <si>
    <t>Hilltop Holdings Inc. (NYSE:HTH)</t>
  </si>
  <si>
    <t>Hilton Grand Vacations Inc. (NYSE:HGV)</t>
  </si>
  <si>
    <t>Hilton Worldwide Holdings Inc. (NYSE:HLT)</t>
  </si>
  <si>
    <t>Himax Technologies, Inc. (NASDAQGS:HIMX)</t>
  </si>
  <si>
    <t>Hims &amp; Hers Health, Inc. (NYSE:HIMS)</t>
  </si>
  <si>
    <t>Hingham Institution for Savings (NASDAQGM:HIFS)</t>
  </si>
  <si>
    <t>Hippo Holdings Inc. (NYSE:HIPO)</t>
  </si>
  <si>
    <t>HNI Corporation (NYSE:HNI)</t>
  </si>
  <si>
    <t>Hologic, Inc. (NASDAQGS:HOLX)</t>
  </si>
  <si>
    <t>Home Bancshares, Inc. (Conway, AR) (NYSE:HOMB)</t>
  </si>
  <si>
    <t>HomeTrust Bancshares, Inc. (NASDAQGS:HTBI)</t>
  </si>
  <si>
    <t>Honeywell International Inc. (NASDAQGS:HON)</t>
  </si>
  <si>
    <t>Hope Bancorp, Inc. (NASDAQGS:HOPE)</t>
  </si>
  <si>
    <t>Horace Mann Educators Corporation (NYSE:HMN)</t>
  </si>
  <si>
    <t>Horizon Bancorp, Inc. (NASDAQGS:HBNC)</t>
  </si>
  <si>
    <t>Hormel Foods Corporation (NYSE:HRL)</t>
  </si>
  <si>
    <t>Host Hotels &amp; Resorts, Inc. (NASDAQGS:HST)</t>
  </si>
  <si>
    <t>Houlihan Lokey, Inc. (NYSE:HLI)</t>
  </si>
  <si>
    <t>Hovnanian Enterprises, Inc. (NYSE:HOV)</t>
  </si>
  <si>
    <t>Howard Hughes Holdings Inc. (NYSE:HHH)</t>
  </si>
  <si>
    <t>Howmet Aerospace Inc. (NYSE:HWM)</t>
  </si>
  <si>
    <t>HP Inc. (NYSE:HPQ)</t>
  </si>
  <si>
    <t>Hub Group, Inc. (NASDAQGS:HUBG)</t>
  </si>
  <si>
    <t>Hubbell Incorporated (NYSE:HUBB)</t>
  </si>
  <si>
    <t>HubSpot, Inc. (NYSE:HUBS)</t>
  </si>
  <si>
    <t>Humana Inc. (NYSE:HUM)</t>
  </si>
  <si>
    <t>Huntington Bancshares Incorporated (NASDAQGS:HBAN)</t>
  </si>
  <si>
    <t>Huntington Ingalls Industries, Inc. (NYSE:HII)</t>
  </si>
  <si>
    <t>Huntsman Corporation (NYSE:HUN)</t>
  </si>
  <si>
    <t>Huron Consulting Group Inc. (NASDAQGS:HURN)</t>
  </si>
  <si>
    <t>Hut 8 Corp. (NASDAQGS:HUT)</t>
  </si>
  <si>
    <t>Hyatt Hotels Corporation (NYSE:H)</t>
  </si>
  <si>
    <t>Hyster-Yale, Inc. (NYSE:HY)</t>
  </si>
  <si>
    <t>i3 Verticals, Inc. (NASDAQGS:IIIV)</t>
  </si>
  <si>
    <t>IAC Inc. (NASDAQGS:IAC)</t>
  </si>
  <si>
    <t>Ibotta, Inc. (NYSE:IBTA)</t>
  </si>
  <si>
    <t>Icahn Enterprises L.P. (NASDAQGS:IEP)</t>
  </si>
  <si>
    <t>ICF International, Inc. (NASDAQGS:ICFI)</t>
  </si>
  <si>
    <t>Ichor Holdings, Ltd. (NASDAQGS:ICHR)</t>
  </si>
  <si>
    <t>ICON Public Limited Company (NASDAQGS:ICLR)</t>
  </si>
  <si>
    <t>ICU Medical, Inc. (NASDAQGS:ICUI)</t>
  </si>
  <si>
    <t>IDACORP, Inc. (NYSE:IDA)</t>
  </si>
  <si>
    <t>IDEAYA Biosciences, Inc. (NASDAQGS:IDYA)</t>
  </si>
  <si>
    <t>IDEX Corporation (NYSE:IEX)</t>
  </si>
  <si>
    <t>IDEXX Laboratories, Inc. (NASDAQGS:IDXX)</t>
  </si>
  <si>
    <t>IDT Corporation (NYSE:IDT)</t>
  </si>
  <si>
    <t>IES Holdings, Inc. (NASDAQGM:IESC)</t>
  </si>
  <si>
    <t>IGM Biosciences, Inc. (NASDAQGS:IGMS)</t>
  </si>
  <si>
    <t>Illinois Tool Works Inc. (NYSE:ITW)</t>
  </si>
  <si>
    <t>Illumina, Inc. (NASDAQGS:ILMN)</t>
  </si>
  <si>
    <t>IMAX Corporation (NYSE:IMAX)</t>
  </si>
  <si>
    <t>Immatics N.V. (NASDAQCM:IMTX)</t>
  </si>
  <si>
    <t>ImmunityBio, Inc. (NASDAQGS:IBRX)</t>
  </si>
  <si>
    <t>Immunocore Holdings plc (NASDAQGS:IMCR)</t>
  </si>
  <si>
    <t>Immunome, Inc. (NASDAQCM:IMNM)</t>
  </si>
  <si>
    <t>Immunovant, Inc. (NASDAQGS:IMVT)</t>
  </si>
  <si>
    <t>Impinj, Inc. (NASDAQGS:PI)</t>
  </si>
  <si>
    <t>Inari Medical, Inc. (NASDAQGS:NARI)</t>
  </si>
  <si>
    <t>Incyte Corporation (NASDAQGS:INCY)</t>
  </si>
  <si>
    <t>Independence Realty Trust, Inc. (NYSE:IRT)</t>
  </si>
  <si>
    <t>Independent Bank Corp. (NASDAQGS:INDB)</t>
  </si>
  <si>
    <t>Independent Bank Corporation (NASDAQGS:IBCP)</t>
  </si>
  <si>
    <t>Independent Bank Group, Inc. (NASDAQGS:IBTX)</t>
  </si>
  <si>
    <t>Infinera Corporation (NASDAQGS:INFN)</t>
  </si>
  <si>
    <t>Informatica Inc. (NYSE:INFA)</t>
  </si>
  <si>
    <t>Ingersoll Rand Inc. (NYSE:IR)</t>
  </si>
  <si>
    <t>Ingevity Corporation (NYSE:NGVT)</t>
  </si>
  <si>
    <t>Ingles Markets, Incorporated (NASDAQGS:IMKT.A)</t>
  </si>
  <si>
    <t>Ingram Micro Holding Corporation (NYSE:INGM)</t>
  </si>
  <si>
    <t>Ingredion Incorporated (NYSE:INGR)</t>
  </si>
  <si>
    <t>InMode Ltd. (NASDAQGS:INMD)</t>
  </si>
  <si>
    <t>Innodata Inc. (NASDAQGM:INOD)</t>
  </si>
  <si>
    <t>Innospec Inc. (NASDAQGS:IOSP)</t>
  </si>
  <si>
    <t>Innovative Industrial Properties, Inc. (NYSE:IIPR)</t>
  </si>
  <si>
    <t>Innovex International, Inc. (NYSE:INVX)</t>
  </si>
  <si>
    <t>Innoviva, Inc. (NASDAQGS:INVA)</t>
  </si>
  <si>
    <t>Innventure, Inc. (NASDAQGM:INV)</t>
  </si>
  <si>
    <t>Insight Enterprises, Inc. (NASDAQGS:NSIT)</t>
  </si>
  <si>
    <t>Insmed Incorporated (NASDAQGS:INSM)</t>
  </si>
  <si>
    <t>Insperity, Inc. (NYSE:NSP)</t>
  </si>
  <si>
    <t>Inspire Medical Systems, Inc. (NYSE:INSP)</t>
  </si>
  <si>
    <t>Installed Building Products, Inc. (NYSE:IBP)</t>
  </si>
  <si>
    <t>Insteel Industries, Inc. (NYSE:IIIN)</t>
  </si>
  <si>
    <t>Insulet Corporation (NASDAQGS:PODD)</t>
  </si>
  <si>
    <t>Intapp, Inc. (NASDAQGS:INTA)</t>
  </si>
  <si>
    <t>Integer Holdings Corporation (NYSE:ITGR)</t>
  </si>
  <si>
    <t>Integra LifeSciences Holdings Corporation (NASDAQGS:IART)</t>
  </si>
  <si>
    <t>Integral Ad Science Holding Corp. (NASDAQGS:IAS)</t>
  </si>
  <si>
    <t>Intel Corporation (NASDAQGS:INTC)</t>
  </si>
  <si>
    <t>Intellia Therapeutics, Inc. (NASDAQGM:NTLA)</t>
  </si>
  <si>
    <t>Inter &amp; Co, Inc. (NASDAQGS:INTR)</t>
  </si>
  <si>
    <t>Interactive Brokers Group, Inc. (NASDAQGS:IBKR)</t>
  </si>
  <si>
    <t>Intercontinental Exchange, Inc. (NYSE:ICE)</t>
  </si>
  <si>
    <t>InterDigital, Inc. (NASDAQGS:IDCC)</t>
  </si>
  <si>
    <t>Interface, Inc. (NASDAQGS:TILE)</t>
  </si>
  <si>
    <t>International Bancshares Corporation (NASDAQGS:IBOC)</t>
  </si>
  <si>
    <t>International Business Machines Corporation (NYSE:IBM)</t>
  </si>
  <si>
    <t>International Flavors &amp; Fragrances Inc. (NYSE:IFF)</t>
  </si>
  <si>
    <t>International Game Technology PLC (NYSE:IGT)</t>
  </si>
  <si>
    <t>International General Insurance Holdings Ltd. (NASDAQCM:IGIC)</t>
  </si>
  <si>
    <t>International Money Express, Inc. (NASDAQCM:IMXI)</t>
  </si>
  <si>
    <t>International Paper Company (NYSE:IP)</t>
  </si>
  <si>
    <t>International Seaways, Inc. (NYSE:INSW)</t>
  </si>
  <si>
    <t>Interparfums, Inc. (NASDAQGS:IPAR)</t>
  </si>
  <si>
    <t>Intra-Cellular Therapies, Inc. (NASDAQGS:ITCI)</t>
  </si>
  <si>
    <t>Intuit Inc. (NASDAQGS:INTU)</t>
  </si>
  <si>
    <t>Intuitive Machines, Inc. (NASDAQGM:LUNR)</t>
  </si>
  <si>
    <t>Intuitive Surgical, Inc. (NASDAQGS:ISRG)</t>
  </si>
  <si>
    <t>InvenTrust Properties Corp. (NYSE:IVT)</t>
  </si>
  <si>
    <t>Invesco Actively Managed Exchange-Traded Fund Trust - Invesco Variable Rate Inve (NASDAQGM:VRIG)</t>
  </si>
  <si>
    <t>Invesco BulletShares 2025 High Yield Corporate Bond ETF (NASDAQGM:BSJP)</t>
  </si>
  <si>
    <t>Invesco BulletShares 2026 High Yield Corporate Bond ETF (NASDAQGM:BSJQ)</t>
  </si>
  <si>
    <t>Invesco Exchange-Traded Fund Trust - Invesco BuyBack Achievers ETF (NASDAQGM:PKW)</t>
  </si>
  <si>
    <t>Invesco Exchange-Traded Fund Trust - Invesco Dividend Achievers ETF (NASDAQGM:PFM)</t>
  </si>
  <si>
    <t>Invesco Exchange-Traded Fund Trust - Invesco Dorsey Wright Momentum ETF (NASDAQGM:PDP)</t>
  </si>
  <si>
    <t>Invesco Exchange-Traded Fund Trust - Invesco Dorsey Wright Technology Momentum E (NASDAQGM:PTF)</t>
  </si>
  <si>
    <t>Invesco Exchange-Traded Fund Trust - Invesco FTSE RAFI US 1500 Small-Mid ETF (NASDAQGM:PRFZ)</t>
  </si>
  <si>
    <t>Invesco Exchange-Traded Fund Trust - Invesco High Yield Equity Dividend Achievers ETF (NASDAQGM:PEY)</t>
  </si>
  <si>
    <t>Invesco Exchange-Traded Fund Trust - Invesco International Dividend Achievers ETF (NASDAQGM:PID)</t>
  </si>
  <si>
    <t>Invesco Exchange-Traded Fund Trust - Invesco NASDAQ Internet ETF (NASDAQGM:PNQI)</t>
  </si>
  <si>
    <t>Invesco Exchange-Traded Fund Trust - Invesco Water Resources ETF (NASDAQGM:PHO)</t>
  </si>
  <si>
    <t>Invesco Exchange-Traded Fund Trust II - Invesco Dorsey Wright SmallCap Momentum ETF (NASDAQGM:DWAS)</t>
  </si>
  <si>
    <t>Invesco Exchange-Traded Fund Trust II - Invesco Equal Weight 0-30 Year Treasury ETF (NASDAQGM:GOVI)</t>
  </si>
  <si>
    <t>Invesco Exchange-Traded Fund Trust II - Invesco KBW Bank ETF (NASDAQGM:KBWB)</t>
  </si>
  <si>
    <t>Invesco Exchange-Traded Fund Trust II - Invesco NASDAQ 100 ETF (NASDAQGM:QQQM)</t>
  </si>
  <si>
    <t>Invesco Exchange-Traded Fund Trust II - Invesco NASDAQ Next Gen 100 ETF (NASDAQGM:QQQJ)</t>
  </si>
  <si>
    <t>Invesco Exchange-Traded Self-Indexed Fund Trust - Invesco BulletShares 2024 Corp (NASDAQGM:BSCO)</t>
  </si>
  <si>
    <t>Invesco Exchange-Traded Self-Indexed Fund Trust - Invesco BulletShares 2025 Corp (NASDAQGM:BSCP)</t>
  </si>
  <si>
    <t>Invesco Exchange-Traded Self-Indexed Fund Trust - Invesco BulletShares 2026 Corp (NASDAQGM:BSCQ)</t>
  </si>
  <si>
    <t>Invesco Exchange-Traded Self-Indexed Fund Trust - Invesco BulletShares 2027 Corporate Bond ETF (NASDAQGM:BSCR)</t>
  </si>
  <si>
    <t>Invesco Exchange-Traded Self-Indexed Fund Trust - Invesco BulletShares 2028 Corporate Bond ETF (NASDAQGM:BSCS)</t>
  </si>
  <si>
    <t>Invesco Exchange-Traded Self-Indexed Fund Trust - Invesco BulletShares 2029 Corporate Bond ETF (NASDAQGM:BSCT)</t>
  </si>
  <si>
    <t>Invesco Exchange-Traded Self-Indexed Fund Trust - Invesco BulletShares 2030 Corp (NASDAQGM:BSCU)</t>
  </si>
  <si>
    <t>Invesco Exchange-Traded Self-Indexed Fund Trust - Invesco BulletShares 2031 Corp (NASDAQGM:BSCV)</t>
  </si>
  <si>
    <t>Invesco Exchange-Traded Self-Indexed Fund Trust - Invesco BulletShares 2032 Corp (NASDAQGM:BSCW)</t>
  </si>
  <si>
    <t>Invesco Exchange-Traded Self-Indexed Fund Trust - Invesco RAFI Strategic US ETF (NASDAQGM:IUS)</t>
  </si>
  <si>
    <t>Invesco Ltd. (NYSE:IVZ)</t>
  </si>
  <si>
    <t>Invesco Municipal Opportunity Trust (NYSE:VMO)</t>
  </si>
  <si>
    <t>Invesco Municipal Trust (NYSE:VKQ)</t>
  </si>
  <si>
    <t>Invesco Optimum Yield Diversified Commodity Strategy No K-1 ETF (NASDAQGM:PDBC)</t>
  </si>
  <si>
    <t>Invesco QQQ Trust, Series 1 (NASDAQGM:QQQ)</t>
  </si>
  <si>
    <t>Invesco Quality Municipal Income Trust (NYSE:IQI)</t>
  </si>
  <si>
    <t>Invesco Trust for Investment Grade Municipals (NYSE:VGM)</t>
  </si>
  <si>
    <t>Invesco Value Municipal Income Trust (NYSE:IIM)</t>
  </si>
  <si>
    <t>Investors Title Company (NASDAQGS:ITIC)</t>
  </si>
  <si>
    <t>Invitation Homes Inc. (NYSE:INVH)</t>
  </si>
  <si>
    <t>Ionis Pharmaceuticals, Inc. (NASDAQGS:IONS)</t>
  </si>
  <si>
    <t>IonQ, Inc. (NYSE:IONQ)</t>
  </si>
  <si>
    <t>Iovance Biotherapeutics, Inc. (NASDAQGM:IOVA)</t>
  </si>
  <si>
    <t>IPG Photonics Corporation (NASDAQGS:IPGP)</t>
  </si>
  <si>
    <t>IQVIA Holdings Inc. (NYSE:IQV)</t>
  </si>
  <si>
    <t>IRADIMED CORPORATION (NASDAQGM:IRMD)</t>
  </si>
  <si>
    <t>iRhythm Technologies, Inc. (NASDAQGS:IRTC)</t>
  </si>
  <si>
    <t>Iridium Communications Inc. (NASDAQGS:IRDM)</t>
  </si>
  <si>
    <t>Iris Energy Limited (NASDAQGS:IREN)</t>
  </si>
  <si>
    <t>Iron Mountain Incorporated (NYSE:IRM)</t>
  </si>
  <si>
    <t>iShares Bitcoin Trust ETF (NASDAQGM:IBIT)</t>
  </si>
  <si>
    <t>iShares Ethereum Trust - iShares Ethereum Trust ETF (NASDAQGM:ETHA)</t>
  </si>
  <si>
    <t>iShares Trust - iShares 0-5 Year Investment Grade Corporate Bond ETF (NASDAQGM:SLQD)</t>
  </si>
  <si>
    <t>iShares Trust - iShares 1-3 Year Treasury Bond ETF (NASDAQGM:SHY)</t>
  </si>
  <si>
    <t>iShares Trust - iShares 1-5 Year Investment Grade Corporate Bond ETF (NASDAQGM:IGSB)</t>
  </si>
  <si>
    <t>iShares Trust - iShares 20+ Year Treasury Bond ETF (NASDAQGM:TLT)</t>
  </si>
  <si>
    <t>iShares Trust - iShares 3-7 Year Treasury Bond ETF (NASDAQGM:IEI)</t>
  </si>
  <si>
    <t>iShares Trust - iShares 5-10 Year Investment Grade Corporate Bond ETF (NASDAQGM:IGIB)</t>
  </si>
  <si>
    <t>iShares Trust - iShares 7-10 Year Treasury Bond ETF (NASDAQGM:IEF)</t>
  </si>
  <si>
    <t>iShares Trust - iShares Asia 50 ETF (NASDAQGM:AIA)</t>
  </si>
  <si>
    <t>iShares Trust - iShares Biotechnology ETF (NASDAQGM:IBB)</t>
  </si>
  <si>
    <t>iShares Trust - iShares Broad USD Investment Grade Corporate Bond ETF (NASDAQGM:USIG)</t>
  </si>
  <si>
    <t>iShares Trust - iShares Climate Conscious &amp; Transition MSCI USA ETF (NASDAQGM:USCL)</t>
  </si>
  <si>
    <t>iShares Trust - iShares Core 1-5 Year USD Bond ETF (NASDAQGM:ISTB)</t>
  </si>
  <si>
    <t>iShares Trust - iShares Core MSCI Total International Stock ETF (NASDAQGM:IXUS)</t>
  </si>
  <si>
    <t>iShares Trust - iShares Core S&amp;P U.S. Growth ETF (NASDAQGM:IUSG)</t>
  </si>
  <si>
    <t>iShares Trust - iShares Core S&amp;P U.S. Value ETF (NASDAQGM:IUSV)</t>
  </si>
  <si>
    <t>iShares Trust - iShares Core Total USD Bond Market ETF (NASDAQGM:IUSB)</t>
  </si>
  <si>
    <t>iShares Trust - iShares ESG Advanced MSCI EAFE ETF (NASDAQGM:DMXF)</t>
  </si>
  <si>
    <t>iShares Trust - iShares ESG Advanced MSCI USA ETF (NASDAQGM:USXF)</t>
  </si>
  <si>
    <t>iShares Trust - iShares ESG Aware 1-5 Year USD Corporate Bond ETF (NASDAQGM:SUSB)</t>
  </si>
  <si>
    <t>iShares Trust - iShares ESG Aware MSCI EAFE ETF (NASDAQGM:ESGD)</t>
  </si>
  <si>
    <t>iShares Trust - iShares ESG Aware MSCI USA ETF (NASDAQGM:ESGU)</t>
  </si>
  <si>
    <t>iShares Trust - iShares ESG Aware USD Corporate Bond ETF (NASDAQGM:SUSC)</t>
  </si>
  <si>
    <t>iShares Trust - iShares ESG MSCI USA Leaders ETF (NASDAQGM:SUSL)</t>
  </si>
  <si>
    <t>iShares Trust - iShares Exponential Technologies ETF (NASDAQGM:XT)</t>
  </si>
  <si>
    <t>iShares Trust - iShares Fallen Angels USD Bond ETF (NASDAQGM:FALN)</t>
  </si>
  <si>
    <t>iShares Trust - iShares Global Clean Energy ETF (NASDAQGM:ICLN)</t>
  </si>
  <si>
    <t>iShares Trust - iShares Global Infrastructure ETF (NASDAQGM:IGF)</t>
  </si>
  <si>
    <t>iShares Trust - iShares iBonds Dec 2024 Term Treasury ETF (NASDAQGM:IBTE)</t>
  </si>
  <si>
    <t>iShares Trust - iShares iBonds Dec 2025 Term Treasury ETF (NASDAQGM:IBTF)</t>
  </si>
  <si>
    <t>iShares Trust - iShares iBonds Dec 2026 Term Treasury ETF (NASDAQGM:IBTG)</t>
  </si>
  <si>
    <t>iShares Trust - iShares iBonds Dec 2027 Term Treasury ETF (NASDAQGM:IBTH)</t>
  </si>
  <si>
    <t>iShares Trust - iShares iBonds Dec 2028 Term Treasury ETF (NASDAQGM:IBTI)</t>
  </si>
  <si>
    <t>iShares Trust - iShares India 50 ETF (NASDAQGM:INDY)</t>
  </si>
  <si>
    <t>iShares Trust - iShares International Treasury Bond ETF (NASDAQGM:IGOV)</t>
  </si>
  <si>
    <t>iShares Trust - iShares J.P. Morgan USD Emerging Markets Bond ETF (NASDAQGM:EMB)</t>
  </si>
  <si>
    <t>iShares Trust - iShares MBS ETF (NASDAQGM:MBB)</t>
  </si>
  <si>
    <t>iShares Trust - iShares Morningstar Mid-Cap Value ETF (NASDAQGM:IMCV)</t>
  </si>
  <si>
    <t>iShares Trust - iShares MSCI ACWI ETF (NASDAQGM:ACWI)</t>
  </si>
  <si>
    <t>iShares Trust - iShares MSCI ACWI ex U.S. ETF (NASDAQGM:ACWX)</t>
  </si>
  <si>
    <t>iShares Trust - iShares MSCI All Country Asia ex Japan ETF (NASDAQGM:AAXJ)</t>
  </si>
  <si>
    <t>iShares Trust - iShares MSCI China ETF (NASDAQGM:MCHI)</t>
  </si>
  <si>
    <t>iShares Trust - iShares MSCI EAFE Small-Cap ETF (NASDAQGM:SCZ)</t>
  </si>
  <si>
    <t>iShares Trust - iShares MSCI Europe Financials ETF (NASDAQGM:EUFN)</t>
  </si>
  <si>
    <t>iShares Trust - iShares Paris-Aligned Climate MSCI USA ETF (NASDAQGM:PABU)</t>
  </si>
  <si>
    <t>iShares Trust - iShares Preferred and Income Securities ETF (NASDAQGM:PFF)</t>
  </si>
  <si>
    <t>iShares Trust - iShares S&amp;P Small-Cap 600 Growth ETF (NASDAQGM:IJT)</t>
  </si>
  <si>
    <t>iShares Trust - iShares Select Dividend ETF (NASDAQGM:DVY)</t>
  </si>
  <si>
    <t>iShares Trust - iShares Semiconductor ETF (NASDAQGM:SOXX)</t>
  </si>
  <si>
    <t>iShares Trust - iShares Short Treasury Bond ETF (NASDAQGM:SHV)</t>
  </si>
  <si>
    <t>iShares U.S. ETF Trust - iShares GSCI Commodity Dynamic Roll Strategy ETF (NASDAQGM:COMT)</t>
  </si>
  <si>
    <t>iShares, Inc. - iShares ESG Aware MSCI EM ETF (NASDAQGM:ESGE)</t>
  </si>
  <si>
    <t>iShares, Inc. - iShares MSCI Emerging Markets ex China ETF (NASDAQGM:EMXC)</t>
  </si>
  <si>
    <t>iShares, Inc. - iShares MSCI Global Gold Miners ETF (NASDAQGM:RING)</t>
  </si>
  <si>
    <t>Itron, Inc. (NASDAQGS:ITRI)</t>
  </si>
  <si>
    <t>ITT Inc. (NYSE:ITT)</t>
  </si>
  <si>
    <t>Ituran Location and Control Ltd. (NASDAQGS:ITRN)</t>
  </si>
  <si>
    <t>Ivanhoe Electric Inc. (NYSEAM:IE)</t>
  </si>
  <si>
    <t>J&amp;J Snack Foods Corp. (NASDAQGS:JJSF)</t>
  </si>
  <si>
    <t>J.B. Hunt Transport Services, Inc. (NASDAQGS:JBHT)</t>
  </si>
  <si>
    <t>J.P. Morgan Exchange-Traded Fund Trust - JPMorgan Active Bond ETF (NYSE:JBND)</t>
  </si>
  <si>
    <t>J.P. Morgan Exchange-Traded Fund Trust - JPMorgan Global Select Equity ETF (NASDAQGM:JGLO)</t>
  </si>
  <si>
    <t>J.P. Morgan Exchange-Traded Fund Trust - JPMorgan Nasdaq Equity Premium Income ETF (NASDAQGM:JEPQ)</t>
  </si>
  <si>
    <t>J.P. Morgan Exchange-Traded Fund Trust - JPMorgan U.S. Tech Leaders ETF (NASDAQGM:JTEK)</t>
  </si>
  <si>
    <t>Jabil Inc. (NYSE:JBL)</t>
  </si>
  <si>
    <t>Jack Henry &amp; Associates, Inc. (NASDAQGS:JKHY)</t>
  </si>
  <si>
    <t>Jack in the Box Inc. (NASDAQGS:JACK)</t>
  </si>
  <si>
    <t>Jackson Financial Inc. (NYSE:JXN)</t>
  </si>
  <si>
    <t>Jacobs Solutions Inc. (NYSE:J)</t>
  </si>
  <si>
    <t>Jamf Holding Corp. (NASDAQGS:JAMF)</t>
  </si>
  <si>
    <t>Janus Henderson Group plc (NYSE:JHG)</t>
  </si>
  <si>
    <t>Janus International Group, Inc. (NYSE:JBI)</t>
  </si>
  <si>
    <t>Janux Therapeutics, Inc. (NASDAQGM:JANX)</t>
  </si>
  <si>
    <t>Jazz Pharmaceuticals plc (NASDAQGS:JAZZ)</t>
  </si>
  <si>
    <t>JBG SMITH Properties (NYSE:JBGS)</t>
  </si>
  <si>
    <t>JD.com, Inc. (NASDAQGS:JD)</t>
  </si>
  <si>
    <t>Jefferies Financial Group Inc. (NYSE:JEF)</t>
  </si>
  <si>
    <t>JELD-WEN Holding, Inc. (NYSE:JELD)</t>
  </si>
  <si>
    <t>JetBlue Airways Corporation (NASDAQGS:JBLU)</t>
  </si>
  <si>
    <t>JFrog Ltd. (NASDAQGS:FROG)</t>
  </si>
  <si>
    <t>JinkoSolar Holding Co., Ltd. (NYSE:JKS)</t>
  </si>
  <si>
    <t>Joby Aviation, Inc. (NYSE:JOBY)</t>
  </si>
  <si>
    <t>John B. Sanfilippo &amp; Son, Inc. (NASDAQGS:JBSS)</t>
  </si>
  <si>
    <t>John Bean Technologies Corporation (NYSE:JBT)</t>
  </si>
  <si>
    <t>John Hancock Financial Opportunities Fund (NYSE:BTO)</t>
  </si>
  <si>
    <t>John Hancock Premium Dividend Fund (NYSE:PDT)</t>
  </si>
  <si>
    <t>John Hancock Tax-Advantaged Dividend Income Fund (NYSE:HTD)</t>
  </si>
  <si>
    <t>John Wiley &amp; Sons, Inc. (NYSE:WLY)</t>
  </si>
  <si>
    <t>Johnson &amp; Johnson (NYSE:JNJ)</t>
  </si>
  <si>
    <t>Johnson Controls International plc (NYSE:JCI)</t>
  </si>
  <si>
    <t>Joint Stock Company Kaspi.kz (NASDAQGS:KSPI)</t>
  </si>
  <si>
    <t>Jones Lang LaSalle Incorporated (NYSE:JLL)</t>
  </si>
  <si>
    <t>JOYY Inc. (NASDAQGS:YY)</t>
  </si>
  <si>
    <t>JPMorgan Chase &amp; Co. (NYSE:JPM)</t>
  </si>
  <si>
    <t>Juniper Networks, Inc. (NYSE:JNPR)</t>
  </si>
  <si>
    <t>Kadant Inc. (NYSE:KAI)</t>
  </si>
  <si>
    <t>Kaiser Aluminum Corporation (NASDAQGS:KALU)</t>
  </si>
  <si>
    <t>Kanzhun Limited (NASDAQGS:BZ)</t>
  </si>
  <si>
    <t>Karat Packaging Inc. (NASDAQGS:KRT)</t>
  </si>
  <si>
    <t>Karooooo Ltd. (NASDAQCM:KARO)</t>
  </si>
  <si>
    <t>Kayne Anderson BDC, Inc. (NYSE:KBDC)</t>
  </si>
  <si>
    <t>Kayne Anderson Energy Infrastructure Fund, Inc. (NYSE:KYN)</t>
  </si>
  <si>
    <t>KB Home (NYSE:KBH)</t>
  </si>
  <si>
    <t>KBR, Inc. (NYSE:KBR)</t>
  </si>
  <si>
    <t>KE Holdings Inc. (NYSE:BEKE)</t>
  </si>
  <si>
    <t>Kearny Financial Corp. (NASDAQGS:KRNY)</t>
  </si>
  <si>
    <t>Kellanova (NYSE:K)</t>
  </si>
  <si>
    <t>Kelly Services, Inc. (NASDAQGS:KELY.A)</t>
  </si>
  <si>
    <t>Kemper Corporation (NYSE:KMPR)</t>
  </si>
  <si>
    <t>Kennametal Inc. (NYSE:KMT)</t>
  </si>
  <si>
    <t>Kennedy-Wilson Holdings, Inc. (NYSE:KW)</t>
  </si>
  <si>
    <t>Kenvue Inc. (NYSE:KVUE)</t>
  </si>
  <si>
    <t>Keros Therapeutics, Inc. (NASDAQGM:KROS)</t>
  </si>
  <si>
    <t>Keurig Dr Pepper Inc. (NASDAQGS:KDP)</t>
  </si>
  <si>
    <t>KeyCorp (NYSE:KEY)</t>
  </si>
  <si>
    <t>Keysight Technologies, Inc. (NYSE:KEYS)</t>
  </si>
  <si>
    <t>Kforce Inc. (NYSE:KFRC)</t>
  </si>
  <si>
    <t>Kilroy Realty Corporation (NYSE:KRC)</t>
  </si>
  <si>
    <t>Kimbell Royalty Partners, LP (NYSE:KRP)</t>
  </si>
  <si>
    <t>Kimberly-Clark Corporation (NYSE:KMB)</t>
  </si>
  <si>
    <t>Kimco Realty Corporation (NYSE:KIM)</t>
  </si>
  <si>
    <t>Kinder Morgan, Inc. (NYSE:KMI)</t>
  </si>
  <si>
    <t>KinderCare Learning Companies, Inc. (NYSE:KLC)</t>
  </si>
  <si>
    <t>Kinetik Holdings Inc. (NYSE:KNTK)</t>
  </si>
  <si>
    <t>Kingsoft Cloud Holdings Limited (NASDAQGS:KC)</t>
  </si>
  <si>
    <t>Kiniksa Pharmaceuticals International, plc (NASDAQGS:KNSA)</t>
  </si>
  <si>
    <t>Kinsale Capital Group, Inc. (NYSE:KNSL)</t>
  </si>
  <si>
    <t>Kirby Corporation (NYSE:KEX)</t>
  </si>
  <si>
    <t>Kite Realty Group Trust (NYSE:KRG)</t>
  </si>
  <si>
    <t>KKR &amp; Co. Inc. (NYSE:KKR)</t>
  </si>
  <si>
    <t>KKR Real Estate Finance Trust Inc. (NYSE:KREF)</t>
  </si>
  <si>
    <t>KLA Corporation (NASDAQGS:KLAC)</t>
  </si>
  <si>
    <t>Klaviyo, Inc. (NYSE:KVYO)</t>
  </si>
  <si>
    <t>Knife River Corporation (NYSE:KNF)</t>
  </si>
  <si>
    <t>Knight-Swift Transportation Holdings Inc. (NYSE:KNX)</t>
  </si>
  <si>
    <t>Knowles Corporation (NYSE:KN)</t>
  </si>
  <si>
    <t>Kodiak Gas Services, Inc. (NYSE:KGS)</t>
  </si>
  <si>
    <t>Kohl's Corporation (NYSE:KSS)</t>
  </si>
  <si>
    <t>Kontoor Brands, Inc. (NYSE:KTB)</t>
  </si>
  <si>
    <t>Koppers Holdings Inc. (NYSE:KOP)</t>
  </si>
  <si>
    <t>Korn Ferry (NYSE:KFY)</t>
  </si>
  <si>
    <t>Kornit Digital Ltd. (NASDAQGS:KRNT)</t>
  </si>
  <si>
    <t>Kratos Defense &amp; Security Solutions, Inc. (NASDAQGS:KTOS)</t>
  </si>
  <si>
    <t>Krispy Kreme, Inc. (NASDAQGS:DNUT)</t>
  </si>
  <si>
    <t>Kronos Worldwide, Inc. (NYSE:KRO)</t>
  </si>
  <si>
    <t>Krystal Biotech, Inc. (NASDAQGS:KRYS)</t>
  </si>
  <si>
    <t>Kulicke and Soffa Industries, Inc. (NASDAQGS:KLIC)</t>
  </si>
  <si>
    <t>Kura Oncology, Inc. (NASDAQGS:KURA)</t>
  </si>
  <si>
    <t>Kura Sushi USA, Inc. (NASDAQGM:KRUS)</t>
  </si>
  <si>
    <t>Kymera Therapeutics, Inc. (NASDAQGM:KYMR)</t>
  </si>
  <si>
    <t>Kyndryl Holdings, Inc. (NYSE:KD)</t>
  </si>
  <si>
    <t>L3Harris Technologies, Inc. (NYSE:LHX)</t>
  </si>
  <si>
    <t>Labcorp Holdings Inc. (NYSE:LH)</t>
  </si>
  <si>
    <t>Ladder Capital Corp (NYSE:LADR)</t>
  </si>
  <si>
    <t>Lakeland Financial Corporation (NASDAQGS:LKFN)</t>
  </si>
  <si>
    <t>Lam Research Corporation (NASDAQGS:LRCX)</t>
  </si>
  <si>
    <t>Lamar Advertising Company (NASDAQGS:LAMR)</t>
  </si>
  <si>
    <t>Lamb Weston Holdings, Inc. (NYSE:LW)</t>
  </si>
  <si>
    <t>Lancaster Colony Corporation (NASDAQGS:LANC)</t>
  </si>
  <si>
    <t>LandBridge Company LLC (NYSE:LB)</t>
  </si>
  <si>
    <t>Landstar System, Inc. (NASDAQGS:LSTR)</t>
  </si>
  <si>
    <t>Lantheus Holdings, Inc. (NASDAQGM:LNTH)</t>
  </si>
  <si>
    <t>Las Vegas Sands Corp. (NYSE:LVS)</t>
  </si>
  <si>
    <t>Latham Group, Inc. (NASDAQGS:SWIM)</t>
  </si>
  <si>
    <t>Lattice Semiconductor Corporation (NASDAQGS:LSCC)</t>
  </si>
  <si>
    <t>Laureate Education, Inc. (NASDAQGS:LAUR)</t>
  </si>
  <si>
    <t>Lavoro Limited (NASDAQGM:LVRO)</t>
  </si>
  <si>
    <t>Lazard, Inc. (NYSE:LAZ)</t>
  </si>
  <si>
    <t>La-Z-Boy Incorporated (NYSE:LZB)</t>
  </si>
  <si>
    <t>LCI Industries (NYSE:LCII)</t>
  </si>
  <si>
    <t>Lear Corporation (NYSE:LEA)</t>
  </si>
  <si>
    <t>Legacy Housing Corporation (NASDAQGS:LEGH)</t>
  </si>
  <si>
    <t>LegalZoom.com, Inc. (NASDAQGS:LZ)</t>
  </si>
  <si>
    <t>Legend Biotech Corporation (NASDAQGS:LEGN)</t>
  </si>
  <si>
    <t>Legg Mason ETF Investment Trust - Franklin U.S. Low Volatility High Dividend Index ETF (NASDAQGM:LVHD)</t>
  </si>
  <si>
    <t>Leggett &amp; Platt, Incorporated (NYSE:LEG)</t>
  </si>
  <si>
    <t>Leidos Holdings, Inc. (NYSE:LDOS)</t>
  </si>
  <si>
    <t>LeMaitre Vascular, Inc. (NASDAQGM:LMAT)</t>
  </si>
  <si>
    <t>Lemonade, Inc. (NYSE:LMND)</t>
  </si>
  <si>
    <t>LendingClub Corporation (NYSE:LC)</t>
  </si>
  <si>
    <t>LendingTree, Inc. (NASDAQGS:TREE)</t>
  </si>
  <si>
    <t>Lennar Corporation (NYSE:LEN)</t>
  </si>
  <si>
    <t>Lennox International Inc. (NYSE:LII)</t>
  </si>
  <si>
    <t>LENZ Therapeutics, Inc. (NASDAQGS:LENZ)</t>
  </si>
  <si>
    <t>Leonardo DRS, Inc. (NASDAQGS:DRS)</t>
  </si>
  <si>
    <t>Levi Strauss &amp; Co. (NYSE:LEVI)</t>
  </si>
  <si>
    <t>LGI Homes, Inc. (NASDAQGS:LGIH)</t>
  </si>
  <si>
    <t>Li Auto Inc. (NASDAQGS:LI)</t>
  </si>
  <si>
    <t>Liberty All-Star Equity Fund (NYSE:USA)</t>
  </si>
  <si>
    <t>Liberty Broadband Corporation (NASDAQGS:LBRD.K)</t>
  </si>
  <si>
    <t>Liberty Energy Inc. (NYSE:LBRT)</t>
  </si>
  <si>
    <t>Liberty Global Ltd. (NASDAQGS:LBTY.A)</t>
  </si>
  <si>
    <t>Liberty Latin America Ltd. (NASDAQGS:LILA)</t>
  </si>
  <si>
    <t>Liberty Live Group (NASDAQGS:LLYV.K)</t>
  </si>
  <si>
    <t>Life Time Group Holdings, Inc. (NYSE:LTH)</t>
  </si>
  <si>
    <t>LifeStance Health Group, Inc. (NASDAQGS:LFST)</t>
  </si>
  <si>
    <t>Lifezone Metals Limited (NYSE:LZM)</t>
  </si>
  <si>
    <t>Ligand Pharmaceuticals Incorporated (NASDAQGM:LGND)</t>
  </si>
  <si>
    <t>Light &amp; Wonder, Inc. (NASDAQGS:LNW)</t>
  </si>
  <si>
    <t>Limbach Holdings, Inc. (NASDAQCM:LMB)</t>
  </si>
  <si>
    <t>Lincoln Educational Services Corporation (NASDAQGS:LINC)</t>
  </si>
  <si>
    <t>Lincoln Electric Holdings, Inc. (NASDAQGS:LECO)</t>
  </si>
  <si>
    <t>Lincoln National Corporation (NYSE:LNC)</t>
  </si>
  <si>
    <t>Lindblad Expeditions Holdings, Inc. (NASDAQCM:LIND)</t>
  </si>
  <si>
    <t>Linde plc (NASDAQGS:LIN)</t>
  </si>
  <si>
    <t>Lindsay Corporation (NYSE:LNN)</t>
  </si>
  <si>
    <t>Lineage, Inc. (NASDAQGS:LINE)</t>
  </si>
  <si>
    <t>Lions Gate Entertainment Corp. (NYSE:LGF.A)</t>
  </si>
  <si>
    <t>Lionsgate Studios Corp. (NASDAQGS:LION)</t>
  </si>
  <si>
    <t>Liquidia Corporation (NASDAQCM:LQDA)</t>
  </si>
  <si>
    <t>Liquidity Services, Inc. (NASDAQGS:LQDT)</t>
  </si>
  <si>
    <t>Listed Funds Trust - Roundhill Magnificent Seven ETF (NASDAQGM:MAGS)</t>
  </si>
  <si>
    <t>Listed Funds Trust - Wahed FTSE USA Shariah ETF (NASDAQGM:HLAL)</t>
  </si>
  <si>
    <t>Lithia Motors, Inc. (NYSE:LAD)</t>
  </si>
  <si>
    <t>Littelfuse, Inc. (NASDAQGS:LFUS)</t>
  </si>
  <si>
    <t>LivaNova PLC (NASDAQGS:LIVN)</t>
  </si>
  <si>
    <t>Live Nation Entertainment, Inc. (NYSE:LYV)</t>
  </si>
  <si>
    <t>Live Oak Bancshares, Inc. (NYSE:LOB)</t>
  </si>
  <si>
    <t>LiveRamp Holdings, Inc. (NYSE:RAMP)</t>
  </si>
  <si>
    <t>LiveWire Group, Inc. (NYSE:LVWR)</t>
  </si>
  <si>
    <t>LKQ Corporation (NASDAQGS:LKQ)</t>
  </si>
  <si>
    <t>Loar Holdings Inc. (NYSE:LOAR)</t>
  </si>
  <si>
    <t>Lockheed Martin Corporation (NYSE:LMT)</t>
  </si>
  <si>
    <t>Loews Corporation (NYSE:L)</t>
  </si>
  <si>
    <t>Loma Negra Compañía Industrial Argentina Sociedad Anónima (NYSE:LOMA)</t>
  </si>
  <si>
    <t>Longboard Pharmaceuticals, Inc. (NASDAQGM:LBPH)</t>
  </si>
  <si>
    <t>Louisiana-Pacific Corporation (NYSE:LPX)</t>
  </si>
  <si>
    <t>Lowe's Companies, Inc. (NYSE:LOW)</t>
  </si>
  <si>
    <t>LPL Financial Holdings Inc. (NASDAQGS:LPLA)</t>
  </si>
  <si>
    <t>LSB Industries, Inc. (NYSE:LXU)</t>
  </si>
  <si>
    <t>LSI Industries Inc. (NASDAQGS:LYTS)</t>
  </si>
  <si>
    <t>LTC Properties, Inc. (NYSE:LTC)</t>
  </si>
  <si>
    <t>Lululemon Athletica Inc. (NASDAQGS:LULU)</t>
  </si>
  <si>
    <t>Lumen Technologies, Inc. (NYSE:LUMN)</t>
  </si>
  <si>
    <t>Lumentum Holdings Inc. (NASDAQGS:LITE)</t>
  </si>
  <si>
    <t>LXP Industrial Trust (NYSE:LXP)</t>
  </si>
  <si>
    <t>Lyft, Inc. (NASDAQGS:LYFT)</t>
  </si>
  <si>
    <t>LyondellBasell Industries N.V. (NYSE:LYB)</t>
  </si>
  <si>
    <t>M&amp;T Bank Corporation (NYSE:MTB)</t>
  </si>
  <si>
    <t>M/I Homes, Inc. (NYSE:MHO)</t>
  </si>
  <si>
    <t>Mach Natural Resources LP (NYSE:MNR)</t>
  </si>
  <si>
    <t>MACOM Technology Solutions Holdings, Inc. (NASDAQGS:MTSI)</t>
  </si>
  <si>
    <t>Macy's, Inc. (NYSE:M)</t>
  </si>
  <si>
    <t>Madison Square Garden Entertainment Corp. (NYSE:MSGE)</t>
  </si>
  <si>
    <t>Madison Square Garden Sports Corp. (NYSE:MSGS)</t>
  </si>
  <si>
    <t>Madrigal Pharmaceuticals, Inc. (NASDAQGS:MDGL)</t>
  </si>
  <si>
    <t>Magic Software Enterprises Ltd. (NASDAQGS:MGIC)</t>
  </si>
  <si>
    <t>Magnera Corporation (NYSE:MAGN)</t>
  </si>
  <si>
    <t>Magnite, Inc. (NASDAQGS:MGNI)</t>
  </si>
  <si>
    <t>Magnolia Oil &amp; Gas Corporation (NYSE:MGY)</t>
  </si>
  <si>
    <t>Main Street Capital Corporation (NYSE:MAIN)</t>
  </si>
  <si>
    <t>MakeMyTrip Limited (NASDAQGS:MMYT)</t>
  </si>
  <si>
    <t>Malibu Boats, Inc. (NASDAQGM:MBUU)</t>
  </si>
  <si>
    <t>Manchester United plc (NYSE:MANU)</t>
  </si>
  <si>
    <t>Manhattan Associates, Inc. (NASDAQGS:MANH)</t>
  </si>
  <si>
    <t>MannKind Corporation (NASDAQGM:MNKD)</t>
  </si>
  <si>
    <t>ManpowerGroup Inc. (NYSE:MAN)</t>
  </si>
  <si>
    <t>Maplebear Inc. (NASDAQGS:CART)</t>
  </si>
  <si>
    <t>MARA Holdings, Inc. (NASDAQCM:MARA)</t>
  </si>
  <si>
    <t>Marathon Oil Corporation (NYSE:MRO)</t>
  </si>
  <si>
    <t>Marathon Petroleum Corporation (NYSE:MPC)</t>
  </si>
  <si>
    <t>Maravai LifeSciences Holdings, Inc. (NASDAQGS:MRVI)</t>
  </si>
  <si>
    <t>Marcus &amp; Millichap, Inc. (NYSE:MMI)</t>
  </si>
  <si>
    <t>Marex Group plc (NASDAQGS:MRX)</t>
  </si>
  <si>
    <t>MarineMax, Inc. (NYSE:HZO)</t>
  </si>
  <si>
    <t>Markel Group Inc. (NYSE:MKL)</t>
  </si>
  <si>
    <t>MarketAxess Holdings Inc. (NASDAQGS:MKTX)</t>
  </si>
  <si>
    <t>Marriott International, Inc. (NASDAQGS:MAR)</t>
  </si>
  <si>
    <t>Marriott Vacations Worldwide Corporation (NYSE:VAC)</t>
  </si>
  <si>
    <t>Marsh &amp; McLennan Companies, Inc. (NYSE:MMC)</t>
  </si>
  <si>
    <t>Marten Transport, Ltd. (NASDAQGS:MRTN)</t>
  </si>
  <si>
    <t>Martin Marietta Materials, Inc. (NYSE:MLM)</t>
  </si>
  <si>
    <t>Marvell Technology, Inc. (NASDAQGS:MRVL)</t>
  </si>
  <si>
    <t>Masco Corporation (NYSE:MAS)</t>
  </si>
  <si>
    <t>Masimo Corporation (NASDAQGS:MASI)</t>
  </si>
  <si>
    <t>MasTec, Inc. (NYSE:MTZ)</t>
  </si>
  <si>
    <t>MasterBrand, Inc. (NYSE:MBC)</t>
  </si>
  <si>
    <t>Mastercard Incorporated (NYSE:MA)</t>
  </si>
  <si>
    <t>Matador Resources Company (NYSE:MTDR)</t>
  </si>
  <si>
    <t>Match Group, Inc. (NASDAQGS:MTCH)</t>
  </si>
  <si>
    <t>Materion Corporation (NYSE:MTRN)</t>
  </si>
  <si>
    <t>Mativ Holdings, Inc. (NYSE:MATV)</t>
  </si>
  <si>
    <t>Matson, Inc. (NYSE:MATX)</t>
  </si>
  <si>
    <t>Mattel, Inc. (NASDAQGS:MAT)</t>
  </si>
  <si>
    <t>Matthews International Corporation (NASDAQGS:MATW)</t>
  </si>
  <si>
    <t>Maximus, Inc. (NYSE:MMS)</t>
  </si>
  <si>
    <t>MaxLinear, Inc. (NASDAQGS:MXL)</t>
  </si>
  <si>
    <t>MBX Biosciences, Inc. (NASDAQGS:MBX)</t>
  </si>
  <si>
    <t>McCormick &amp; Company, Incorporated (NYSE:MKC)</t>
  </si>
  <si>
    <t>McDonald's Corporation (NYSE:MCD)</t>
  </si>
  <si>
    <t>McGrath RentCorp (NASDAQGS:MGRC)</t>
  </si>
  <si>
    <t>McKesson Corporation (NYSE:MCK)</t>
  </si>
  <si>
    <t>MDU Resources Group, Inc. (NYSE:MDU)</t>
  </si>
  <si>
    <t>MediaAlpha, Inc. (NYSE:MAX)</t>
  </si>
  <si>
    <t>Medpace Holdings, Inc. (NASDAQGS:MEDP)</t>
  </si>
  <si>
    <t>Medtronic plc (NYSE:MDT)</t>
  </si>
  <si>
    <t>Melco Resorts &amp; Entertainment Limited (NASDAQGS:MLCO)</t>
  </si>
  <si>
    <t>MercadoLibre, Inc. (NASDAQGS:MELI)</t>
  </si>
  <si>
    <t>Mercantile Bank Corporation (NASDAQGS:MBWM)</t>
  </si>
  <si>
    <t>Merchants Bancorp (NASDAQCM:MBIN)</t>
  </si>
  <si>
    <t>Merck &amp; Co., Inc. (NYSE:MRK)</t>
  </si>
  <si>
    <t>Mercury General Corporation (NYSE:MCY)</t>
  </si>
  <si>
    <t>Mercury Systems, Inc. (NASDAQGS:MRCY)</t>
  </si>
  <si>
    <t>MeridianLink, Inc. (NYSE:MLNK)</t>
  </si>
  <si>
    <t>Merit Medical Systems, Inc. (NASDAQGS:MMSI)</t>
  </si>
  <si>
    <t>Meritage Homes Corporation (NYSE:MTH)</t>
  </si>
  <si>
    <t>Merus N.V. (NASDAQGM:MRUS)</t>
  </si>
  <si>
    <t>Mesa Laboratories, Inc. (NASDAQGS:MLAB)</t>
  </si>
  <si>
    <t>Meta Platforms, Inc. (NASDAQGS:META)</t>
  </si>
  <si>
    <t>Metallus Inc. (NYSE:MTUS)</t>
  </si>
  <si>
    <t>Metals Acquisition Limited (NYSE:MTAL)</t>
  </si>
  <si>
    <t>MetLife, Inc. (NYSE:MET)</t>
  </si>
  <si>
    <t>MetroCity Bankshares, Inc. (NASDAQGS:MCBS)</t>
  </si>
  <si>
    <t>Metropolitan Bank Holding Corp. (NYSE:MCB)</t>
  </si>
  <si>
    <t>Mettler-Toledo International Inc. (NYSE:MTD)</t>
  </si>
  <si>
    <t>MFA Financial, Inc. (NYSE:MFA)</t>
  </si>
  <si>
    <t>MGE Energy, Inc. (NASDAQGS:MGEE)</t>
  </si>
  <si>
    <t>MGIC Investment Corporation (NYSE:MTG)</t>
  </si>
  <si>
    <t>MGM Resorts International (NYSE:MGM)</t>
  </si>
  <si>
    <t>MGP Ingredients, Inc. (NASDAQGS:MGPI)</t>
  </si>
  <si>
    <t>Microchip Technology Incorporated (NASDAQGS:MCHP)</t>
  </si>
  <si>
    <t>Micron Technology, Inc. (NASDAQGS:MU)</t>
  </si>
  <si>
    <t>Microsoft Corporation (NASDAQGS:MSFT)</t>
  </si>
  <si>
    <t>MicroStrategy Incorporated (NASDAQGS:MSTR)</t>
  </si>
  <si>
    <t>Mid Penn Bancorp, Inc. (NASDAQGM:MPB)</t>
  </si>
  <si>
    <t>Mid-America Apartment Communities, Inc. (NYSE:MAA)</t>
  </si>
  <si>
    <t>MidCap Financial Investment Corporation (NASDAQGS:MFIC)</t>
  </si>
  <si>
    <t>Middlesex Water Company (NASDAQGS:MSEX)</t>
  </si>
  <si>
    <t>Midland States Bancorp, Inc. (NASDAQGS:MSBI)</t>
  </si>
  <si>
    <t>MidWestOne Financial Group, Inc. (NASDAQGS:MOFG)</t>
  </si>
  <si>
    <t>Miller Industries, Inc. (NYSE:MLR)</t>
  </si>
  <si>
    <t>MillerKnoll, Inc. (NASDAQGS:MLKN)</t>
  </si>
  <si>
    <t>Millicom International Cellular S.A. (NASDAQGS:TIGO)</t>
  </si>
  <si>
    <t>MiMedx Group, Inc. (NASDAQCM:MDXG)</t>
  </si>
  <si>
    <t>Mind Medicine (MindMed) Inc. (NASDAQGS:MNMD)</t>
  </si>
  <si>
    <t>Minerals Technologies Inc. (NYSE:MTX)</t>
  </si>
  <si>
    <t>Mineralys Therapeutics, Inc. (NASDAQGS:MLYS)</t>
  </si>
  <si>
    <t>MINISO Group Holding Limited (NYSE:MNSO)</t>
  </si>
  <si>
    <t>Mirion Technologies, Inc. (NYSE:MIR)</t>
  </si>
  <si>
    <t>Mirum Pharmaceuticals, Inc. (NASDAQGM:MIRM)</t>
  </si>
  <si>
    <t>Mission Produce, Inc. (NASDAQGS:AVO)</t>
  </si>
  <si>
    <t>Mister Car Wash, Inc. (NYSE:MCW)</t>
  </si>
  <si>
    <t>MKS Instruments, Inc. (NASDAQGS:MKSI)</t>
  </si>
  <si>
    <t>Mobileye Global Inc. (NASDAQGS:MBLY)</t>
  </si>
  <si>
    <t>Moderna, Inc. (NASDAQGS:MRNA)</t>
  </si>
  <si>
    <t>Modine Manufacturing Company (NYSE:MOD)</t>
  </si>
  <si>
    <t>Moelis &amp; Company (NYSE:MC)</t>
  </si>
  <si>
    <t>Mohawk Industries, Inc. (NYSE:MHK)</t>
  </si>
  <si>
    <t>Molina Healthcare, Inc. (NYSE:MOH)</t>
  </si>
  <si>
    <t>Molson Coors Beverage Company (NYSE:TAP)</t>
  </si>
  <si>
    <t>Monarch Casino &amp; Resort, Inc. (NASDAQGS:MCRI)</t>
  </si>
  <si>
    <t>monday.com Ltd. (NASDAQGS:MNDY)</t>
  </si>
  <si>
    <t>Mondelez International, Inc. (NASDAQGS:MDLZ)</t>
  </si>
  <si>
    <t>MoneyLion Inc. (NYSE:ML)</t>
  </si>
  <si>
    <t>MongoDB, Inc. (NASDAQGM:MDB)</t>
  </si>
  <si>
    <t>Monolithic Power Systems, Inc. (NASDAQGS:MPWR)</t>
  </si>
  <si>
    <t>Monro, Inc. (NASDAQGS:MNRO)</t>
  </si>
  <si>
    <t>Monster Beverage Corporation (NASDAQGS:MNST)</t>
  </si>
  <si>
    <t>Monte Rosa Therapeutics, Inc. (NASDAQGS:GLUE)</t>
  </si>
  <si>
    <t>Montrose Environmental Group, Inc. (NYSE:MEG)</t>
  </si>
  <si>
    <t>Moody's Corporation (NYSE:MCO)</t>
  </si>
  <si>
    <t>Moog Inc. (NYSE:MOG.A)</t>
  </si>
  <si>
    <t>MoonLake Immunotherapeutics (NASDAQCM:MLTX)</t>
  </si>
  <si>
    <t>Morgan Stanley (NYSE:MS)</t>
  </si>
  <si>
    <t>Morgan Stanley Direct Lending Fund (NYSE:MSDL)</t>
  </si>
  <si>
    <t>Morningstar, Inc. (NASDAQGS:MORN)</t>
  </si>
  <si>
    <t>Motorola Solutions, Inc. (NYSE:MSI)</t>
  </si>
  <si>
    <t>MP Materials Corp. (NYSE:MP)</t>
  </si>
  <si>
    <t>MPLX LP (NYSE:MPLX)</t>
  </si>
  <si>
    <t>Mr. Cooper Group Inc. (NASDAQCM:COOP)</t>
  </si>
  <si>
    <t>MRC Global Inc. (NYSE:MRC)</t>
  </si>
  <si>
    <t>MSA Safety Incorporated (NYSE:MSA)</t>
  </si>
  <si>
    <t>MSC Industrial Direct Co., Inc. (NYSE:MSM)</t>
  </si>
  <si>
    <t>MSCI Inc. (NYSE:MSCI)</t>
  </si>
  <si>
    <t>Mueller Industries, Inc. (NYSE:MLI)</t>
  </si>
  <si>
    <t>Mueller Water Products, Inc. (NYSE:MWA)</t>
  </si>
  <si>
    <t>Murano Global Investments Plc (NASDAQCM:MRNO)</t>
  </si>
  <si>
    <t>Murphy Oil Corporation (NYSE:MUR)</t>
  </si>
  <si>
    <t>Murphy USA Inc. (NYSE:MUSA)</t>
  </si>
  <si>
    <t>MYR Group Inc. (NASDAQGS:MYRG)</t>
  </si>
  <si>
    <t>Myriad Genetics, Inc. (NASDAQGS:MYGN)</t>
  </si>
  <si>
    <t>MYT Netherlands Parent B.V. (NYSE:MYTE)</t>
  </si>
  <si>
    <t>N-able, Inc. (NYSE:NABL)</t>
  </si>
  <si>
    <t>Nabors Industries Ltd. (NYSE:NBR)</t>
  </si>
  <si>
    <t>NANO Nuclear Energy Inc. (NASDAQCM:NNE)</t>
  </si>
  <si>
    <t>Napco Security Technologies, Inc. (NASDAQGS:NSSC)</t>
  </si>
  <si>
    <t>Nasdaq, Inc. (NASDAQGS:NDAQ)</t>
  </si>
  <si>
    <t>Natera, Inc. (NASDAQGS:NTRA)</t>
  </si>
  <si>
    <t>National Bank Holdings Corporation (NYSE:NBHC)</t>
  </si>
  <si>
    <t>National Beverage Corp. (NASDAQGS:FIZZ)</t>
  </si>
  <si>
    <t>National CineMedia, Inc. (NASDAQGS:NCMI)</t>
  </si>
  <si>
    <t>National Energy Services Reunited Corp. (NASDAQCM:NESR)</t>
  </si>
  <si>
    <t>National Fuel Gas Company (NYSE:NFG)</t>
  </si>
  <si>
    <t>National Health Investors, Inc. (NYSE:NHI)</t>
  </si>
  <si>
    <t>National HealthCare Corporation (NYSEAM:NHC)</t>
  </si>
  <si>
    <t>National Presto Industries, Inc. (NYSE:NPK)</t>
  </si>
  <si>
    <t>National Storage Affiliates Trust (NYSE:NSA)</t>
  </si>
  <si>
    <t>National Vision Holdings, Inc. (NASDAQGS:EYE)</t>
  </si>
  <si>
    <t>Natural Grocers by Vitamin Cottage, Inc. (NYSE:NGVC)</t>
  </si>
  <si>
    <t>Natural Resource Partners L.P. (NYSE:NRP)</t>
  </si>
  <si>
    <t>Navient Corporation (NASDAQGS:NAVI)</t>
  </si>
  <si>
    <t>Navigator Holdings Ltd. (NYSE:NVGS)</t>
  </si>
  <si>
    <t>Navios Maritime Partners L.P. (NYSE:NMM)</t>
  </si>
  <si>
    <t>NB Bancorp, Inc. (NASDAQCM:NBBK)</t>
  </si>
  <si>
    <t>NBT Bancorp Inc. (NASDAQGS:NBTB)</t>
  </si>
  <si>
    <t>nCino, Inc. (NASDAQGS:NCNO)</t>
  </si>
  <si>
    <t>NCR Atleos Corporation (NYSE:NATL)</t>
  </si>
  <si>
    <t>NCR Voyix Corporation (NYSE:VYX)</t>
  </si>
  <si>
    <t>Nebius Group N.V. (NASDAQGS:NBIS)</t>
  </si>
  <si>
    <t>Nelnet, Inc. (NYSE:NNI)</t>
  </si>
  <si>
    <t>Neogen Corporation (NASDAQGS:NEOG)</t>
  </si>
  <si>
    <t>NeoGenomics, Inc. (NASDAQCM:NEO)</t>
  </si>
  <si>
    <t>NEOS ETF Trust - NEOS Nasdaq-100 High Income ETF (NASDAQGM:QQQI)</t>
  </si>
  <si>
    <t>NerdWallet, Inc. (NASDAQGM:NRDS)</t>
  </si>
  <si>
    <t>NET Power Inc. (NYSE:NPWR)</t>
  </si>
  <si>
    <t>NetApp, Inc. (NASDAQGS:NTAP)</t>
  </si>
  <si>
    <t>Netflix, Inc. (NASDAQGS:NFLX)</t>
  </si>
  <si>
    <t>NETGEAR, Inc. (NASDAQGS:NTGR)</t>
  </si>
  <si>
    <t>NetScout Systems, Inc. (NASDAQGS:NTCT)</t>
  </si>
  <si>
    <t>NETSTREIT Corp. (NYSE:NTST)</t>
  </si>
  <si>
    <t>Neuberger Berman Energy Infrastructure and Income Fund Inc. (NYSEAM:NML)</t>
  </si>
  <si>
    <t>Neuberger Berman Next Generation Connectivity Fund Inc. (NYSE:NBXG)</t>
  </si>
  <si>
    <t>Neumora Therapeutics, Inc. (NASDAQGS:NMRA)</t>
  </si>
  <si>
    <t>Neurocrine Biosciences, Inc. (NASDAQGS:NBIX)</t>
  </si>
  <si>
    <t>New Fortress Energy Inc. (NASDAQGS:NFE)</t>
  </si>
  <si>
    <t>New Jersey Resources Corporation (NYSE:NJR)</t>
  </si>
  <si>
    <t>New Mountain Finance Corporation (NASDAQGS:NMFC)</t>
  </si>
  <si>
    <t>New Oriental Education &amp; Technology Group Inc. (NYSE:EDU)</t>
  </si>
  <si>
    <t>New York Mortgage Trust, Inc. (NASDAQGS:NYMT)</t>
  </si>
  <si>
    <t>NewAmsterdam Pharma Company N.V. (NASDAQGM:NAMS)</t>
  </si>
  <si>
    <t>Newell Brands Inc. (NASDAQGS:NWL)</t>
  </si>
  <si>
    <t>Newmark Group, Inc. (NASDAQGS:NMRK)</t>
  </si>
  <si>
    <t>NewMarket Corporation (NYSE:NEU)</t>
  </si>
  <si>
    <t>Newmont Corporation (NYSE:NEM)</t>
  </si>
  <si>
    <t>Newpark Resources, Inc. (NYSE:NR)</t>
  </si>
  <si>
    <t>News Corporation (NASDAQGS:NWSA)</t>
  </si>
  <si>
    <t>Nexa Resources S.A. (NYSE:NEXA)</t>
  </si>
  <si>
    <t>NexPoint Residential Trust, Inc. (NYSE:NXRT)</t>
  </si>
  <si>
    <t>Nexstar Media Group, Inc. (NASDAQGS:NXST)</t>
  </si>
  <si>
    <t>NextDecade Corporation (NASDAQCM:NEXT)</t>
  </si>
  <si>
    <t>NextEra Energy Partners, LP (NYSE:NEP)</t>
  </si>
  <si>
    <t>NextEra Energy, Inc. (NYSE:NEE)</t>
  </si>
  <si>
    <t>NextNav Inc. (NASDAQCM:NN)</t>
  </si>
  <si>
    <t>Nextracker Inc. (NASDAQGS:NXT)</t>
  </si>
  <si>
    <t>Nicolet Bankshares, Inc. (NYSE:NIC)</t>
  </si>
  <si>
    <t>NIKE, Inc. (NYSE:NKE)</t>
  </si>
  <si>
    <t>NiSource Inc. (NYSE:NI)</t>
  </si>
  <si>
    <t>nLIGHT, Inc. (NASDAQGS:LASR)</t>
  </si>
  <si>
    <t>NMI Holdings, Inc. (NASDAQGM:NMIH)</t>
  </si>
  <si>
    <t>NNN REIT, Inc. (NYSE:NNN)</t>
  </si>
  <si>
    <t>Noah Holdings Limited (NYSE:NOAH)</t>
  </si>
  <si>
    <t>Noble Corporation plc (NYSE:NE)</t>
  </si>
  <si>
    <t>Nomad Foods Limited (NYSE:NOMD)</t>
  </si>
  <si>
    <t>Nordson Corporation (NASDAQGS:NDSN)</t>
  </si>
  <si>
    <t>Nordstrom, Inc. (NYSE:JWN)</t>
  </si>
  <si>
    <t>Norfolk Southern Corporation (NYSE:NSC)</t>
  </si>
  <si>
    <t>Northeast Bank (NASDAQGM:NBN)</t>
  </si>
  <si>
    <t>Northern Oil and Gas, Inc. (NYSE:NOG)</t>
  </si>
  <si>
    <t>Northern Trust Corporation (NASDAQGS:NTRS)</t>
  </si>
  <si>
    <t>Northfield Bancorp, Inc. (Staten Island, NY) (NASDAQGS:NFBK)</t>
  </si>
  <si>
    <t>Northrop Grumman Corporation (NYSE:NOC)</t>
  </si>
  <si>
    <t>Northwest Bancshares, Inc. (NASDAQGS:NWBI)</t>
  </si>
  <si>
    <t>Northwest Natural Holding Company (NYSE:NWN)</t>
  </si>
  <si>
    <t>Northwest Pipe Company (NASDAQGS:NWPX)</t>
  </si>
  <si>
    <t>NorthWestern Energy Group, Inc. (NASDAQGS:NWE)</t>
  </si>
  <si>
    <t>Norwegian Cruise Line Holdings Ltd. (NYSE:NCLH)</t>
  </si>
  <si>
    <t>NOV Inc. (NYSE:NOV)</t>
  </si>
  <si>
    <t>Nova Ltd. (NASDAQGS:NVMI)</t>
  </si>
  <si>
    <t>Novanta Inc. (NASDAQGS:NOVT)</t>
  </si>
  <si>
    <t>Novavax, Inc. (NASDAQGS:NVAX)</t>
  </si>
  <si>
    <t>NovoCure Limited (NASDAQGS:NVCR)</t>
  </si>
  <si>
    <t>NRG Energy, Inc. (NYSE:NRG)</t>
  </si>
  <si>
    <t>Nu Holdings Ltd. (NYSE:NU)</t>
  </si>
  <si>
    <t>Nucor Corporation (NYSE:NUE)</t>
  </si>
  <si>
    <t>Nurix Therapeutics, Inc. (NASDAQGM:NRIX)</t>
  </si>
  <si>
    <t>NuScale Power Corporation (NYSE:SMR)</t>
  </si>
  <si>
    <t>Nutanix, Inc. (NASDAQGS:NTNX)</t>
  </si>
  <si>
    <t>Nuvalent, Inc. (NASDAQGS:NUVL)</t>
  </si>
  <si>
    <t>Nuveen AMT-Free Municipal Credit Income Fund (NYSE:NVG)</t>
  </si>
  <si>
    <t>Nuveen AMT-Free Quality Municipal Income Fund (NYSE:NEA)</t>
  </si>
  <si>
    <t>Nuveen California AMT-Free Quality Municipal Income Fund (NYSE:NKX)</t>
  </si>
  <si>
    <t>Nuveen California Quality Municipal Income Fund (NYSE:NAC)</t>
  </si>
  <si>
    <t>Nuveen Churchill Direct Lending Corp. (NYSE:NCDL)</t>
  </si>
  <si>
    <t>Nuveen Credit Strategies Income Fund (NYSE:JQC)</t>
  </si>
  <si>
    <t>Nuveen Dow 30 Dynamic Overwrite Fund (NYSE:DIAX)</t>
  </si>
  <si>
    <t>Nuveen Dynamic Municipal Opportunities Fund (NYSE:NDMO)</t>
  </si>
  <si>
    <t>Nuveen Floating Rate Income Fund (NYSE:JFR)</t>
  </si>
  <si>
    <t>Nuveen Municipal Credit Income Fund (NYSE:NZF)</t>
  </si>
  <si>
    <t>Nuveen Municipal Credit Opportunities Fund (NYSE:NMCO)</t>
  </si>
  <si>
    <t>Nuveen Municipal High Income Opportunity Fund (NYSE:NMZ)</t>
  </si>
  <si>
    <t>Nuveen Municipal Value Fund, Inc. (NYSE:NUV)</t>
  </si>
  <si>
    <t>Nuveen Nasdaq 100 Dynamic Overwrite Fund (NASDAQGS:QQQX)</t>
  </si>
  <si>
    <t>Nuveen New Jersey Quality Municipal Income Fund (NYSE:NXJ)</t>
  </si>
  <si>
    <t>Nuveen New York AMT-Free Quality Municipal Income Fund (NYSE:NRK)</t>
  </si>
  <si>
    <t>Nuveen Preferred &amp; Income Opportunities Fund (NYSE:JPC)</t>
  </si>
  <si>
    <t>Nuveen Quality Municipal Income Fund (NYSE:NAD)</t>
  </si>
  <si>
    <t>Nuveen S&amp;P 500 Buy-Write Income Fund (NYSE:BXMX)</t>
  </si>
  <si>
    <t>Nuveen Select Tax-Free Income Portfolio (NYSE:NXP)</t>
  </si>
  <si>
    <t>NV5 Global, Inc. (NASDAQGS:NVEE)</t>
  </si>
  <si>
    <t>nVent Electric plc (NYSE:NVT)</t>
  </si>
  <si>
    <t>NVIDIA Corporation (NASDAQGS:NVDA)</t>
  </si>
  <si>
    <t>NVR, Inc. (NYSE:NVR)</t>
  </si>
  <si>
    <t>NXP Semiconductors N.V. (NASDAQGS:NXPI)</t>
  </si>
  <si>
    <t>NYLI CBRE Global Infrastructure Megatrends Term Fund (NYSE:MEGI)</t>
  </si>
  <si>
    <t>Oaktree Specialty Lending Corporation (NASDAQGS:OCSL)</t>
  </si>
  <si>
    <t>Occidental Petroleum Corporation (NYSE:OXY)</t>
  </si>
  <si>
    <t>Oceaneering International, Inc. (NYSE:OII)</t>
  </si>
  <si>
    <t>OceanFirst Financial Corp. (NASDAQGS:OCFC)</t>
  </si>
  <si>
    <t>Ocular Therapeutix, Inc. (NASDAQGM:OCUL)</t>
  </si>
  <si>
    <t>Oculis Holding AG (NASDAQGM:OCS)</t>
  </si>
  <si>
    <t>Oddity Tech Ltd. (NASDAQGM:ODD)</t>
  </si>
  <si>
    <t>OFG Bancorp (NYSE:OFG)</t>
  </si>
  <si>
    <t>OGE Energy Corp. (NYSE:OGE)</t>
  </si>
  <si>
    <t>O-I Glass, Inc. (NYSE:OI)</t>
  </si>
  <si>
    <t>Oil-Dri Corporation of America (NYSE:ODC)</t>
  </si>
  <si>
    <t>Oklo Inc. (NYSE:OKLO)</t>
  </si>
  <si>
    <t>Okta, Inc. (NASDAQGS:OKTA)</t>
  </si>
  <si>
    <t>Old Dominion Freight Line, Inc. (NASDAQGS:ODFL)</t>
  </si>
  <si>
    <t>Old National Bancorp (NASDAQGS:ONB)</t>
  </si>
  <si>
    <t>Old Republic International Corporation (NYSE:ORI)</t>
  </si>
  <si>
    <t>Old Second Bancorp, Inc. (NASDAQGS:OSBC)</t>
  </si>
  <si>
    <t>Olema Pharmaceuticals, Inc. (NASDAQGS:OLMA)</t>
  </si>
  <si>
    <t>Olin Corporation (NYSE:OLN)</t>
  </si>
  <si>
    <t>Ollie's Bargain Outlet Holdings, Inc. (NASDAQGM:OLLI)</t>
  </si>
  <si>
    <t>Olo Inc. (NYSE:OLO)</t>
  </si>
  <si>
    <t>Omega Flex, Inc. (NASDAQGM:OFLX)</t>
  </si>
  <si>
    <t>Omega Healthcare Investors, Inc. (NYSE:OHI)</t>
  </si>
  <si>
    <t>Omeros Corporation (NASDAQGM:OMER)</t>
  </si>
  <si>
    <t>Omnicell, Inc. (NASDAQGS:OMCL)</t>
  </si>
  <si>
    <t>Omnicom Group Inc. (NYSE:OMC)</t>
  </si>
  <si>
    <t>On Holding AG (NYSE:ONON)</t>
  </si>
  <si>
    <t>ON Semiconductor Corporation (NASDAQGS:ON)</t>
  </si>
  <si>
    <t>ONE Gas, Inc. (NYSE:OGS)</t>
  </si>
  <si>
    <t>One Liberty Properties, Inc. (NYSE:OLP)</t>
  </si>
  <si>
    <t>OneMain Holdings, Inc. (NYSE:OMF)</t>
  </si>
  <si>
    <t>ONEOK, Inc. (NYSE:OKE)</t>
  </si>
  <si>
    <t>OneSpan Inc. (NASDAQCM:OSPN)</t>
  </si>
  <si>
    <t>OneSpaWorld Holdings Limited (NASDAQCM:OSW)</t>
  </si>
  <si>
    <t>OneStream, Inc. (NASDAQGS:OS)</t>
  </si>
  <si>
    <t>Onto Innovation Inc. (NYSE:ONTO)</t>
  </si>
  <si>
    <t>Open Lending Corporation (NASDAQGM:LPRO)</t>
  </si>
  <si>
    <t>Open Text Corporation (NASDAQGS:OTEX)</t>
  </si>
  <si>
    <t>OPENLANE, Inc. (NYSE:KAR)</t>
  </si>
  <si>
    <t>Opera Limited (NASDAQGS:OPRA)</t>
  </si>
  <si>
    <t>Oppenheimer Holdings Inc. (NYSE:OPY)</t>
  </si>
  <si>
    <t>Option Care Health, Inc. (NASDAQGS:OPCH)</t>
  </si>
  <si>
    <t>Oracle Corporation (NYSE:ORCL)</t>
  </si>
  <si>
    <t>Orchid Island Capital, Inc. (NYSE:ORC)</t>
  </si>
  <si>
    <t>O'Reilly Automotive, Inc. (NASDAQGS:ORLY)</t>
  </si>
  <si>
    <t>Organon &amp; Co. (NYSE:OGN)</t>
  </si>
  <si>
    <t>ORIC Pharmaceuticals, Inc. (NASDAQGS:ORIC)</t>
  </si>
  <si>
    <t>Origin Bancorp, Inc. (NYSE:OBK)</t>
  </si>
  <si>
    <t>Orion S.A. (NYSE:OEC)</t>
  </si>
  <si>
    <t>Ormat Technologies, Inc. (NYSE:ORA)</t>
  </si>
  <si>
    <t>Orrstown Financial Services, Inc. (NASDAQCM:ORRF)</t>
  </si>
  <si>
    <t>Orthofix Medical Inc. (NASDAQGS:OFIX)</t>
  </si>
  <si>
    <t>OrthoPediatrics Corp. (NASDAQGM:KIDS)</t>
  </si>
  <si>
    <t>Oruka Therapeutics, Inc. (NASDAQGM:ORKA)</t>
  </si>
  <si>
    <t>Oscar Health, Inc. (NYSE:OSCR)</t>
  </si>
  <si>
    <t>Oshkosh Corporation (NYSE:OSK)</t>
  </si>
  <si>
    <t>OSI Systems, Inc. (NASDAQGS:OSIS)</t>
  </si>
  <si>
    <t>Otis Worldwide Corporation (NYSE:OTIS)</t>
  </si>
  <si>
    <t>Otter Tail Corporation (NASDAQGS:OTTR)</t>
  </si>
  <si>
    <t>OUTFRONT Media Inc. (NYSE:OUT)</t>
  </si>
  <si>
    <t>Ovintiv Inc. (NYSE:OVV)</t>
  </si>
  <si>
    <t>Owens &amp; Minor, Inc. (NYSE:OMI)</t>
  </si>
  <si>
    <t>Owens Corning (NYSE:OC)</t>
  </si>
  <si>
    <t>Oxford Industries, Inc. (NYSE:OXM)</t>
  </si>
  <si>
    <t>Oxford Lane Capital Corp. (NASDAQGS:OXLC)</t>
  </si>
  <si>
    <t>P10, Inc. (NYSE:PX)</t>
  </si>
  <si>
    <t>PACCAR Inc (NASDAQGS:PCAR)</t>
  </si>
  <si>
    <t>Pacer Funds Trust - Pacer Trendpilot 100 ETF (NASDAQGM:PTNQ)</t>
  </si>
  <si>
    <t>Pacific Premier Bancorp, Inc. (NASDAQGS:PPBI)</t>
  </si>
  <si>
    <t>Pacira BioSciences, Inc. (NASDAQGS:PCRX)</t>
  </si>
  <si>
    <t>Packaging Corporation of America (NYSE:PKG)</t>
  </si>
  <si>
    <t>PACS Group, Inc. (NYSE:PACS)</t>
  </si>
  <si>
    <t>Pactiv Evergreen Inc. (NASDAQGS:PTVE)</t>
  </si>
  <si>
    <t>Pagaya Technologies Ltd. (NASDAQCM:PGY)</t>
  </si>
  <si>
    <t>PagerDuty, Inc. (NYSE:PD)</t>
  </si>
  <si>
    <t>PagSeguro Digital Ltd. (NYSE:PAGS)</t>
  </si>
  <si>
    <t>Palantir Technologies Inc. (NYSE:PLTR)</t>
  </si>
  <si>
    <t>Palmer Square Capital BDC Inc. (NYSE:PSBD)</t>
  </si>
  <si>
    <t>Palo Alto Networks, Inc. (NASDAQGS:PANW)</t>
  </si>
  <si>
    <t>Palomar Holdings, Inc. (NASDAQGS:PLMR)</t>
  </si>
  <si>
    <t>Papa John's International, Inc. (NASDAQGS:PZZA)</t>
  </si>
  <si>
    <t>Par Pacific Holdings, Inc. (NYSE:PARR)</t>
  </si>
  <si>
    <t>PAR Technology Corporation (NYSE:PAR)</t>
  </si>
  <si>
    <t>Paragon 28, Inc. (NYSE:FNA)</t>
  </si>
  <si>
    <t>Paramount Global (NASDAQGS:PARA)</t>
  </si>
  <si>
    <t>Park Hotels &amp; Resorts Inc. (NYSE:PK)</t>
  </si>
  <si>
    <t>Park National Corporation (NYSEAM:PRK)</t>
  </si>
  <si>
    <t>Parker-Hannifin Corporation (NYSE:PH)</t>
  </si>
  <si>
    <t>Parsons Corporation (NYSE:PSN)</t>
  </si>
  <si>
    <t>Pathward Financial, Inc. (NASDAQGS:CASH)</t>
  </si>
  <si>
    <t>Patria Investments Limited (NASDAQGS:PAX)</t>
  </si>
  <si>
    <t>Patrick Industries, Inc. (NASDAQGS:PATK)</t>
  </si>
  <si>
    <t>Patterson Companies, Inc. (NASDAQGS:PDCO)</t>
  </si>
  <si>
    <t>Patterson-UTI Energy, Inc. (NASDAQGS:PTEN)</t>
  </si>
  <si>
    <t>Paychex, Inc. (NASDAQGS:PAYX)</t>
  </si>
  <si>
    <t>Paycom Software, Inc. (NYSE:PAYC)</t>
  </si>
  <si>
    <t>Paycor HCM, Inc. (NASDAQGS:PYCR)</t>
  </si>
  <si>
    <t>Paylocity Holding Corporation (NASDAQGS:PCTY)</t>
  </si>
  <si>
    <t>Paymentus Holdings, Inc. (NYSE:PAY)</t>
  </si>
  <si>
    <t>Payoneer Global Inc. (NASDAQGM:PAYO)</t>
  </si>
  <si>
    <t>PayPal Holdings, Inc. (NASDAQGS:PYPL)</t>
  </si>
  <si>
    <t>Paysafe Limited (NYSE:PSFE)</t>
  </si>
  <si>
    <t>PBF Energy Inc. (NYSE:PBF)</t>
  </si>
  <si>
    <t>PC Connection, Inc. (NASDAQGS:CNXN)</t>
  </si>
  <si>
    <t>PDD Holdings Inc. (NASDAQGS:PDD)</t>
  </si>
  <si>
    <t>PDF Solutions, Inc. (NASDAQGS:PDFS)</t>
  </si>
  <si>
    <t>Peabody Energy Corporation (NYSE:BTU)</t>
  </si>
  <si>
    <t>Peapack-Gladstone Financial Corporation (NASDAQGS:PGC)</t>
  </si>
  <si>
    <t>Pebblebrook Hotel Trust (NYSE:PEB)</t>
  </si>
  <si>
    <t>Pediatrix Medical Group, Inc. (NYSE:MD)</t>
  </si>
  <si>
    <t>Pegasystems Inc. (NASDAQGS:PEGA)</t>
  </si>
  <si>
    <t>Peloton Interactive, Inc. (NASDAQGS:PTON)</t>
  </si>
  <si>
    <t>Penguin Solutions, Inc. (NASDAQGS:PENG)</t>
  </si>
  <si>
    <t>PENN Entertainment, Inc. (NASDAQGS:PENN)</t>
  </si>
  <si>
    <t>PennantPark Floating Rate Capital Ltd. (NYSE:PFLT)</t>
  </si>
  <si>
    <t>PennyMac Financial Services, Inc. (NYSE:PFSI)</t>
  </si>
  <si>
    <t>PennyMac Mortgage Investment Trust (NYSE:PMT)</t>
  </si>
  <si>
    <t>Penske Automotive Group, Inc. (NYSE:PAG)</t>
  </si>
  <si>
    <t>Pentair plc (NYSE:PNR)</t>
  </si>
  <si>
    <t>Penumbra, Inc. (NYSE:PEN)</t>
  </si>
  <si>
    <t>Peoples Bancorp Inc. (NASDAQGS:PEBO)</t>
  </si>
  <si>
    <t>Peoples Financial Services Corp. (NASDAQGS:PFIS)</t>
  </si>
  <si>
    <t>PepsiCo, Inc. (NASDAQGS:PEP)</t>
  </si>
  <si>
    <t>Perdoceo Education Corporation (NASDAQGS:PRDO)</t>
  </si>
  <si>
    <t>Perella Weinberg Partners (NASDAQGS:PWP)</t>
  </si>
  <si>
    <t>Performance Food Group Company (NYSE:PFGC)</t>
  </si>
  <si>
    <t>Perimeter Solutions, Inc. (NYSE:PRM)</t>
  </si>
  <si>
    <t>Permian Basin Royalty Trust (NYSE:PBT)</t>
  </si>
  <si>
    <t>Permian Resources Corporation (NYSE:PR)</t>
  </si>
  <si>
    <t>Perrigo Company plc (NYSE:PRGO)</t>
  </si>
  <si>
    <t>Pfizer Inc. (NYSE:PFE)</t>
  </si>
  <si>
    <t>PG&amp;E Corporation (NYSE:PCG)</t>
  </si>
  <si>
    <t>PGIM Global High Yield Fund, Inc (NYSE:GHY)</t>
  </si>
  <si>
    <t>Pharvaris N.V. (NASDAQGS:PHVS)</t>
  </si>
  <si>
    <t>Phathom Pharmaceuticals, Inc. (NASDAQGS:PHAT)</t>
  </si>
  <si>
    <t>Phibro Animal Health Corporation (NASDAQGM:PAHC)</t>
  </si>
  <si>
    <t>Philip Morris International Inc. (NYSE:PM)</t>
  </si>
  <si>
    <t>Phillips 66 (NYSE:PSX)</t>
  </si>
  <si>
    <t>Phillips Edison &amp; Company, Inc. (NASDAQGS:PECO)</t>
  </si>
  <si>
    <t>PHINIA Inc. (NYSE:PHIN)</t>
  </si>
  <si>
    <t>Photronics, Inc. (NASDAQGS:PLAB)</t>
  </si>
  <si>
    <t>Phreesia, Inc. (NYSE:PHR)</t>
  </si>
  <si>
    <t>Piedmont Office Realty Trust, Inc. (NYSE:PDM)</t>
  </si>
  <si>
    <t>Pilgrim's Pride Corporation (NASDAQGS:PPC)</t>
  </si>
  <si>
    <t>PIMCO Access Income Fund (NYSE:PAXS)</t>
  </si>
  <si>
    <t>PIMCO Corporate &amp; Income Opportunity Fund (NYSE:PTY)</t>
  </si>
  <si>
    <t>PIMCO Corporate &amp; Income Strategy Fund (NYSE:PCN)</t>
  </si>
  <si>
    <t>PIMCO Dynamic Income Fund (NYSE:PDI)</t>
  </si>
  <si>
    <t>Pimco Dynamic Income Opportunities Fund (NYSE:PDO)</t>
  </si>
  <si>
    <t>PIMCO Dynamic Income Strategy Fund (NYSE:PDX)</t>
  </si>
  <si>
    <t>PIMCO ETF Trust - PIMCO Active Bond Exchange-Traded Fund (NYSE:BOND)</t>
  </si>
  <si>
    <t>PIMCO Income Strategy Fund II (NYSE:PFN)</t>
  </si>
  <si>
    <t>PIMCO Municipal Income Fund II (NYSE:PML)</t>
  </si>
  <si>
    <t>Pinnacle Financial Partners, Inc. (NASDAQGS:PNFP)</t>
  </si>
  <si>
    <t>Pinnacle West Capital Corporation (NYSE:PNW)</t>
  </si>
  <si>
    <t>Pinterest, Inc. (NYSE:PINS)</t>
  </si>
  <si>
    <t>Piper Sandler Companies (NYSE:PIPR)</t>
  </si>
  <si>
    <t>Pitney Bowes Inc. (NYSE:PBI)</t>
  </si>
  <si>
    <t>PJT Partners Inc. (NYSE:PJT)</t>
  </si>
  <si>
    <t>Plains All American Pipeline, L.P. (NASDAQGS:PAA)</t>
  </si>
  <si>
    <t>Plains GP Holdings, L.P. (NASDAQGS:PAGP)</t>
  </si>
  <si>
    <t>Planet Fitness, Inc. (NYSE:PLNT)</t>
  </si>
  <si>
    <t>Playa Hotels &amp; Resorts N.V. (NASDAQGS:PLYA)</t>
  </si>
  <si>
    <t>Playtika Holding Corp. (NASDAQGS:PLTK)</t>
  </si>
  <si>
    <t>Plexus Corp. (NASDAQGS:PLXS)</t>
  </si>
  <si>
    <t>Pliant Therapeutics, Inc. (NASDAQGS:PLRX)</t>
  </si>
  <si>
    <t>Plymouth Industrial REIT, Inc. (NYSE:PLYM)</t>
  </si>
  <si>
    <t>Polaris Inc. (NYSE:PII)</t>
  </si>
  <si>
    <t>Pony AI Inc. (NASDAQGS:PONY)</t>
  </si>
  <si>
    <t>Pool Corporation (NASDAQGS:POOL)</t>
  </si>
  <si>
    <t>Popular, Inc. (NASDAQGS:BPOP)</t>
  </si>
  <si>
    <t>Portillo's Inc. (NASDAQGS:PTLO)</t>
  </si>
  <si>
    <t>Portland General Electric Company (NYSE:POR)</t>
  </si>
  <si>
    <t>Post Holdings, Inc. (NYSE:POST)</t>
  </si>
  <si>
    <t>PotlatchDeltic Corporation (NASDAQGS:PCH)</t>
  </si>
  <si>
    <t>Powell Industries, Inc. (NASDAQGS:POWL)</t>
  </si>
  <si>
    <t>Power Integrations, Inc. (NASDAQGS:POWI)</t>
  </si>
  <si>
    <t>PowerFleet, Inc. (NASDAQGM:AIOT)</t>
  </si>
  <si>
    <t>PPG Industries, Inc. (NYSE:PPG)</t>
  </si>
  <si>
    <t>PPL Corporation (NYSE:PPL)</t>
  </si>
  <si>
    <t>PRA Group, Inc. (NASDAQGS:PRAA)</t>
  </si>
  <si>
    <t>Praxis Precision Medicines, Inc. (NASDAQGS:PRAX)</t>
  </si>
  <si>
    <t>Preferred Bank (NASDAQGS:PFBC)</t>
  </si>
  <si>
    <t>Preformed Line Products Company (NASDAQGS:PLPC)</t>
  </si>
  <si>
    <t>Premier Financial Corp. (NASDAQGS:PFC)</t>
  </si>
  <si>
    <t>Premier, Inc. (NASDAQGS:PINC)</t>
  </si>
  <si>
    <t>Prestige Consumer Healthcare Inc. (NYSE:PBH)</t>
  </si>
  <si>
    <t>PriceSmart, Inc. (NASDAQGS:PSMT)</t>
  </si>
  <si>
    <t>Primerica, Inc. (NYSE:PRI)</t>
  </si>
  <si>
    <t>Primo Brands Corporation (NYSE:PRMB)</t>
  </si>
  <si>
    <t>Primoris Services Corporation (NYSE:PRIM)</t>
  </si>
  <si>
    <t>Principal Exchange-Traded Funds - Principal U.S. Mega-Cap ETF (NASDAQGM:USMC)</t>
  </si>
  <si>
    <t>Principal Exchange-Traded Funds - Principal U.S. Small-Cap ETF (NASDAQGM:PSC)</t>
  </si>
  <si>
    <t>Principal Financial Group, Inc. (NASDAQGS:PFG)</t>
  </si>
  <si>
    <t>Priority Technology Holdings, Inc. (NASDAQCM:PRTH)</t>
  </si>
  <si>
    <t>Privia Health Group, Inc. (NASDAQGS:PRVA)</t>
  </si>
  <si>
    <t>ProAssurance Corporation (NYSE:PRA)</t>
  </si>
  <si>
    <t>PROCEPT BioRobotics Corporation (NASDAQGM:PRCT)</t>
  </si>
  <si>
    <t>Procore Technologies, Inc. (NYSE:PCOR)</t>
  </si>
  <si>
    <t>ProFrac Holding Corp. (NASDAQGS:ACDC)</t>
  </si>
  <si>
    <t>PROG Holdings, Inc. (NYSE:PRG)</t>
  </si>
  <si>
    <t>Progress Software Corporation (NASDAQGS:PRGS)</t>
  </si>
  <si>
    <t>Progyny, Inc. (NASDAQGS:PGNY)</t>
  </si>
  <si>
    <t>Prologis, Inc. (NYSE:PLD)</t>
  </si>
  <si>
    <t>PropertyGuru Group Limited (NYSE:PGRU)</t>
  </si>
  <si>
    <t>ProPetro Holding Corp. (NYSE:PUMP)</t>
  </si>
  <si>
    <t>PROS Holdings, Inc. (NYSE:PRO)</t>
  </si>
  <si>
    <t>ProShares Trust - ProShares UltraPro QQQ (NASDAQGM:TQQQ)</t>
  </si>
  <si>
    <t>ProShares Trust - ProShares UltraPro Short QQQ (NASDAQGM:SQQQ)</t>
  </si>
  <si>
    <t>Prosperity Bancshares, Inc. (NYSE:PB)</t>
  </si>
  <si>
    <t>Protagonist Therapeutics, Inc. (NASDAQGM:PTGX)</t>
  </si>
  <si>
    <t>Prothena Corporation plc (NASDAQGS:PRTA)</t>
  </si>
  <si>
    <t>Proto Labs, Inc. (NYSE:PRLB)</t>
  </si>
  <si>
    <t>Provident Financial Services, Inc. (NYSE:PFS)</t>
  </si>
  <si>
    <t>Prudential Financial, Inc. (NYSE:PRU)</t>
  </si>
  <si>
    <t>PTC Inc. (NASDAQGS:PTC)</t>
  </si>
  <si>
    <t>PTC Therapeutics, Inc. (NASDAQGS:PTCT)</t>
  </si>
  <si>
    <t>Public Service Enterprise Group Incorporated (NYSE:PEG)</t>
  </si>
  <si>
    <t>Public Storage (NYSE:PSA)</t>
  </si>
  <si>
    <t>PubMatic, Inc. (NASDAQGM:PUBM)</t>
  </si>
  <si>
    <t>Pulse Biosciences, Inc. (NASDAQCM:PLSE)</t>
  </si>
  <si>
    <t>PulteGroup, Inc. (NYSE:PHM)</t>
  </si>
  <si>
    <t>Pure Storage, Inc. (NYSE:PSTG)</t>
  </si>
  <si>
    <t>PureCycle Technologies, Inc. (NASDAQCM:PCT)</t>
  </si>
  <si>
    <t>PVH Corp. (NYSE:PVH)</t>
  </si>
  <si>
    <t>Q2 Holdings, Inc. (NYSE:QTWO)</t>
  </si>
  <si>
    <t>QCR Holdings, Inc. (NASDAQGM:QCRH)</t>
  </si>
  <si>
    <t>Qiagen N.V. (NYSE:QGEN)</t>
  </si>
  <si>
    <t>Qifu Technology, Inc. (NASDAQGS:QFIN)</t>
  </si>
  <si>
    <t>Qorvo, Inc. (NASDAQGS:QRVO)</t>
  </si>
  <si>
    <t>Quaker Chemical Corporation (NYSE:KWR)</t>
  </si>
  <si>
    <t>QUALCOMM Incorporated (NASDAQGS:QCOM)</t>
  </si>
  <si>
    <t>Qualys, Inc. (NASDAQGS:QLYS)</t>
  </si>
  <si>
    <t>Quanex Building Products Corporation (NYSE:NX)</t>
  </si>
  <si>
    <t>Quanta Services, Inc. (NYSE:PWR)</t>
  </si>
  <si>
    <t>Quantum Computing Inc. (NASDAQCM:QUBT)</t>
  </si>
  <si>
    <t>QuantumScape Corporation (NYSE:QS)</t>
  </si>
  <si>
    <t>Quest Diagnostics Incorporated (NYSE:DGX)</t>
  </si>
  <si>
    <t>QuidelOrtho Corporation (NASDAQGS:QDEL)</t>
  </si>
  <si>
    <t>QuinStreet, Inc. (NASDAQGS:QNST)</t>
  </si>
  <si>
    <t>QXO, Inc. (NASDAQCM:QXO)</t>
  </si>
  <si>
    <t>Radian Group Inc. (NYSE:RDN)</t>
  </si>
  <si>
    <t>Radius Recycling, Inc. (NASDAQGS:RDUS)</t>
  </si>
  <si>
    <t>RadNet, Inc. (NASDAQGM:RDNT)</t>
  </si>
  <si>
    <t>Radware Ltd. (NASDAQGS:RDWR)</t>
  </si>
  <si>
    <t>Ralph Lauren Corporation (NYSE:RL)</t>
  </si>
  <si>
    <t>Ramaco Resources, Inc. (NASDAQGS:METC)</t>
  </si>
  <si>
    <t>Rambus Inc. (NASDAQGS:RMBS)</t>
  </si>
  <si>
    <t>Range Resources Corporation (NYSE:RRC)</t>
  </si>
  <si>
    <t>Ranpak Holdings Corp. (NYSE:PACK)</t>
  </si>
  <si>
    <t>Rapid7, Inc. (NASDAQGM:RPD)</t>
  </si>
  <si>
    <t>Rapport Therapeutics, Inc. (NASDAQGM:RAPP)</t>
  </si>
  <si>
    <t>Raymond James Financial, Inc. (NYSE:RJF)</t>
  </si>
  <si>
    <t>Rayonier Advanced Materials Inc. (NYSE:RYAM)</t>
  </si>
  <si>
    <t>Rayonier Inc. (NYSE:RYN)</t>
  </si>
  <si>
    <t>RB Global, Inc. (NYSE:RBA)</t>
  </si>
  <si>
    <t>RBC Bearings Incorporated (NYSE:RBC)</t>
  </si>
  <si>
    <t>Ready Capital Corporation (NYSE:RC)</t>
  </si>
  <si>
    <t>Realty Income Corporation (NYSE:O)</t>
  </si>
  <si>
    <t>Reaves Utility Income Fund (NYSEAM:UTG)</t>
  </si>
  <si>
    <t>Recursion Pharmaceuticals, Inc. (NASDAQGS:RXRX)</t>
  </si>
  <si>
    <t>Red Cat Holdings, Inc. (NASDAQCM:RCAT)</t>
  </si>
  <si>
    <t>Red Rock Resorts, Inc. (NASDAQGS:RRR)</t>
  </si>
  <si>
    <t>Red Violet, Inc. (NASDAQCM:RDVT)</t>
  </si>
  <si>
    <t>Reddit, Inc. (NYSE:RDDT)</t>
  </si>
  <si>
    <t>Redfin Corporation (NASDAQGS:RDFN)</t>
  </si>
  <si>
    <t>Redwire Corporation (NYSE:RDW)</t>
  </si>
  <si>
    <t>Redwood Trust, Inc. (NYSE:RWT)</t>
  </si>
  <si>
    <t>Regal Rexnord Corporation (NYSE:RRX)</t>
  </si>
  <si>
    <t>Regency Centers Corporation (NASDAQGS:REG)</t>
  </si>
  <si>
    <t>Regeneron Pharmaceuticals, Inc. (NASDAQGS:REGN)</t>
  </si>
  <si>
    <t>Regions Financial Corporation (NYSE:RF)</t>
  </si>
  <si>
    <t>Reinsurance Group of America, Incorporated (NYSE:RGA)</t>
  </si>
  <si>
    <t>Reliance, Inc. (NYSE:RS)</t>
  </si>
  <si>
    <t>Remitly Global, Inc. (NASDAQGS:RELY)</t>
  </si>
  <si>
    <t>RenaissanceRe Holdings Ltd. (NYSE:RNR)</t>
  </si>
  <si>
    <t>Renasant Corporation (NYSE:RNST)</t>
  </si>
  <si>
    <t>ReNew Energy Global Plc (NASDAQGS:RNW)</t>
  </si>
  <si>
    <t>Repay Holdings Corporation (NASDAQCM:RPAY)</t>
  </si>
  <si>
    <t>Repligen Corporation (NASDAQGS:RGEN)</t>
  </si>
  <si>
    <t>Replimune Group, Inc. (NASDAQGS:REPL)</t>
  </si>
  <si>
    <t>Republic Bancorp, Inc. (NASDAQGS:RBCA.A)</t>
  </si>
  <si>
    <t>Republic Services, Inc. (NYSE:RSG)</t>
  </si>
  <si>
    <t>Reservoir Media, Inc. (NASDAQGM:RSVR)</t>
  </si>
  <si>
    <t>Resideo Technologies, Inc. (NYSE:REZI)</t>
  </si>
  <si>
    <t>ResMed Inc. (NYSE:RMD)</t>
  </si>
  <si>
    <t>Restaurant Brands International Inc. (NYSE:QSR)</t>
  </si>
  <si>
    <t>Retail Opportunity Investments Corp. (NASDAQGS:ROIC)</t>
  </si>
  <si>
    <t>REV Group, Inc. (NYSE:REVG)</t>
  </si>
  <si>
    <t>Revolution Medicines, Inc. (NASDAQGS:RVMD)</t>
  </si>
  <si>
    <t>Revolve Group, Inc. (NYSE:RVLV)</t>
  </si>
  <si>
    <t>Revvity, Inc. (NYSE:RVTY)</t>
  </si>
  <si>
    <t>REX American Resources Corporation (NYSE:REX)</t>
  </si>
  <si>
    <t>Rexford Industrial Realty, Inc. (NYSE:REXR)</t>
  </si>
  <si>
    <t>Reynolds Consumer Products Inc. (NASDAQGS:REYN)</t>
  </si>
  <si>
    <t>RH (NYSE:RH)</t>
  </si>
  <si>
    <t>Rhythm Pharmaceuticals, Inc. (NASDAQGM:RYTM)</t>
  </si>
  <si>
    <t>Riley Exploration Permian, Inc. (NYSEAM:REPX)</t>
  </si>
  <si>
    <t>RingCentral, Inc. (NYSE:RNG)</t>
  </si>
  <si>
    <t>Riot Platforms, Inc. (NASDAQCM:RIOT)</t>
  </si>
  <si>
    <t>Rithm Capital Corp. (NYSE:RITM)</t>
  </si>
  <si>
    <t>Rivian Automotive, Inc. (NASDAQGS:RIVN)</t>
  </si>
  <si>
    <t>RLI Corp. (NYSE:RLI)</t>
  </si>
  <si>
    <t>RLJ Lodging Trust (NYSE:RLJ)</t>
  </si>
  <si>
    <t>Robert Half Inc. (NYSE:RHI)</t>
  </si>
  <si>
    <t>Robinhood Markets, Inc. (NASDAQGS:HOOD)</t>
  </si>
  <si>
    <t>Roblox Corporation (NYSE:RBLX)</t>
  </si>
  <si>
    <t>Rocket Companies, Inc. (NYSE:RKT)</t>
  </si>
  <si>
    <t>Rocket Lab USA, Inc. (NASDAQCM:RKLB)</t>
  </si>
  <si>
    <t>Rocket Pharmaceuticals, Inc. (NASDAQGM:RCKT)</t>
  </si>
  <si>
    <t>Rockwell Automation, Inc. (NYSE:ROK)</t>
  </si>
  <si>
    <t>Rogers Corporation (NYSE:ROG)</t>
  </si>
  <si>
    <t>Roivant Sciences Ltd. (NASDAQGS:ROIV)</t>
  </si>
  <si>
    <t>Roku, Inc. (NASDAQGS:ROKU)</t>
  </si>
  <si>
    <t>Rollins, Inc. (NYSE:ROL)</t>
  </si>
  <si>
    <t>Root, Inc. (NASDAQGS:ROOT)</t>
  </si>
  <si>
    <t>Roper Technologies, Inc. (NASDAQGS:ROP)</t>
  </si>
  <si>
    <t>Ross Stores, Inc. (NASDAQGS:ROST)</t>
  </si>
  <si>
    <t>Royal Caribbean Cruises Ltd. (NYSE:RCL)</t>
  </si>
  <si>
    <t>Royal Gold, Inc. (NASDAQGS:RGLD)</t>
  </si>
  <si>
    <t>Royalty Pharma plc (NASDAQGS:RPRX)</t>
  </si>
  <si>
    <t>Royce Micro-Cap Trust, Inc. (NYSE:RMT)</t>
  </si>
  <si>
    <t>Royce Small-Cap Trust, Inc. (NYSE:RVT)</t>
  </si>
  <si>
    <t>RPC, Inc. (NYSE:RES)</t>
  </si>
  <si>
    <t>RPM International Inc. (NYSE:RPM)</t>
  </si>
  <si>
    <t>RTX Corporation (NYSE:RTX)</t>
  </si>
  <si>
    <t>Rubrik, Inc. (NYSE:RBRK)</t>
  </si>
  <si>
    <t>Rumble Inc. (NASDAQGM:RUM)</t>
  </si>
  <si>
    <t>Rush Enterprises, Inc. (NASDAQGS:RUSH.A)</t>
  </si>
  <si>
    <t>Rush Street Interactive, Inc. (NYSE:RSI)</t>
  </si>
  <si>
    <t>RXO, Inc. (NYSE:RXO)</t>
  </si>
  <si>
    <t>RxSight, Inc. (NASDAQGM:RXST)</t>
  </si>
  <si>
    <t>Ryan Specialty Holdings, Inc. (NYSE:RYAN)</t>
  </si>
  <si>
    <t>Ryder System, Inc. (NYSE:R)</t>
  </si>
  <si>
    <t>Ryerson Holding Corporation (NYSE:RYI)</t>
  </si>
  <si>
    <t>Ryman Hospitality Properties, Inc. (NYSE:RHP)</t>
  </si>
  <si>
    <t>S&amp;P Global Inc. (NYSE:SPGI)</t>
  </si>
  <si>
    <t>S&amp;T Bancorp, Inc. (NASDAQGS:STBA)</t>
  </si>
  <si>
    <t>Sabine Royalty Trust (NYSE:SBR)</t>
  </si>
  <si>
    <t>Sable Offshore Corp. (NYSE:SOC)</t>
  </si>
  <si>
    <t>Sabra Health Care REIT, Inc. (NASDAQGS:SBRA)</t>
  </si>
  <si>
    <t>Safehold Inc. (NYSE:SAFE)</t>
  </si>
  <si>
    <t>Safety Insurance Group, Inc. (NASDAQGS:SAFT)</t>
  </si>
  <si>
    <t>Saia, Inc. (NASDAQGS:SAIA)</t>
  </si>
  <si>
    <t>Salesforce, Inc. (NYSE:CRM)</t>
  </si>
  <si>
    <t>Sally Beauty Holdings, Inc. (NYSE:SBH)</t>
  </si>
  <si>
    <t>Samsara Inc. (NYSE:IOT)</t>
  </si>
  <si>
    <t>Sandy Spring Bancorp, Inc. (NASDAQGS:SASR)</t>
  </si>
  <si>
    <t>Sanmina Corporation (NASDAQGS:SANM)</t>
  </si>
  <si>
    <t>Sapiens International Corporation N.V. (NASDAQGS:SPNS)</t>
  </si>
  <si>
    <t>Sarepta Therapeutics, Inc. (NASDAQGS:SRPT)</t>
  </si>
  <si>
    <t>Saul Centers, Inc. (NYSE:BFS)</t>
  </si>
  <si>
    <t>Savers Value Village, Inc. (NYSE:SVV)</t>
  </si>
  <si>
    <t>SBA Communications Corporation (NASDAQGS:SBAC)</t>
  </si>
  <si>
    <t>SBC Medical Group Holdings Incorporated (NASDAQGM:SBC)</t>
  </si>
  <si>
    <t>ScanSource, Inc. (NASDAQGS:SCSC)</t>
  </si>
  <si>
    <t>Schlumberger Limited (NYSE:SLB)</t>
  </si>
  <si>
    <t>Schneider National, Inc. (NYSE:SNDR)</t>
  </si>
  <si>
    <t>Scholar Rock Holding Corporation (NASDAQGS:SRRK)</t>
  </si>
  <si>
    <t>Scholastic Corporation (NASDAQGS:SCHL)</t>
  </si>
  <si>
    <t>Schrödinger, Inc. (NASDAQGS:SDGR)</t>
  </si>
  <si>
    <t>Science Applications International Corporation (NASDAQGS:SAIC)</t>
  </si>
  <si>
    <t>Scorpio Tankers Inc. (NYSE:STNG)</t>
  </si>
  <si>
    <t>Sea Limited (NYSE:SE)</t>
  </si>
  <si>
    <t>Seaboard Corporation (NYSEAM:SEB)</t>
  </si>
  <si>
    <t>Seacoast Banking Corporation of Florida (NASDAQGS:SBCF)</t>
  </si>
  <si>
    <t>Seadrill Limited (NYSE:SDRL)</t>
  </si>
  <si>
    <t>Seagate Technology Holdings plc (NASDAQGS:STX)</t>
  </si>
  <si>
    <t>Sealed Air Corporation (NYSE:SEE)</t>
  </si>
  <si>
    <t>SecureWorks Corp. (NASDAQGS:SCWX)</t>
  </si>
  <si>
    <t>SEI Investments Company (NASDAQGS:SEIC)</t>
  </si>
  <si>
    <t>Select Medical Holdings Corporation (NYSE:SEM)</t>
  </si>
  <si>
    <t>Select Water Solutions, Inc. (NYSE:WTTR)</t>
  </si>
  <si>
    <t>Selective Insurance Group, Inc. (NASDAQGS:SIGI)</t>
  </si>
  <si>
    <t>Sempra (NYSE:SRE)</t>
  </si>
  <si>
    <t>Semrush Holdings, Inc. (NYSE:SEMR)</t>
  </si>
  <si>
    <t>Semtech Corporation (NASDAQGS:SMTC)</t>
  </si>
  <si>
    <t>Seneca Foods Corporation (NASDAQGS:SENE.A)</t>
  </si>
  <si>
    <t>Sensata Technologies Holding plc (NYSE:ST)</t>
  </si>
  <si>
    <t>Sensient Technologies Corporation (NYSE:SXT)</t>
  </si>
  <si>
    <t>SentinelOne, Inc. (NYSE:S)</t>
  </si>
  <si>
    <t>Septerna, Inc. (NASDAQGM:SEPN)</t>
  </si>
  <si>
    <t>Service Corporation International (NYSE:SCI)</t>
  </si>
  <si>
    <t>ServiceNow, Inc. (NYSE:NOW)</t>
  </si>
  <si>
    <t>ServisFirst Bancshares, Inc. (NYSE:SFBS)</t>
  </si>
  <si>
    <t>Sezzle Inc. (NASDAQCM:SEZL)</t>
  </si>
  <si>
    <t>SFL Corporation Ltd. (NYSE:SFL)</t>
  </si>
  <si>
    <t>Shake Shack Inc. (NYSE:SHAK)</t>
  </si>
  <si>
    <t>SharkNinja, Inc. (NYSE:SN)</t>
  </si>
  <si>
    <t>Shenandoah Telecommunications Company (NASDAQGS:SHEN)</t>
  </si>
  <si>
    <t>Shift4 Payments, Inc. (NYSE:FOUR)</t>
  </si>
  <si>
    <t>Shoe Carnival, Inc. (NASDAQGS:SCVL)</t>
  </si>
  <si>
    <t>Shopify Inc. (NYSE:SHOP)</t>
  </si>
  <si>
    <t>Shore Bancshares, Inc. (NASDAQGS:SHBI)</t>
  </si>
  <si>
    <t>Shutterstock, Inc. (NYSE:SSTK)</t>
  </si>
  <si>
    <t>SI-BONE, Inc. (NASDAQGM:SIBN)</t>
  </si>
  <si>
    <t>Sigma Lithium Corporation (NASDAQCM:SGML)</t>
  </si>
  <si>
    <t>Signet Jewelers Limited (NYSE:SIG)</t>
  </si>
  <si>
    <t>Sila Realty Trust, Inc. (NYSE:SILA)</t>
  </si>
  <si>
    <t>Silgan Holdings Inc. (NYSE:SLGN)</t>
  </si>
  <si>
    <t>Silicon Laboratories Inc. (NASDAQGS:SLAB)</t>
  </si>
  <si>
    <t>Silicon Motion Technology Corporation (NASDAQGS:SIMO)</t>
  </si>
  <si>
    <t>Similarweb Ltd. (NYSE:SMWB)</t>
  </si>
  <si>
    <t>Simmons First National Corporation (NASDAQGS:SFNC)</t>
  </si>
  <si>
    <t>Simon Property Group, Inc. (NYSE:SPG)</t>
  </si>
  <si>
    <t>Simpson Manufacturing Co., Inc. (NYSE:SSD)</t>
  </si>
  <si>
    <t>Simulations Plus, Inc. (NASDAQGS:SLP)</t>
  </si>
  <si>
    <t>Sinclair, Inc. (NASDAQGS:SBGI)</t>
  </si>
  <si>
    <t>Sirius XM Holdings Inc. (NASDAQGS:SIRI)</t>
  </si>
  <si>
    <t>SiriusPoint Ltd. (NYSE:SPNT)</t>
  </si>
  <si>
    <t>SITE Centers Corp. (NYSE:SITC)</t>
  </si>
  <si>
    <t>SiteOne Landscape Supply, Inc. (NYSE:SITE)</t>
  </si>
  <si>
    <t>SiTime Corporation (NASDAQGM:SITM)</t>
  </si>
  <si>
    <t>Sitio Royalties Corp. (NYSE:STR)</t>
  </si>
  <si>
    <t>Six Flags Entertainment Corporation (NYSE:FUN)</t>
  </si>
  <si>
    <t>Sixth Street Specialty Lending, Inc. (NYSE:TSLX)</t>
  </si>
  <si>
    <t>SJW Group (NASDAQGS:SJW)</t>
  </si>
  <si>
    <t>Skechers U.S.A., Inc. (NYSE:SKX)</t>
  </si>
  <si>
    <t>Skyward Specialty Insurance Group, Inc. (NASDAQGS:SKWD)</t>
  </si>
  <si>
    <t>SkyWest, Inc. (NASDAQGS:SKYW)</t>
  </si>
  <si>
    <t>Skyworks Solutions, Inc. (NASDAQGS:SWKS)</t>
  </si>
  <si>
    <t>SL Green Realty Corp. (NYSE:SLG)</t>
  </si>
  <si>
    <t>SLM Corporation (NASDAQGS:SLM)</t>
  </si>
  <si>
    <t>SLR Investment Corp. (NASDAQGS:SLRC)</t>
  </si>
  <si>
    <t>SM Energy Company (NYSE:SM)</t>
  </si>
  <si>
    <t>SmartFinancial, Inc. (NYSE:SMBK)</t>
  </si>
  <si>
    <t>Smartsheet Inc. (NYSE:SMAR)</t>
  </si>
  <si>
    <t>Smith &amp; Wesson Brands, Inc. (NASDAQGS:SWBI)</t>
  </si>
  <si>
    <t>Smurfit Westrock Plc (NYSE:SW)</t>
  </si>
  <si>
    <t>Snap Inc. (NYSE:SNAP)</t>
  </si>
  <si>
    <t>Snap-on Incorporated (NYSE:SNA)</t>
  </si>
  <si>
    <t>Snowflake Inc. (NYSE:SNOW)</t>
  </si>
  <si>
    <t>Sociedad Química y Minera de Chile S.A. (NYSE:SQM)</t>
  </si>
  <si>
    <t>SoFi Technologies, Inc. (NASDAQGS:SOFI)</t>
  </si>
  <si>
    <t>Soho House &amp; Co Inc. (NYSE:SHCO)</t>
  </si>
  <si>
    <t>SolarEdge Technologies, Inc. (NASDAQGS:SEDG)</t>
  </si>
  <si>
    <t>Solaris Energy Infrastructure, Inc. (NYSE:SEI)</t>
  </si>
  <si>
    <t>SolarWinds Corporation (NYSE:SWI)</t>
  </si>
  <si>
    <t>Soleno Therapeutics, Inc. (NASDAQCM:SLNO)</t>
  </si>
  <si>
    <t>Solventum Corporation (NYSE:SOLV)</t>
  </si>
  <si>
    <t>Sonic Automotive, Inc. (NYSE:SAH)</t>
  </si>
  <si>
    <t>Sonoco Products Company (NYSE:SON)</t>
  </si>
  <si>
    <t>Sonos, Inc. (NASDAQGS:SONO)</t>
  </si>
  <si>
    <t>Sotera Health Company (NASDAQGS:SHC)</t>
  </si>
  <si>
    <t>SoundHound AI, Inc. (NASDAQGM:SOUN)</t>
  </si>
  <si>
    <t>South Plains Financial, Inc. (NASDAQGS:SPFI)</t>
  </si>
  <si>
    <t>Southern Copper Corporation (NYSE:SCCO)</t>
  </si>
  <si>
    <t>Southern Missouri Bancorp, Inc. (NASDAQGM:SMBC)</t>
  </si>
  <si>
    <t>Southside Bancshares, Inc. (NYSE:SBSI)</t>
  </si>
  <si>
    <t>SouthState Corporation (NYSE:SSB)</t>
  </si>
  <si>
    <t>Southwest Airlines Co. (NYSE:LUV)</t>
  </si>
  <si>
    <t>Southwest Gas Holdings, Inc. (NYSE:SWX)</t>
  </si>
  <si>
    <t>SpartanNash Company (NASDAQGS:SPTN)</t>
  </si>
  <si>
    <t>Spectrum Brands Holdings, Inc. (NYSE:SPB)</t>
  </si>
  <si>
    <t>Sphere Entertainment Co. (NYSE:SPHR)</t>
  </si>
  <si>
    <t>Spire Inc. (NYSE:SR)</t>
  </si>
  <si>
    <t>Spirit AeroSystems Holdings, Inc. (NYSE:SPR)</t>
  </si>
  <si>
    <t>Sportradar Group AG (NASDAQGS:SRAD)</t>
  </si>
  <si>
    <t>Spotify Technology S.A. (NYSE:SPOT)</t>
  </si>
  <si>
    <t>SpringWorks Therapeutics, Inc. (NASDAQGS:SWTX)</t>
  </si>
  <si>
    <t>Sprinklr, Inc. (NYSE:CXM)</t>
  </si>
  <si>
    <t>Sprout Social, Inc. (NASDAQCM:SPT)</t>
  </si>
  <si>
    <t>Sprouts Farmers Market, Inc. (NASDAQGS:SFM)</t>
  </si>
  <si>
    <t>SPS Commerce, Inc. (NASDAQGS:SPSC)</t>
  </si>
  <si>
    <t>SPX Technologies, Inc. (NYSE:SPXC)</t>
  </si>
  <si>
    <t>Spyre Therapeutics, Inc. (NASDAQGS:SYRE)</t>
  </si>
  <si>
    <t>SRH Total Return Fund, Inc. (NYSE:STEW)</t>
  </si>
  <si>
    <t>SS&amp;C Technologies Holdings, Inc. (NASDAQGS:SSNC)</t>
  </si>
  <si>
    <t>STAAR Surgical Company (NASDAQGM:STAA)</t>
  </si>
  <si>
    <t>STAG Industrial, Inc. (NYSE:STAG)</t>
  </si>
  <si>
    <t>Stagwell Inc. (NASDAQGS:STGW)</t>
  </si>
  <si>
    <t>Standard Motor Products, Inc. (NYSE:SMP)</t>
  </si>
  <si>
    <t>StandardAero, Inc. (NYSE:SARO)</t>
  </si>
  <si>
    <t>Standex International Corporation (NYSE:SXI)</t>
  </si>
  <si>
    <t>Stanley Black &amp; Decker, Inc. (NYSE:SWK)</t>
  </si>
  <si>
    <t>Star Bulk Carriers Corp. (NASDAQGS:SBLK)</t>
  </si>
  <si>
    <t>Starbucks Corporation (NASDAQGS:SBUX)</t>
  </si>
  <si>
    <t>Starwood Property Trust, Inc. (NYSE:STWD)</t>
  </si>
  <si>
    <t>State Street Corporation (NYSE:STT)</t>
  </si>
  <si>
    <t>Steel Dynamics, Inc. (NASDAQGS:STLD)</t>
  </si>
  <si>
    <t>Steel Partners Holdings L.P. (NYSE:SPLP)</t>
  </si>
  <si>
    <t>Steelcase Inc. (NYSE:SCS)</t>
  </si>
  <si>
    <t>Stellar Bancorp, Inc. (NYSE:STEL)</t>
  </si>
  <si>
    <t>Stepan Company (NYSE:SCL)</t>
  </si>
  <si>
    <t>StepStone Group Inc. (NASDAQGS:STEP)</t>
  </si>
  <si>
    <t>STERIS plc (NYSE:STE)</t>
  </si>
  <si>
    <t>Sterling Infrastructure, Inc. (NASDAQGS:STRL)</t>
  </si>
  <si>
    <t>Stevanato Group S.p.A. (NYSE:STVN)</t>
  </si>
  <si>
    <t>Steven Madden, Ltd. (NASDAQGS:SHOO)</t>
  </si>
  <si>
    <t>Stewart Information Services Corporation (NYSE:STC)</t>
  </si>
  <si>
    <t>Stifel Financial Corp. (NYSE:SF)</t>
  </si>
  <si>
    <t>Stock Yards Bancorp, Inc. (NASDAQGS:SYBT)</t>
  </si>
  <si>
    <t>Stoke Therapeutics, Inc. (NASDAQGS:STOK)</t>
  </si>
  <si>
    <t>StoneCo Ltd. (NASDAQGS:STNE)</t>
  </si>
  <si>
    <t>StoneX Group Inc. (NASDAQGS:SNEX)</t>
  </si>
  <si>
    <t>Stratasys Ltd. (NASDAQGS:SSYS)</t>
  </si>
  <si>
    <t>Strategic Education, Inc. (NASDAQGS:STRA)</t>
  </si>
  <si>
    <t>Strategy Shares - Strategy Shares NASDAQ 7 HANDL Index ETF (NASDAQGM:HNDL)</t>
  </si>
  <si>
    <t>Stride, Inc. (NYSE:LRN)</t>
  </si>
  <si>
    <t>Structure Therapeutics Inc. (NASDAQGM:GPCR)</t>
  </si>
  <si>
    <t>Stryker Corporation (NYSE:SYK)</t>
  </si>
  <si>
    <t>Studio City International Holdings Limited (NYSE:MSC)</t>
  </si>
  <si>
    <t>Sturm, Ruger &amp; Company, Inc. (NYSE:RGR)</t>
  </si>
  <si>
    <t>Suburban Propane Partners, L.P. (NYSE:SPH)</t>
  </si>
  <si>
    <t>Summit Hotel Properties, Inc. (NYSE:INN)</t>
  </si>
  <si>
    <t>Summit Materials, Inc. (NYSE:SUM)</t>
  </si>
  <si>
    <t>Summit Therapeutics Inc. (NASDAQGM:SMMT)</t>
  </si>
  <si>
    <t>Sun Communities, Inc. (NYSE:SUI)</t>
  </si>
  <si>
    <t>Sun Country Airlines Holdings, Inc. (NASDAQGS:SNCY)</t>
  </si>
  <si>
    <t>SunCar Technology Group Inc. (NASDAQCM:SDA)</t>
  </si>
  <si>
    <t>SunCoke Energy, Inc. (NYSE:SXC)</t>
  </si>
  <si>
    <t>Sunoco LP (NYSE:SUN)</t>
  </si>
  <si>
    <t>SunOpta Inc. (NASDAQGS:STKL)</t>
  </si>
  <si>
    <t>Sunrise Communications AG (NASDAQGS:SNRE)</t>
  </si>
  <si>
    <t>Sunrun Inc. (NASDAQGS:RUN)</t>
  </si>
  <si>
    <t>Sunstone Hotel Investors, Inc. (NYSE:SHO)</t>
  </si>
  <si>
    <t>Super Group (SGHC) Limited (NYSE:SGHC)</t>
  </si>
  <si>
    <t>Super Micro Computer, Inc. (NASDAQGS:SMCI)</t>
  </si>
  <si>
    <t>Supernus Pharmaceuticals, Inc. (NASDAQGM:SUPN)</t>
  </si>
  <si>
    <t>Surgery Partners, Inc. (NASDAQGS:SGRY)</t>
  </si>
  <si>
    <t>Surmodics, Inc. (NASDAQGS:SRDX)</t>
  </si>
  <si>
    <t>Sweetgreen, Inc. (NYSE:SG)</t>
  </si>
  <si>
    <t>Sylvamo Corporation (NYSE:SLVM)</t>
  </si>
  <si>
    <t>Symbotic Inc. (NASDAQGM:SYM)</t>
  </si>
  <si>
    <t>Synaptics Incorporated (NASDAQGS:SYNA)</t>
  </si>
  <si>
    <t>Synchrony Financial (NYSE:SYF)</t>
  </si>
  <si>
    <t>Syndax Pharmaceuticals, Inc. (NASDAQGS:SNDX)</t>
  </si>
  <si>
    <t>Synopsys, Inc. (NASDAQGS:SNPS)</t>
  </si>
  <si>
    <t>Synovus Financial Corp. (NYSE:SNV)</t>
  </si>
  <si>
    <t>Sysco Corporation (NYSE:SYY)</t>
  </si>
  <si>
    <t>T. Rowe Price Group, Inc. (NASDAQGS:TROW)</t>
  </si>
  <si>
    <t>Take-Two Interactive Software, Inc. (NASDAQGS:TTWO)</t>
  </si>
  <si>
    <t>TAL Education Group (NYSE:TAL)</t>
  </si>
  <si>
    <t>Talen Energy Corporation (NASDAQGS:TLN)</t>
  </si>
  <si>
    <t>Talos Energy Inc. (NYSE:TALO)</t>
  </si>
  <si>
    <t>Tandem Diabetes Care, Inc. (NASDAQGM:TNDM)</t>
  </si>
  <si>
    <t>Tanger Inc. (NYSE:SKT)</t>
  </si>
  <si>
    <t>Tapestry, Inc. (NYSE:TPR)</t>
  </si>
  <si>
    <t>Targa Resources Corp. (NYSE:TRGP)</t>
  </si>
  <si>
    <t>Target Corporation (NYSE:TGT)</t>
  </si>
  <si>
    <t>Target Hospitality Corp. (NASDAQCM:TH)</t>
  </si>
  <si>
    <t>Tarsus Pharmaceuticals, Inc. (NASDAQGS:TARS)</t>
  </si>
  <si>
    <t>TaskUs, Inc. (NASDAQGS:TASK)</t>
  </si>
  <si>
    <t>Taylor Morrison Home Corporation (NYSE:TMHC)</t>
  </si>
  <si>
    <t>TCW ETF Trust - TCW Transform 500 ETF (NYSE:VOTE)</t>
  </si>
  <si>
    <t>TD SYNNEX Corporation (NYSE:SNX)</t>
  </si>
  <si>
    <t>TE Connectivity plc (NYSE:TEL)</t>
  </si>
  <si>
    <t>TechnipFMC plc (NYSE:FTI)</t>
  </si>
  <si>
    <t>TechTarget, Inc. (NASDAQGM:TTGT)</t>
  </si>
  <si>
    <t>Tecnoglass Inc. (NYSE:TGLS)</t>
  </si>
  <si>
    <t>Tectonic Therapeutic, Inc. (NASDAQGM:TECX)</t>
  </si>
  <si>
    <t>Teekay Corporation Ltd. (NYSE:TK)</t>
  </si>
  <si>
    <t>Teekay Tankers Ltd. (NYSE:TNK)</t>
  </si>
  <si>
    <t>TEGNA Inc. (NYSE:TGNA)</t>
  </si>
  <si>
    <t>Teladoc Health, Inc. (NYSE:TDOC)</t>
  </si>
  <si>
    <t>Teledyne Technologies Incorporated (NYSE:TDY)</t>
  </si>
  <si>
    <t>Teleflex Incorporated (NYSE:TFX)</t>
  </si>
  <si>
    <t>Telephone and Data Systems, Inc. (NYSE:TDS)</t>
  </si>
  <si>
    <t>Tempur Sealy International, Inc. (NYSE:TPX)</t>
  </si>
  <si>
    <t>Tempus AI, Inc (NASDAQGS:TEM)</t>
  </si>
  <si>
    <t>Tenable Holdings, Inc. (NASDAQGS:TENB)</t>
  </si>
  <si>
    <t>Tencent Music Entertainment Group (NYSE:TME)</t>
  </si>
  <si>
    <t>Tenet Healthcare Corporation (NYSE:THC)</t>
  </si>
  <si>
    <t>Tennant Company (NYSE:TNC)</t>
  </si>
  <si>
    <t>Teradata Corporation (NYSE:TDC)</t>
  </si>
  <si>
    <t>Teradyne, Inc. (NASDAQGS:TER)</t>
  </si>
  <si>
    <t>TeraWulf Inc. (NASDAQCM:WULF)</t>
  </si>
  <si>
    <t>Terex Corporation (NYSE:TEX)</t>
  </si>
  <si>
    <t>Ternium S.A. (NYSE:TX)</t>
  </si>
  <si>
    <t>Terreno Realty Corporation (NYSE:TRNO)</t>
  </si>
  <si>
    <t>Tesla, Inc. (NASDAQGS:TSLA)</t>
  </si>
  <si>
    <t>Tetra Tech, Inc. (NASDAQGS:TTEK)</t>
  </si>
  <si>
    <t>Teva Pharmaceutical Industries Limited (NYSE:TEVA)</t>
  </si>
  <si>
    <t>Texas Capital Bancshares, Inc. (NASDAQGS:TCBI)</t>
  </si>
  <si>
    <t>Texas Instruments Incorporated (NASDAQGS:TXN)</t>
  </si>
  <si>
    <t>Texas Pacific Land Corporation (NYSE:TPL)</t>
  </si>
  <si>
    <t>Texas Roadhouse, Inc. (NASDAQGS:TXRH)</t>
  </si>
  <si>
    <t>Textron Inc. (NYSE:TXT)</t>
  </si>
  <si>
    <t>TFS Financial Corporation (NASDAQGS:TFSL)</t>
  </si>
  <si>
    <t>TG Therapeutics, Inc. (NASDAQCM:TGTX)</t>
  </si>
  <si>
    <t>The Advisors' Inner Circle Fund III - Brown Advisory Flexible Equity ETF (NASDAQGM:BAFE)</t>
  </si>
  <si>
    <t>The AES Corporation (NYSE:AES)</t>
  </si>
  <si>
    <t>The Allstate Corporation (NYSE:ALL)</t>
  </si>
  <si>
    <t>The Andersons, Inc. (NASDAQGS:ANDE)</t>
  </si>
  <si>
    <t>The AZEK Company Inc. (NYSE:AZEK)</t>
  </si>
  <si>
    <t>The Baldwin Insurance Group, Inc. (NASDAQGS:BWIN)</t>
  </si>
  <si>
    <t>The Bancorp, Inc. (NASDAQGS:TBBK)</t>
  </si>
  <si>
    <t>The Bank of N.T. Butterfield &amp; Son Limited (NYSE:NTB)</t>
  </si>
  <si>
    <t>The Bank of New York Mellon Corporation (NYSE:BK)</t>
  </si>
  <si>
    <t>The Boeing Company (NYSE:BA)</t>
  </si>
  <si>
    <t>The Boston Beer Company, Inc. (NYSE:SAM)</t>
  </si>
  <si>
    <t>The Brink's Company (NYSE:BCO)</t>
  </si>
  <si>
    <t>The Buckle, Inc. (NYSE:BKE)</t>
  </si>
  <si>
    <t>The Campbell's Company (NASDAQGS:CPB)</t>
  </si>
  <si>
    <t>The Carlyle Group Inc. (NASDAQGS:CG)</t>
  </si>
  <si>
    <t>The Charles Schwab Corporation (NYSE:SCHW)</t>
  </si>
  <si>
    <t>The Cheesecake Factory Incorporated (NASDAQGS:CAKE)</t>
  </si>
  <si>
    <t>The Chefs' Warehouse, Inc. (NASDAQGS:CHEF)</t>
  </si>
  <si>
    <t>The Chemours Company (NYSE:CC)</t>
  </si>
  <si>
    <t>The Cigna Group (NYSE:CI)</t>
  </si>
  <si>
    <t>The Clorox Company (NYSE:CLX)</t>
  </si>
  <si>
    <t>The Coca-Cola Company (NYSE:KO)</t>
  </si>
  <si>
    <t>The Cooper Companies, Inc. (NASDAQGS:COO)</t>
  </si>
  <si>
    <t>The Duckhorn Portfolio, Inc. (NYSE:NAPA)</t>
  </si>
  <si>
    <t>The Ensign Group, Inc. (NASDAQGS:ENSG)</t>
  </si>
  <si>
    <t>The Estée Lauder Companies Inc. (NYSE:EL)</t>
  </si>
  <si>
    <t>The First Bancshares, Inc. (NYSE:FBMS)</t>
  </si>
  <si>
    <t>The Gabelli Dividend &amp; Income Trust (NYSE:GDV)</t>
  </si>
  <si>
    <t>The Gabelli Equity Trust Inc. (NYSE:GAB)</t>
  </si>
  <si>
    <t>The Gap, Inc. (NYSE:GAP)</t>
  </si>
  <si>
    <t>The GEO Group, Inc. (NYSE:GEO)</t>
  </si>
  <si>
    <t>The Goldman Sachs Group, Inc. (NYSE:GS)</t>
  </si>
  <si>
    <t>The Goodyear Tire &amp; Rubber Company (NASDAQGS:GT)</t>
  </si>
  <si>
    <t>The Gorman-Rupp Company (NYSE:GRC)</t>
  </si>
  <si>
    <t>The Greenbrier Companies, Inc. (NYSE:GBX)</t>
  </si>
  <si>
    <t>The Hackett Group, Inc. (NASDAQGS:HCKT)</t>
  </si>
  <si>
    <t>The Hain Celestial Group, Inc. (NASDAQGS:HAIN)</t>
  </si>
  <si>
    <t>The Hanover Insurance Group, Inc. (NYSE:THG)</t>
  </si>
  <si>
    <t>The Hartford Financial Services Group, Inc. (NYSE:HIG)</t>
  </si>
  <si>
    <t>The Hershey Company (NYSE:HSY)</t>
  </si>
  <si>
    <t>The Home Depot, Inc. (NYSE:HD)</t>
  </si>
  <si>
    <t>The Honest Company, Inc. (NASDAQGS:HNST)</t>
  </si>
  <si>
    <t>The India Fund, Inc. (NYSE:IFN)</t>
  </si>
  <si>
    <t>The Interpublic Group of Companies, Inc. (NYSE:IPG)</t>
  </si>
  <si>
    <t>The J. M. Smucker Company (NYSE:SJM)</t>
  </si>
  <si>
    <t>The Kraft Heinz Company (NASDAQGS:KHC)</t>
  </si>
  <si>
    <t>The Kroger Co. (NYSE:KR)</t>
  </si>
  <si>
    <t>The Lovesac Company (NASDAQGM:LOVE)</t>
  </si>
  <si>
    <t>The Macerich Company (NYSE:MAC)</t>
  </si>
  <si>
    <t>The Marcus Corporation (NYSE:MCS)</t>
  </si>
  <si>
    <t>The Middleby Corporation (NASDAQGS:MIDD)</t>
  </si>
  <si>
    <t>The Mosaic Company (NYSE:MOS)</t>
  </si>
  <si>
    <t>The New York Times Company (NYSE:NYT)</t>
  </si>
  <si>
    <t>The ODP Corporation (NASDAQGS:ODP)</t>
  </si>
  <si>
    <t>The Pennant Group, Inc. (NASDAQGS:PNTG)</t>
  </si>
  <si>
    <t>The PNC Financial Services Group, Inc. (NYSE:PNC)</t>
  </si>
  <si>
    <t>The Procter &amp; Gamble Company (NYSE:PG)</t>
  </si>
  <si>
    <t>The Progressive Corporation (NYSE:PGR)</t>
  </si>
  <si>
    <t>The RBB Fund, Inc. - US Treasury 3 Month Bill ETF (NASDAQGM:TBIL)</t>
  </si>
  <si>
    <t>The RBB Fund, Inc. - US Treasury 6 Month Bill ETF (NASDAQGM:XBIL)</t>
  </si>
  <si>
    <t>The Real Brokerage Inc. (NASDAQCM:REAX)</t>
  </si>
  <si>
    <t>The Scotts Miracle-Gro Company (NYSE:SMG)</t>
  </si>
  <si>
    <t>The Sherwin-Williams Company (NYSE:SHW)</t>
  </si>
  <si>
    <t>The Simply Good Foods Company (NASDAQCM:SMPL)</t>
  </si>
  <si>
    <t>The Southern Company (NYSE:SO)</t>
  </si>
  <si>
    <t>The St. Joe Company (NYSE:JOE)</t>
  </si>
  <si>
    <t>The Timken Company (NYSE:TKR)</t>
  </si>
  <si>
    <t>The TJX Companies, Inc. (NYSE:TJX)</t>
  </si>
  <si>
    <t>The Toro Company (NYSE:TTC)</t>
  </si>
  <si>
    <t>The Trade Desk, Inc. (NASDAQGM:TTD)</t>
  </si>
  <si>
    <t>The Travelers Companies, Inc. (NYSE:TRV)</t>
  </si>
  <si>
    <t>The Vita Coco Company, Inc. (NASDAQGS:COCO)</t>
  </si>
  <si>
    <t>The Walt Disney Company (NYSE:DIS)</t>
  </si>
  <si>
    <t>The Wendy's Company (NASDAQGS:WEN)</t>
  </si>
  <si>
    <t>The Western Union Company (NYSE:WU)</t>
  </si>
  <si>
    <t>The Williams Companies, Inc. (NYSE:WMB)</t>
  </si>
  <si>
    <t>The York Water Company (NASDAQGS:YORW)</t>
  </si>
  <si>
    <t>Thermo Fisher Scientific Inc. (NYSE:TMO)</t>
  </si>
  <si>
    <t>Thermon Group Holdings, Inc. (NYSE:THR)</t>
  </si>
  <si>
    <t>Third Harmonic Bio, Inc. (NASDAQGM:THRD)</t>
  </si>
  <si>
    <t>THOR Industries, Inc. (NYSE:THO)</t>
  </si>
  <si>
    <t>Thornburg Income Builder Opportunities Trust (NASDAQGS:TBLD)</t>
  </si>
  <si>
    <t>Thryv Holdings, Inc. (NASDAQCM:THRY)</t>
  </si>
  <si>
    <t>Tidewater Inc. (NYSE:TDW)</t>
  </si>
  <si>
    <t>Tiptree Inc. (NASDAQCM:TIPT)</t>
  </si>
  <si>
    <t>TKO Group Holdings, Inc. (NYSE:TKO)</t>
  </si>
  <si>
    <t>T-Mobile US, Inc. (NASDAQGS:TMUS)</t>
  </si>
  <si>
    <t>Toast, Inc. (NYSE:TOST)</t>
  </si>
  <si>
    <t>Toll Brothers, Inc. (NYSE:TOL)</t>
  </si>
  <si>
    <t>Tompkins Financial Corporation (NYSEAM:TMP)</t>
  </si>
  <si>
    <t>Tootsie Roll Industries, Inc. (NYSE:TR)</t>
  </si>
  <si>
    <t>TopBuild Corp. (NYSE:BLD)</t>
  </si>
  <si>
    <t>Topgolf Callaway Brands Corp. (NYSE:MODG)</t>
  </si>
  <si>
    <t>Tourmaline Bio, Inc. (NASDAQGS:TRML)</t>
  </si>
  <si>
    <t>Tower Semiconductor Ltd. (NASDAQGS:TSEM)</t>
  </si>
  <si>
    <t>TowneBank (NASDAQGS:TOWN)</t>
  </si>
  <si>
    <t>TPG Inc. (NASDAQGS:TPG)</t>
  </si>
  <si>
    <t>TPG RE Finance Trust, Inc. (NYSE:TRTX)</t>
  </si>
  <si>
    <t>Tractor Supply Company (NASDAQGS:TSCO)</t>
  </si>
  <si>
    <t>Tradeweb Markets Inc. (NASDAQGS:TW)</t>
  </si>
  <si>
    <t>Trane Technologies plc (NYSE:TT)</t>
  </si>
  <si>
    <t>Transcat, Inc. (NASDAQGM:TRNS)</t>
  </si>
  <si>
    <t>TransDigm Group Incorporated (NYSE:TDG)</t>
  </si>
  <si>
    <t>TransMedics Group, Inc. (NASDAQGM:TMDX)</t>
  </si>
  <si>
    <t>TransUnion (NYSE:TRU)</t>
  </si>
  <si>
    <t>Travel + Leisure Co. (NYSE:TNL)</t>
  </si>
  <si>
    <t>Travere Therapeutics, Inc. (NASDAQGM:TVTX)</t>
  </si>
  <si>
    <t>TreeHouse Foods, Inc. (NYSE:THS)</t>
  </si>
  <si>
    <t>Trex Company, Inc. (NYSE:TREX)</t>
  </si>
  <si>
    <t>Tri Pointe Homes, Inc. (NYSE:TPH)</t>
  </si>
  <si>
    <t>TriCo Bancshares (NASDAQGS:TCBK)</t>
  </si>
  <si>
    <t>Tri-Continental Corporation (NYSE:TY)</t>
  </si>
  <si>
    <t>TriMas Corporation (NASDAQGS:TRS)</t>
  </si>
  <si>
    <t>Trimble Inc. (NASDAQGS:TRMB)</t>
  </si>
  <si>
    <t>TriNet Group, Inc. (NYSE:TNET)</t>
  </si>
  <si>
    <t>Trinity Capital Inc. (NASDAQGS:TRIN)</t>
  </si>
  <si>
    <t>Trinity Industries, Inc. (NYSE:TRN)</t>
  </si>
  <si>
    <t>Trip.com Group Limited (NASDAQGS:TCOM)</t>
  </si>
  <si>
    <t>Tripadvisor, Inc. (NASDAQGS:TRIP)</t>
  </si>
  <si>
    <t>Triumph Financial, Inc. (NASDAQGS:TFIN)</t>
  </si>
  <si>
    <t>Triumph Group, Inc. (NYSE:TGI)</t>
  </si>
  <si>
    <t>Tronox Holdings plc (NYSE:TROX)</t>
  </si>
  <si>
    <t>Truist Financial Corporation (NYSE:TFC)</t>
  </si>
  <si>
    <t>Trump Media &amp; Technology Group Corp. (NASDAQGM:DJT)</t>
  </si>
  <si>
    <t>Trupanion, Inc. (NASDAQGM:TRUP)</t>
  </si>
  <si>
    <t>TrustCo Bank Corp NY (NASDAQGS:TRST)</t>
  </si>
  <si>
    <t>Trustmark Corporation (NASDAQGS:TRMK)</t>
  </si>
  <si>
    <t>Tsakos Energy Navigation Limited (NYSE:TEN)</t>
  </si>
  <si>
    <t>TTM Technologies, Inc. (NASDAQGS:TTMI)</t>
  </si>
  <si>
    <t>Turning Point Brands, Inc. (NYSE:TPB)</t>
  </si>
  <si>
    <t>Tutor Perini Corporation (NYSE:TPC)</t>
  </si>
  <si>
    <t>TWFG, Inc. (NASDAQGS:TWFG)</t>
  </si>
  <si>
    <t>Twilio Inc. (NYSE:TWLO)</t>
  </si>
  <si>
    <t>Twist Bioscience Corporation (NASDAQGS:TWST)</t>
  </si>
  <si>
    <t>Two Harbors Investment Corp. (NYSE:TWO)</t>
  </si>
  <si>
    <t>TXNM Energy, Inc. (NYSE:TXNM)</t>
  </si>
  <si>
    <t>TXO Partners, L.P. (NYSE:TXO)</t>
  </si>
  <si>
    <t>Tyler Technologies, Inc. (NYSE:TYL)</t>
  </si>
  <si>
    <t>Tyra Biosciences, Inc. (NASDAQGS:TYRA)</t>
  </si>
  <si>
    <t>Tyson Foods, Inc. (NYSE:TSN)</t>
  </si>
  <si>
    <t>U.S. Bancorp (NYSE:USB)</t>
  </si>
  <si>
    <t>U.S. Physical Therapy, Inc. (NYSE:USPH)</t>
  </si>
  <si>
    <t>Uber Technologies, Inc. (NYSE:UBER)</t>
  </si>
  <si>
    <t>Ubiquiti Inc. (NYSE:UI)</t>
  </si>
  <si>
    <t>Udemy, Inc. (NASDAQGS:UDMY)</t>
  </si>
  <si>
    <t>UDR, Inc. (NYSE:UDR)</t>
  </si>
  <si>
    <t>UFP Industries, Inc. (NASDAQGS:UFPI)</t>
  </si>
  <si>
    <t>UFP Technologies, Inc. (NASDAQCM:UFPT)</t>
  </si>
  <si>
    <t>UGI Corporation (NYSE:UGI)</t>
  </si>
  <si>
    <t>U-Haul Holding Company (NYSE:UHAL)</t>
  </si>
  <si>
    <t>UiPath Inc. (NYSE:PATH)</t>
  </si>
  <si>
    <t>UL Solutions Inc. (NYSE:ULS)</t>
  </si>
  <si>
    <t>Ulta Beauty, Inc. (NASDAQGS:ULTA)</t>
  </si>
  <si>
    <t>Ultra Clean Holdings, Inc. (NASDAQGS:UCTT)</t>
  </si>
  <si>
    <t>Ultragenyx Pharmaceutical Inc. (NASDAQGS:RARE)</t>
  </si>
  <si>
    <t>UMB Financial Corporation (NASDAQGS:UMBF)</t>
  </si>
  <si>
    <t>UMH Properties, Inc. (NYSE:UMH)</t>
  </si>
  <si>
    <t>Under Armour, Inc. (NYSE:UAA)</t>
  </si>
  <si>
    <t>UniFirst Corporation (NYSE:UNF)</t>
  </si>
  <si>
    <t>Union Pacific Corporation (NYSE:UNP)</t>
  </si>
  <si>
    <t>Unisys Corporation (NYSE:UIS)</t>
  </si>
  <si>
    <t>United Airlines Holdings, Inc. (NASDAQGS:UAL)</t>
  </si>
  <si>
    <t>United Bankshares, Inc. (NASDAQGS:UBSI)</t>
  </si>
  <si>
    <t>United Community Banks, Inc. (NYSE:UCB)</t>
  </si>
  <si>
    <t>United Fire Group, Inc. (NASDAQGS:UFCS)</t>
  </si>
  <si>
    <t>United Natural Foods, Inc. (NYSE:UNFI)</t>
  </si>
  <si>
    <t>United Parcel Service, Inc. (NYSE:UPS)</t>
  </si>
  <si>
    <t>United Parks &amp; Resorts Inc. (NYSE:PRKS)</t>
  </si>
  <si>
    <t>United Rentals, Inc. (NYSE:URI)</t>
  </si>
  <si>
    <t>United States Cellular Corporation (NYSE:USM)</t>
  </si>
  <si>
    <t>United States Lime &amp; Minerals, Inc. (NASDAQGS:USLM)</t>
  </si>
  <si>
    <t>United States Steel Corporation (NYSE:X)</t>
  </si>
  <si>
    <t>United Therapeutics Corporation (NASDAQGS:UTHR)</t>
  </si>
  <si>
    <t>UnitedHealth Group Incorporated (NYSE:UNH)</t>
  </si>
  <si>
    <t>Uniti Group Inc. (NASDAQGS:UNIT)</t>
  </si>
  <si>
    <t>Unitil Corporation (NYSE:UTL)</t>
  </si>
  <si>
    <t>Unity Software Inc. (NYSE:U)</t>
  </si>
  <si>
    <t>Universal Corporation (NYSE:UVV)</t>
  </si>
  <si>
    <t>Universal Display Corporation (NASDAQGS:OLED)</t>
  </si>
  <si>
    <t>Universal Health Realty Income Trust (NYSE:UHT)</t>
  </si>
  <si>
    <t>Universal Health Services, Inc. (NYSE:UHS)</t>
  </si>
  <si>
    <t>Universal Insurance Holdings, Inc. (NYSE:UVE)</t>
  </si>
  <si>
    <t>Universal Logistics Holdings, Inc. (NASDAQGS:ULH)</t>
  </si>
  <si>
    <t>Universal Technical Institute, Inc. (NYSE:UTI)</t>
  </si>
  <si>
    <t>Univest Financial Corporation (NASDAQGS:UVSP)</t>
  </si>
  <si>
    <t>Unum Group (NYSE:UNM)</t>
  </si>
  <si>
    <t>UP Fintech Holding Limited (NASDAQGS:TIGR)</t>
  </si>
  <si>
    <t>Upbound Group, Inc. (NASDAQGS:UPBD)</t>
  </si>
  <si>
    <t>Upstart Holdings, Inc. (NASDAQGS:UPST)</t>
  </si>
  <si>
    <t>Upstream Bio, Inc. (NASDAQGS:UPB)</t>
  </si>
  <si>
    <t>Upwork Inc. (NASDAQGS:UPWK)</t>
  </si>
  <si>
    <t>Uranium Energy Corp. (NYSEAM:UEC)</t>
  </si>
  <si>
    <t>Urban Edge Properties (NYSE:UE)</t>
  </si>
  <si>
    <t>Urban Outfitters, Inc. (NASDAQGS:URBN)</t>
  </si>
  <si>
    <t>UroGen Pharma Ltd. (NASDAQGM:URGN)</t>
  </si>
  <si>
    <t>US Foods Holding Corp. (NYSE:USFD)</t>
  </si>
  <si>
    <t>USA Compression Partners, LP (NYSE:USAC)</t>
  </si>
  <si>
    <t>USANA Health Sciences, Inc. (NYSE:USNA)</t>
  </si>
  <si>
    <t>Utz Brands, Inc. (NYSE:UTZ)</t>
  </si>
  <si>
    <t>UWM Holdings Corporation (NYSE:UWMC)</t>
  </si>
  <si>
    <t>Uxin Limited (NASDAQGS:UXIN)</t>
  </si>
  <si>
    <t>V.F. Corporation (NYSE:VFC)</t>
  </si>
  <si>
    <t>V2X, Inc. (NYSE:VVX)</t>
  </si>
  <si>
    <t>VAALCO Energy, Inc. (NYSE:EGY)</t>
  </si>
  <si>
    <t>Vail Resorts, Inc. (NYSE:MTN)</t>
  </si>
  <si>
    <t>Valaris Limited (NYSE:VAL)</t>
  </si>
  <si>
    <t>Valero Energy Corporation (NYSE:VLO)</t>
  </si>
  <si>
    <t>Valhi, Inc. (NYSE:VHI)</t>
  </si>
  <si>
    <t>Valley National Bancorp (NASDAQGS:VLY)</t>
  </si>
  <si>
    <t>Valmont Industries, Inc. (NYSE:VMI)</t>
  </si>
  <si>
    <t>Valvoline Inc. (NYSE:VVV)</t>
  </si>
  <si>
    <t>VanEck ETF Trust - VanEck Fallen Angel High Yield Bond ETF (NASDAQGM:ANGL)</t>
  </si>
  <si>
    <t>VanEck ETF Trust - VanEck Pharmaceutical ETF (NASDAQGM:PPH)</t>
  </si>
  <si>
    <t>VanEck ETF Trust - VanEck Semiconductor ETF (NASDAQGM:SMH)</t>
  </si>
  <si>
    <t>Vanguard Bond Index Funds - Vanguard Total Bond Market ETF (NASDAQGM:BND)</t>
  </si>
  <si>
    <t>Vanguard Charlotte Funds - Vanguard Total International Bond ETF (NASDAQGM:BNDX)</t>
  </si>
  <si>
    <t>Vanguard International Equity Index Funds - Vanguard Global ex-U.S. Real Estate ETF (NASDAQGM:VNQI)</t>
  </si>
  <si>
    <t>Vanguard Malvern Funds - Vanguard Short-Term Inflation-Protected Securities ETF (NASDAQGM:VTIP)</t>
  </si>
  <si>
    <t>Vanguard Scottsdale Funds - Vanguard Intermediate-Term Corporate Bond ETF (NASDAQGM:VCIT)</t>
  </si>
  <si>
    <t>Vanguard Scottsdale Funds - Vanguard Intermediate-Term Treasury ETF (NASDAQGM:VGIT)</t>
  </si>
  <si>
    <t>Vanguard Scottsdale Funds - Vanguard Long-Term Corporate Bond ETF (NASDAQGM:VCLT)</t>
  </si>
  <si>
    <t>Vanguard Scottsdale Funds - Vanguard Long-Term Treasury ETF (NASDAQGM:VGLT)</t>
  </si>
  <si>
    <t>Vanguard Scottsdale Funds - Vanguard Mortgage-Backed Securities ETF (NASDAQGM:VMBS)</t>
  </si>
  <si>
    <t>Vanguard Scottsdale Funds - Vanguard Russell 1000 ETF (NASDAQGM:VONE)</t>
  </si>
  <si>
    <t>Vanguard Scottsdale Funds - Vanguard Russell 1000 Growth ETF (NASDAQGM:VONG)</t>
  </si>
  <si>
    <t>Vanguard Scottsdale Funds - Vanguard Russell 1000 Value ETF (NASDAQGM:VONV)</t>
  </si>
  <si>
    <t>Vanguard Scottsdale Funds - Vanguard Russell 2000 ETF (NASDAQGM:VTWO)</t>
  </si>
  <si>
    <t>Vanguard Scottsdale Funds - Vanguard Russell 2000 Growth ETF (NASDAQGM:VTWG)</t>
  </si>
  <si>
    <t>Vanguard Scottsdale Funds - Vanguard Russell 2000 Value ETF (NASDAQGM:VTWV)</t>
  </si>
  <si>
    <t>Vanguard Scottsdale Funds - Vanguard Russell 3000 ETF (NASDAQGM:VTHR)</t>
  </si>
  <si>
    <t>Vanguard Scottsdale Funds - Vanguard Short-Term Corporate Bond ETF (NASDAQGM:VCSH)</t>
  </si>
  <si>
    <t>Vanguard Scottsdale Funds - Vanguard Short-Term Treasury ETF (NASDAQGM:VGSH)</t>
  </si>
  <si>
    <t>Vanguard Scottsdale Funds - Vanguard Total Corporate Bond ETF (NASDAQGM:VTC)</t>
  </si>
  <si>
    <t>Vanguard Scottsdale Funds - Vanguard Total World Bond ETF (NASDAQGM:BNDW)</t>
  </si>
  <si>
    <t>Vanguard STAR Funds - Vanguard Total International Stock ETF (NASDAQGM:VXUS)</t>
  </si>
  <si>
    <t>Vanguard Whitehall Funds - Vanguard Emerging Markets Government Bond ETF (NASDAQGM:VWOB)</t>
  </si>
  <si>
    <t>Vanguard Whitehall Funds - Vanguard International Dividend Appreciation ETF (NASDAQGM:VIGI)</t>
  </si>
  <si>
    <t>Vanguard Whitehall Funds - Vanguard International High Dividend Yield ETF (NASDAQGM:VYMI)</t>
  </si>
  <si>
    <t>Varex Imaging Corporation (NASDAQGS:VREX)</t>
  </si>
  <si>
    <t>Varonis Systems, Inc. (NASDAQGS:VRNS)</t>
  </si>
  <si>
    <t>Vaxcyte, Inc. (NASDAQGS:PCVX)</t>
  </si>
  <si>
    <t>Veeco Instruments Inc. (NASDAQGS:VECO)</t>
  </si>
  <si>
    <t>Veeva Systems Inc. (NYSE:VEEV)</t>
  </si>
  <si>
    <t>Velocity Financial, Inc. (NYSE:VEL)</t>
  </si>
  <si>
    <t>Ventas, Inc. (NYSE:VTR)</t>
  </si>
  <si>
    <t>VEON Ltd. (NASDAQCM:VEON)</t>
  </si>
  <si>
    <t>Vera Therapeutics, Inc. (NASDAQGM:VERA)</t>
  </si>
  <si>
    <t>Veracyte, Inc. (NASDAQGM:VCYT)</t>
  </si>
  <si>
    <t>Veralto Corporation (NYSE:VLTO)</t>
  </si>
  <si>
    <t>Vericel Corporation (NASDAQGM:VCEL)</t>
  </si>
  <si>
    <t>Verint Systems Inc. (NASDAQGS:VRNT)</t>
  </si>
  <si>
    <t>Veris Residential, Inc. (NYSE:VRE)</t>
  </si>
  <si>
    <t>VeriSign, Inc. (NASDAQGS:VRSN)</t>
  </si>
  <si>
    <t>Verisk Analytics, Inc. (NASDAQGS:VRSK)</t>
  </si>
  <si>
    <t>Veritex Holdings, Inc. (NASDAQGM:VBTX)</t>
  </si>
  <si>
    <t>Verizon Communications Inc. (NYSE:VZ)</t>
  </si>
  <si>
    <t>Verona Pharma plc (NASDAQGM:VRNA)</t>
  </si>
  <si>
    <t>Verra Mobility Corporation (NASDAQCM:VRRM)</t>
  </si>
  <si>
    <t>Vertex Pharmaceuticals Incorporated (NASDAQGS:VRTX)</t>
  </si>
  <si>
    <t>Vertex, Inc. (NASDAQGM:VERX)</t>
  </si>
  <si>
    <t>Vertiv Holdings Co (NYSE:VRT)</t>
  </si>
  <si>
    <t>Vestis Corporation (NYSE:VSTS)</t>
  </si>
  <si>
    <t>Viad Corp (NYSE:VVI)</t>
  </si>
  <si>
    <t>Viasat, Inc. (NASDAQGS:VSAT)</t>
  </si>
  <si>
    <t>Viatris Inc. (NASDAQGS:VTRS)</t>
  </si>
  <si>
    <t>Viavi Solutions Inc. (NASDAQGS:VIAV)</t>
  </si>
  <si>
    <t>VICI Properties Inc. (NYSE:VICI)</t>
  </si>
  <si>
    <t>Vicor Corporation (NASDAQGS:VICR)</t>
  </si>
  <si>
    <t>Victoria's Secret &amp; Co. (NYSE:VSCO)</t>
  </si>
  <si>
    <t>Victory Capital Holdings, Inc. (NASDAQGS:VCTR)</t>
  </si>
  <si>
    <t>Victory Portfolios II - VictoryShares Core Intermediate Bond ETF (NASDAQGM:UITB)</t>
  </si>
  <si>
    <t>Victory Portfolios II - VictoryShares Core Plus Intermediate Bond ETF (NASDAQGM:UBND)</t>
  </si>
  <si>
    <t>Victory Portfolios II - VictoryShares Free Cash Flow ETF (NASDAQGM:VFLO)</t>
  </si>
  <si>
    <t>Victory Portfolios II - VictoryShares Short-Term Bond ETF (NASDAQGM:USTB)</t>
  </si>
  <si>
    <t>Victory Portfolios II - VictoryShares US 500 Volatility Wtd ETF (NASDAQGM:CFA)</t>
  </si>
  <si>
    <t>Victory Portfolios II - VictoryShares US EQ Income Enhanced Volatility Wtd ETF (NASDAQGM:CDC)</t>
  </si>
  <si>
    <t>Viking Holdings Ltd (NYSE:VIK)</t>
  </si>
  <si>
    <t>Viking Therapeutics, Inc. (NASDAQCM:VKTX)</t>
  </si>
  <si>
    <t>Vimeo, Inc. (NASDAQGS:VMEO)</t>
  </si>
  <si>
    <t>Vinci Partners Investments Ltd. (NASDAQGS:VINP)</t>
  </si>
  <si>
    <t>Viper Energy, Inc. (NASDAQGS:VNOM)</t>
  </si>
  <si>
    <t>Vipshop Holdings Limited (NYSE:VIPS)</t>
  </si>
  <si>
    <t>Vir Biotechnology, Inc. (NASDAQGS:VIR)</t>
  </si>
  <si>
    <t>Viridian Therapeutics, Inc. (NASDAQCM:VRDN)</t>
  </si>
  <si>
    <t>Virtu Financial, Inc. (NASDAQGS:VIRT)</t>
  </si>
  <si>
    <t>Virtus Artificial Intelligence &amp; Technology Opportunities Fund (NYSE:AIO)</t>
  </si>
  <si>
    <t>Virtus Dividend, Interest &amp; Premium Strategy Fund (NYSE:NFJ)</t>
  </si>
  <si>
    <t>Virtus Equity &amp; Convertible Income Fund (NYSE:NIE)</t>
  </si>
  <si>
    <t>Virtus Investment Partners, Inc. (NYSE:VRTS)</t>
  </si>
  <si>
    <t>Visa Inc. (NYSE:V)</t>
  </si>
  <si>
    <t>Vishay Intertechnology, Inc. (NYSE:VSH)</t>
  </si>
  <si>
    <t>Vista Outdoor Inc. (NYSE:VSTO)</t>
  </si>
  <si>
    <t>Visteon Corporation (NASDAQGS:VC)</t>
  </si>
  <si>
    <t>Vistra Corp. (NYSE:VST)</t>
  </si>
  <si>
    <t>Vital Energy, Inc. (NYSE:VTLE)</t>
  </si>
  <si>
    <t>Vital Farms, Inc. (NASDAQGM:VITL)</t>
  </si>
  <si>
    <t>Vitesse Energy, Inc. (NYSE:VTS)</t>
  </si>
  <si>
    <t>VIZIO Holding Corp. (NYSE:VZIO)</t>
  </si>
  <si>
    <t>Vontier Corporation (NYSE:VNT)</t>
  </si>
  <si>
    <t>Vornado Realty Trust (NYSE:VNO)</t>
  </si>
  <si>
    <t>Voya Financial, Inc. (NYSE:VOYA)</t>
  </si>
  <si>
    <t>VSE Corporation (NASDAQGS:VSEC)</t>
  </si>
  <si>
    <t>VTEX (NYSE:VTEX)</t>
  </si>
  <si>
    <t>Vulcan Materials Company (NYSE:VMC)</t>
  </si>
  <si>
    <t>W. P. Carey Inc. (NYSE:WPC)</t>
  </si>
  <si>
    <t>W. R. Berkley Corporation (NYSE:WRB)</t>
  </si>
  <si>
    <t>W.W. Grainger, Inc. (NYSE:GWW)</t>
  </si>
  <si>
    <t>Wabash National Corporation (NYSE:WNC)</t>
  </si>
  <si>
    <t>WaFd, Inc. (NASDAQGS:WAFD)</t>
  </si>
  <si>
    <t>Walgreens Boots Alliance, Inc. (NASDAQGS:WBA)</t>
  </si>
  <si>
    <t>Walker &amp; Dunlop, Inc. (NYSE:WD)</t>
  </si>
  <si>
    <t>Walmart Inc. (NYSE:WMT)</t>
  </si>
  <si>
    <t>Warby Parker Inc. (NYSE:WRBY)</t>
  </si>
  <si>
    <t>Warner Bros. Discovery, Inc. (NASDAQGS:WBD)</t>
  </si>
  <si>
    <t>Warner Music Group Corp. (NASDAQGS:WMG)</t>
  </si>
  <si>
    <t>Warrior Met Coal, Inc. (NYSE:HCC)</t>
  </si>
  <si>
    <t>Washington Trust Bancorp, Inc. (NASDAQGS:WASH)</t>
  </si>
  <si>
    <t>Waste Connections, Inc. (NYSE:WCN)</t>
  </si>
  <si>
    <t>Waste Management, Inc. (NYSE:WM)</t>
  </si>
  <si>
    <t>Waters Corporation (NYSE:WAT)</t>
  </si>
  <si>
    <t>Watsco, Inc. (NYSE:WSO)</t>
  </si>
  <si>
    <t>Watts Water Technologies, Inc. (NYSE:WTS)</t>
  </si>
  <si>
    <t>Wave Life Sciences Ltd. (NASDAQGM:WVE)</t>
  </si>
  <si>
    <t>Wayfair Inc. (NYSE:W)</t>
  </si>
  <si>
    <t>Waystar Holding Corp. (NASDAQGS:WAY)</t>
  </si>
  <si>
    <t>WD-40 Company (NASDAQGS:WDFC)</t>
  </si>
  <si>
    <t>Weatherford International plc (NASDAQGS:WFRD)</t>
  </si>
  <si>
    <t>Weave Communications, Inc. (NYSE:WEAV)</t>
  </si>
  <si>
    <t>Webster Financial Corporation (NYSE:WBS)</t>
  </si>
  <si>
    <t>WEBTOON Entertainment Inc. (NASDAQGS:WBTN)</t>
  </si>
  <si>
    <t>WEC Energy Group, Inc. (NYSE:WEC)</t>
  </si>
  <si>
    <t>Weibo Corporation (NASDAQGS:WB)</t>
  </si>
  <si>
    <t>Weis Markets, Inc. (NYSE:WMK)</t>
  </si>
  <si>
    <t>Wells Fargo &amp; Company (NYSE:WFC)</t>
  </si>
  <si>
    <t>Welltower Inc. (NYSE:WELL)</t>
  </si>
  <si>
    <t>WeRide Inc. (NASDAQGM:WRD)</t>
  </si>
  <si>
    <t>Werner Enterprises, Inc. (NASDAQGS:WERN)</t>
  </si>
  <si>
    <t>WesBanco, Inc. (NASDAQGS:WSBC)</t>
  </si>
  <si>
    <t>WESCO International, Inc. (NYSE:WCC)</t>
  </si>
  <si>
    <t>West Pharmaceutical Services, Inc. (NYSE:WST)</t>
  </si>
  <si>
    <t>Westamerica Bancorporation (NASDAQGS:WABC)</t>
  </si>
  <si>
    <t>Western Alliance Bancorporation (NYSE:WAL)</t>
  </si>
  <si>
    <t>Western Asset Emerging Markets Debt Fund Inc. (NYSE:EMD)</t>
  </si>
  <si>
    <t>Western Asset Inflation-Linked Opportunities &amp; Income Fund (NYSE:WIW)</t>
  </si>
  <si>
    <t>Western Asset Managed Municipals Fund Inc. (NYSE:MMU)</t>
  </si>
  <si>
    <t>Western Digital Corporation (NASDAQGS:WDC)</t>
  </si>
  <si>
    <t>Western Midstream Partners, LP (NYSE:WES)</t>
  </si>
  <si>
    <t>Westinghouse Air Brake Technologies Corporation (NYSE:WAB)</t>
  </si>
  <si>
    <t>Westlake Chemical Partners LP (NYSE:WLKP)</t>
  </si>
  <si>
    <t>Westlake Corporation (NYSE:WLK)</t>
  </si>
  <si>
    <t>Westrock Coffee Company (NASDAQGM:WEST)</t>
  </si>
  <si>
    <t>WEX Inc. (NYSE:WEX)</t>
  </si>
  <si>
    <t>Weyerhaeuser Company (NYSE:WY)</t>
  </si>
  <si>
    <t>Whirlpool Corporation (NYSE:WHR)</t>
  </si>
  <si>
    <t>White Mountains Insurance Group, Ltd. (NYSE:WTM)</t>
  </si>
  <si>
    <t>Whitestone REIT (NYSE:WSR)</t>
  </si>
  <si>
    <t>Willdan Group, Inc. (NASDAQGM:WLDN)</t>
  </si>
  <si>
    <t>Williams-Sonoma, Inc. (NYSE:WSM)</t>
  </si>
  <si>
    <t>Willis Lease Finance Corporation (NASDAQGM:WLFC)</t>
  </si>
  <si>
    <t>Willis Towers Watson Public Limited Company (NASDAQGS:WTW)</t>
  </si>
  <si>
    <t>WillScot Holdings Corporation (NASDAQCM:WSC)</t>
  </si>
  <si>
    <t>Wingstop Inc. (NASDAQGS:WING)</t>
  </si>
  <si>
    <t>Winmark Corporation (NASDAQGM:WINA)</t>
  </si>
  <si>
    <t>Winnebago Industries, Inc. (NYSE:WGO)</t>
  </si>
  <si>
    <t>Wintrust Financial Corporation (NASDAQGS:WTFC)</t>
  </si>
  <si>
    <t>WisdomTree Trust - WisdomTree U.S. Quality Dividend Growth Fund (NASDAQGM:DGRW)</t>
  </si>
  <si>
    <t>WisdomTree Trust - WisdomTree Voya Yield Enhanced USD Universal Bond Fund (NASDAQGM:UNIY)</t>
  </si>
  <si>
    <t>WisdomTree, Inc. (NYSE:WT)</t>
  </si>
  <si>
    <t>Wix.com Ltd. (NASDAQGS:WIX)</t>
  </si>
  <si>
    <t>WK Kellogg Co (NYSE:KLG)</t>
  </si>
  <si>
    <t>WNS (Holdings) Limited (NYSE:WNS)</t>
  </si>
  <si>
    <t>Wolfspeed, Inc. (NYSE:WOLF)</t>
  </si>
  <si>
    <t>Wolverine World Wide, Inc. (NYSE:WWW)</t>
  </si>
  <si>
    <t>Woodward, Inc. (NASDAQGS:WWD)</t>
  </si>
  <si>
    <t>Workday, Inc. (NASDAQGS:WDAY)</t>
  </si>
  <si>
    <t>Workiva Inc. (NYSE:WK)</t>
  </si>
  <si>
    <t>World Acceptance Corporation (NASDAQGS:WRLD)</t>
  </si>
  <si>
    <t>World Kinect Corporation (NYSE:WKC)</t>
  </si>
  <si>
    <t>Worthington Enterprises, Inc. (NYSE:WOR)</t>
  </si>
  <si>
    <t>Worthington Steel, Inc. (NYSE:WS)</t>
  </si>
  <si>
    <t>WSFS Financial Corporation (NASDAQGS:WSFS)</t>
  </si>
  <si>
    <t>Wyndham Hotels &amp; Resorts, Inc. (NYSE:WH)</t>
  </si>
  <si>
    <t>Wynn Resorts, Limited (NASDAQGS:WYNN)</t>
  </si>
  <si>
    <t>Xcel Energy Inc. (NASDAQGS:XEL)</t>
  </si>
  <si>
    <t>XCHG Limited (NASDAQGM:XCH)</t>
  </si>
  <si>
    <t>Xencor, Inc. (NASDAQGM:XNCR)</t>
  </si>
  <si>
    <t>Xenia Hotels &amp; Resorts, Inc. (NYSE:XHR)</t>
  </si>
  <si>
    <t>Xenon Pharmaceuticals Inc. (NASDAQGM:XENE)</t>
  </si>
  <si>
    <t>Xerox Holdings Corporation (NASDAQGS:XRX)</t>
  </si>
  <si>
    <t>Xometry, Inc. (NASDAQGS:XMTR)</t>
  </si>
  <si>
    <t>XP Inc. (NASDAQGS:XP)</t>
  </si>
  <si>
    <t>XPEL, Inc. (NASDAQCM:XPEL)</t>
  </si>
  <si>
    <t>XPeng Inc. (NYSE:XPEV)</t>
  </si>
  <si>
    <t>XPO, Inc. (NYSE:XPO)</t>
  </si>
  <si>
    <t>Xylem Inc. (NYSE:XYL)</t>
  </si>
  <si>
    <t>Yelp Inc. (NYSE:YELP)</t>
  </si>
  <si>
    <t>YETI Holdings, Inc. (NYSE:YETI)</t>
  </si>
  <si>
    <t>Yext, Inc. (NYSE:YEXT)</t>
  </si>
  <si>
    <t>Youdao, Inc. (NYSE:DAO)</t>
  </si>
  <si>
    <t>Yum China Holdings, Inc. (NYSE:YUMC)</t>
  </si>
  <si>
    <t>Yum! Brands, Inc. (NYSE:YUM)</t>
  </si>
  <si>
    <t>Zai Lab Limited (NASDAQGM:ZLAB)</t>
  </si>
  <si>
    <t>Zebra Technologies Corporation (NASDAQGS:ZBRA)</t>
  </si>
  <si>
    <t>ZEEKR Intelligent Technology Holding Limited (NYSE:ZK)</t>
  </si>
  <si>
    <t>Zenas BioPharma, Inc. (NASDAQGS:ZBIO)</t>
  </si>
  <si>
    <t>Zeta Global Holdings Corp. (NYSE:ZETA)</t>
  </si>
  <si>
    <t>Zevra Therapeutics, Inc. (NASDAQGS:ZVRA)</t>
  </si>
  <si>
    <t>Ziff Davis, Inc. (NASDAQGS:ZD)</t>
  </si>
  <si>
    <t>Zillow Group, Inc. (NASDAQGS:ZG)</t>
  </si>
  <si>
    <t>ZIM Integrated Shipping Services Ltd. (NYSE:ZIM)</t>
  </si>
  <si>
    <t>Zimmer Biomet Holdings, Inc. (NYSE:ZBH)</t>
  </si>
  <si>
    <t>Zions Bancorporation, National Association (NASDAQGS:ZION)</t>
  </si>
  <si>
    <t>ZipRecruiter, Inc. (NYSE:ZIP)</t>
  </si>
  <si>
    <t>Zoetis Inc. (NYSE:ZTS)</t>
  </si>
  <si>
    <t>Zoom Video Communications, Inc. (NASDAQGS:ZM)</t>
  </si>
  <si>
    <t>ZoomInfo Technologies Inc. (NASDAQGS:ZI)</t>
  </si>
  <si>
    <t>Zscaler, Inc. (NASDAQGS:ZS)</t>
  </si>
  <si>
    <t>ZTO Express (Cayman) Inc. (NYSE:ZTO)</t>
  </si>
  <si>
    <t>Zuora, Inc. (NYSE:ZUO)</t>
  </si>
  <si>
    <t>Zurn Elkay Water Solutions Corporation (NYSE:ZWS)</t>
  </si>
  <si>
    <t>Zymeworks Inc. (NASDAQGS:ZYME)</t>
  </si>
  <si>
    <t>LTM</t>
  </si>
  <si>
    <t>SP_EXCHANGE</t>
  </si>
  <si>
    <t>SP_MARKETCAP</t>
  </si>
  <si>
    <t>IQ_SECTOR</t>
  </si>
  <si>
    <t>IQ_INDUSTRY_GROUP</t>
  </si>
  <si>
    <t>IQ_INDUSTRY</t>
  </si>
  <si>
    <t>IQ_PRIMARY_INDUSTRY</t>
  </si>
  <si>
    <t>NAICS_CODE</t>
  </si>
  <si>
    <t>SP_PRICE_CHANGE</t>
  </si>
  <si>
    <t>SP_PE_EXCL</t>
  </si>
  <si>
    <t>SP_PNETFCF</t>
  </si>
  <si>
    <t>IQ_PBV_X</t>
  </si>
  <si>
    <t>IQ_TEV_EBITDA</t>
  </si>
  <si>
    <t>IQ_TEV_UFCF</t>
  </si>
  <si>
    <t>SP_ENTITY_NAME</t>
  </si>
  <si>
    <t>SP_ENTITY_ID</t>
  </si>
  <si>
    <t>NASDAQGS</t>
  </si>
  <si>
    <t>Health Care</t>
  </si>
  <si>
    <t>Pharmaceuticals, Biotechnology and Life Sciences</t>
  </si>
  <si>
    <t>Life Sciences Tools and Services</t>
  </si>
  <si>
    <t>33911 - Medical Equipment and Supplies Manufacturing</t>
  </si>
  <si>
    <t>NM</t>
  </si>
  <si>
    <t>Consumer Discretionary</t>
  </si>
  <si>
    <t>Consumer Discretionary Distribution and Retail</t>
  </si>
  <si>
    <t>Specialty Retail</t>
  </si>
  <si>
    <t>Other Specialty Retail</t>
  </si>
  <si>
    <t>459999 - All Other Miscellaneous Retailers</t>
  </si>
  <si>
    <t>Financials</t>
  </si>
  <si>
    <t>Banks</t>
  </si>
  <si>
    <t>Regional Banks</t>
  </si>
  <si>
    <t>522110 - Commercial Banking</t>
  </si>
  <si>
    <t>8.3091</t>
  </si>
  <si>
    <t>NA</t>
  </si>
  <si>
    <t>NYSE</t>
  </si>
  <si>
    <t>Industrials</t>
  </si>
  <si>
    <t>Capital Goods</t>
  </si>
  <si>
    <t>Industrial Conglomerates</t>
  </si>
  <si>
    <t>3251 - Basic Chemical Manufacturing</t>
  </si>
  <si>
    <t>NASDAQGM</t>
  </si>
  <si>
    <t>Biotechnology</t>
  </si>
  <si>
    <t>325414 - Biological Product (except Diagnostic) Manufacturing</t>
  </si>
  <si>
    <t>Building Products</t>
  </si>
  <si>
    <t>3352 - Household Appliance Manufacturing</t>
  </si>
  <si>
    <t>Information Technology</t>
  </si>
  <si>
    <t>Software and Services</t>
  </si>
  <si>
    <t>Software</t>
  </si>
  <si>
    <t>Systems Software</t>
  </si>
  <si>
    <t>513210 - Software Publishers</t>
  </si>
  <si>
    <t>333415 - Air-Conditioning and Warm Air Heating Equipment and Commercial and Industrial Refrigeration Equipment Manufacturing</t>
  </si>
  <si>
    <t>Aerospace and Defense</t>
  </si>
  <si>
    <t>488190 - Other Support Activities for Air Transportation</t>
  </si>
  <si>
    <t>Financial Services</t>
  </si>
  <si>
    <t>Capital Markets</t>
  </si>
  <si>
    <t>Asset Management and Custody Banks</t>
  </si>
  <si>
    <t>NASDAQCM</t>
  </si>
  <si>
    <t>Insurance</t>
  </si>
  <si>
    <t>Insurance Brokers</t>
  </si>
  <si>
    <t>5242 - Agencies, Brokerages, and Other Insurance Related Activities</t>
  </si>
  <si>
    <t>Health Care Equipment and Services</t>
  </si>
  <si>
    <t>Health Care Equipment and Supplies</t>
  </si>
  <si>
    <t>Health Care Equipment</t>
  </si>
  <si>
    <t>339112 - Surgical and Medical Instrument Manufacturing</t>
  </si>
  <si>
    <t>Apparel Retail</t>
  </si>
  <si>
    <t>458110 - Clothing and Clothing Accessories Retailers</t>
  </si>
  <si>
    <t>Commercial and Professional Services</t>
  </si>
  <si>
    <t>Commercial Services and Supplies</t>
  </si>
  <si>
    <t>Environmental and Facilities Services</t>
  </si>
  <si>
    <t>5617 - Services to Buildings and Dwellings</t>
  </si>
  <si>
    <t>NYSEAM</t>
  </si>
  <si>
    <t>525990 - Other Financial Vehicles</t>
  </si>
  <si>
    <t>459110 - Sporting Goods Retailers</t>
  </si>
  <si>
    <t>Health Care Providers and Services</t>
  </si>
  <si>
    <t>Health Care Facilities</t>
  </si>
  <si>
    <t>622 - Hospitals</t>
  </si>
  <si>
    <t>Real Estate</t>
  </si>
  <si>
    <t>Equity Real Estate Investment Trusts (REITs)</t>
  </si>
  <si>
    <t>Retail REITs</t>
  </si>
  <si>
    <t>531110 - Lessors of Residential Buildings and Dwellings</t>
  </si>
  <si>
    <t>Consumer Services</t>
  </si>
  <si>
    <t>Hotels, Restaurants and Leisure</t>
  </si>
  <si>
    <t>Casinos and Gaming</t>
  </si>
  <si>
    <t>7132 - Gambling Industries</t>
  </si>
  <si>
    <t>IT Services</t>
  </si>
  <si>
    <t>IT Consulting and Other Services</t>
  </si>
  <si>
    <t>541511 - Custom Computer Programming Services</t>
  </si>
  <si>
    <t>Office Services and Supplies</t>
  </si>
  <si>
    <t>322230 - Stationery Product Manufacturing</t>
  </si>
  <si>
    <t>Application Software</t>
  </si>
  <si>
    <t>Semiconductors and Semiconductor Equipment</t>
  </si>
  <si>
    <t>Semiconductor Materials and Equipment</t>
  </si>
  <si>
    <t>333242 - Semiconductor Machinery Manufacturing</t>
  </si>
  <si>
    <t>Electrical Equipment</t>
  </si>
  <si>
    <t>Electrical Components and Equipment</t>
  </si>
  <si>
    <t>33513 - Electric Lighting Equipment Manufacturing</t>
  </si>
  <si>
    <t>Consumer Durables and Apparel</t>
  </si>
  <si>
    <t>Leisure Products</t>
  </si>
  <si>
    <t>339920 - Sporting and Athletic Goods Manufacturing</t>
  </si>
  <si>
    <t>Diversified Support Services</t>
  </si>
  <si>
    <t>561499 - All Other Business Support Services</t>
  </si>
  <si>
    <t>525910 - Open-End Investment Funds</t>
  </si>
  <si>
    <t>Health Care Distributors</t>
  </si>
  <si>
    <t>423450 - Medical, Dental, and Hospital Equipment and Supplies Merchant Wholesalers</t>
  </si>
  <si>
    <t>Health Care Services</t>
  </si>
  <si>
    <t>621610 - Home Health Care Services</t>
  </si>
  <si>
    <t>Consumer Staples</t>
  </si>
  <si>
    <t>Food, Beverage and Tobacco</t>
  </si>
  <si>
    <t>Food Products</t>
  </si>
  <si>
    <t>Packaged Foods and Meats</t>
  </si>
  <si>
    <t>31131 - Sugar Manufacturing</t>
  </si>
  <si>
    <t>Automobiles and Components</t>
  </si>
  <si>
    <t>Automobile Components</t>
  </si>
  <si>
    <t>Automotive Parts and Equipment</t>
  </si>
  <si>
    <t>3363 - Motor Vehicle Parts Manufacturing</t>
  </si>
  <si>
    <t>335910 - Battery Manufacturing</t>
  </si>
  <si>
    <t>Diversified Consumer Services</t>
  </si>
  <si>
    <t>Specialized Consumer Services</t>
  </si>
  <si>
    <t>56162 - Security Systems Services</t>
  </si>
  <si>
    <t>Education Services</t>
  </si>
  <si>
    <t>611 - Educational Services</t>
  </si>
  <si>
    <t>Technology Hardware and Equipment</t>
  </si>
  <si>
    <t>Communications Equipment</t>
  </si>
  <si>
    <t>334210 - Telephone Apparatus Manufacturing</t>
  </si>
  <si>
    <t>10.005146</t>
  </si>
  <si>
    <t>Automotive Retail</t>
  </si>
  <si>
    <t>441330 - Automotive Parts and Accessories Retailers</t>
  </si>
  <si>
    <t>326122 - Plastics Pipe and Pipe Fitting Manufacturing</t>
  </si>
  <si>
    <t>Electronic Equipment, Instruments and Components</t>
  </si>
  <si>
    <t>Electronic Equipment and Instruments</t>
  </si>
  <si>
    <t>Semiconductors</t>
  </si>
  <si>
    <t>334413 - Semiconductor and Related Device Manufacturing</t>
  </si>
  <si>
    <t>Materials</t>
  </si>
  <si>
    <t>Chemicals</t>
  </si>
  <si>
    <t>Commodity Chemicals</t>
  </si>
  <si>
    <t>325211 - Plastics Material and Resin Manufacturing</t>
  </si>
  <si>
    <t>Construction and Engineering</t>
  </si>
  <si>
    <t>541330 - Engineering Services</t>
  </si>
  <si>
    <t>Trading Companies and Distributors</t>
  </si>
  <si>
    <t>532411 - Commercial Air, Rail, and Water Transportation Equipment Rental and Leasing</t>
  </si>
  <si>
    <t>336411 - Aircraft Manufacturing</t>
  </si>
  <si>
    <t>Transaction and Payment Processing Services</t>
  </si>
  <si>
    <t>522291 - Consumer Lending</t>
  </si>
  <si>
    <t>Life and Health Insurance</t>
  </si>
  <si>
    <t>524113 - Direct Life Insurance Carriers</t>
  </si>
  <si>
    <t>2.000936</t>
  </si>
  <si>
    <t>Machinery</t>
  </si>
  <si>
    <t>Agricultural and Farm Machinery</t>
  </si>
  <si>
    <t>333111 - Farm Machinery and Equipment Manufacturing</t>
  </si>
  <si>
    <t>334516 - Analytical Laboratory Instrument Manufacturing</t>
  </si>
  <si>
    <t>325412 - Pharmaceutical Preparation Manufacturing</t>
  </si>
  <si>
    <t>Mortgage Real Estate Investment Trusts (REITs)</t>
  </si>
  <si>
    <t>Mortgage REITs</t>
  </si>
  <si>
    <t>Metals and Mining</t>
  </si>
  <si>
    <t>Gold</t>
  </si>
  <si>
    <t>212220 - Gold Ore and Silver Ore Mining</t>
  </si>
  <si>
    <t>2.06183</t>
  </si>
  <si>
    <t>Industrial Gases</t>
  </si>
  <si>
    <t>325120 - Industrial Gas Manufacturing</t>
  </si>
  <si>
    <t>Transportation</t>
  </si>
  <si>
    <t>Air Freight and Logistics</t>
  </si>
  <si>
    <t>481 - Air Transportation</t>
  </si>
  <si>
    <t>Hotels, Resorts and Cruise Lines</t>
  </si>
  <si>
    <t>561510 - Travel Agencies</t>
  </si>
  <si>
    <t>Internet Services and Infrastructure</t>
  </si>
  <si>
    <t>333 - Machinery Manufacturing</t>
  </si>
  <si>
    <t>6.003853</t>
  </si>
  <si>
    <t>518210 - Computing Infrastructure Providers, Data Processing, Web Hosting, and Related Services</t>
  </si>
  <si>
    <t>Passenger Airlines</t>
  </si>
  <si>
    <t>481111 - Scheduled Passenger Air Transportation</t>
  </si>
  <si>
    <t>Industrial Machinery and Supplies and Components</t>
  </si>
  <si>
    <t>33324 - Industrial Machinery Manufacturing</t>
  </si>
  <si>
    <t>Specialty Chemicals</t>
  </si>
  <si>
    <t>325 - Chemical Manufacturing</t>
  </si>
  <si>
    <t>Consumer Staples Distribution and Retail</t>
  </si>
  <si>
    <t>Food Retail</t>
  </si>
  <si>
    <t>4451 - Grocery and Convenience Retailers</t>
  </si>
  <si>
    <t>Aluminum</t>
  </si>
  <si>
    <t>3313 - Alumina and Aluminum Production and Processing</t>
  </si>
  <si>
    <t>Diversified Financial Services</t>
  </si>
  <si>
    <t>Diversified REITs</t>
  </si>
  <si>
    <t>531312 - Nonresidential Property Managers</t>
  </si>
  <si>
    <t>Health Care REITs</t>
  </si>
  <si>
    <t>Steel</t>
  </si>
  <si>
    <t>3312 - Steel Product Manufacturing from Purchased Steel</t>
  </si>
  <si>
    <t>Broadline Retail</t>
  </si>
  <si>
    <t>Professional Services</t>
  </si>
  <si>
    <t>Human Resource and Employment Services</t>
  </si>
  <si>
    <t>5613 - Employment Services</t>
  </si>
  <si>
    <t>Health Care Supplies</t>
  </si>
  <si>
    <t>339114 - Dental Equipment and Supplies Manufacturing</t>
  </si>
  <si>
    <t>Managed Health Care</t>
  </si>
  <si>
    <t>524114 - Direct Health and Medical Insurance Carriers</t>
  </si>
  <si>
    <t>332510 - Hardware Manufacturing</t>
  </si>
  <si>
    <t>Utilities</t>
  </si>
  <si>
    <t>Electric Utilities</t>
  </si>
  <si>
    <t>2211 - Electric Power Generation, Transmission and Distribution</t>
  </si>
  <si>
    <t>Energy</t>
  </si>
  <si>
    <t>Oil, Gas and Consumable Fuels</t>
  </si>
  <si>
    <t>Coal and Consumable Fuels</t>
  </si>
  <si>
    <t>21211 - Coal Mining</t>
  </si>
  <si>
    <t>523940 - Portfolio Management and Investment Advice</t>
  </si>
  <si>
    <t>22111 - Electric Power Generation</t>
  </si>
  <si>
    <t>Construction Machinery and Heavy Transportation Equipment</t>
  </si>
  <si>
    <t>336390 - Other Motor Vehicle Parts Manufacturing</t>
  </si>
  <si>
    <t>Consumer Finance</t>
  </si>
  <si>
    <t>Communication Services</t>
  </si>
  <si>
    <t>Media and Entertainment</t>
  </si>
  <si>
    <t>Interactive Media and Services</t>
  </si>
  <si>
    <t>516210 - Media Streaming Distribution Services, Social Networks, and Other Media Networks and Content Providers</t>
  </si>
  <si>
    <t>339113 - Surgical Appliance and Supplies Manufacturing</t>
  </si>
  <si>
    <t>Tobacco</t>
  </si>
  <si>
    <t>312230 - Tobacco Manufacturing</t>
  </si>
  <si>
    <t>Pharmaceuticals</t>
  </si>
  <si>
    <t>Distributors</t>
  </si>
  <si>
    <t>5222 - Nondepository Credit Intermediation</t>
  </si>
  <si>
    <t>44-45 - Retail Trade</t>
  </si>
  <si>
    <t>Property and Casualty Insurance</t>
  </si>
  <si>
    <t>5241 - Insurance Carriers</t>
  </si>
  <si>
    <t>Containers and Packaging</t>
  </si>
  <si>
    <t>Paper and Plastic Packaging Products and Materials</t>
  </si>
  <si>
    <t>3222 - Converted Paper Product Manufacturing</t>
  </si>
  <si>
    <t>12.07265</t>
  </si>
  <si>
    <t>1.07362</t>
  </si>
  <si>
    <t>Research and Consulting Services</t>
  </si>
  <si>
    <t>551112 - Offices of Other Holding Companies</t>
  </si>
  <si>
    <t>12.7932</t>
  </si>
  <si>
    <t>Textiles, Apparel and Luxury Goods</t>
  </si>
  <si>
    <t>Apparel, Accessories and Luxury Goods</t>
  </si>
  <si>
    <t>Multi-Utilities</t>
  </si>
  <si>
    <t>237 - Heavy and Civil Engineering Construction</t>
  </si>
  <si>
    <t>48111 - Scheduled Air Transportation</t>
  </si>
  <si>
    <t>524126 - Direct Property and Casualty Insurance Carriers</t>
  </si>
  <si>
    <t>4581 - Clothing and Clothing Accessories Retailers</t>
  </si>
  <si>
    <t>Residential REITs</t>
  </si>
  <si>
    <t>Single-Family Residential REITs</t>
  </si>
  <si>
    <t>Multi-line Insurance</t>
  </si>
  <si>
    <t>Water Utilities</t>
  </si>
  <si>
    <t>221310 - Water Supply and Irrigation Systems</t>
  </si>
  <si>
    <t>33531 - Electrical Equipment Manufacturing</t>
  </si>
  <si>
    <t>Specialized REITs</t>
  </si>
  <si>
    <t>Telecom Tower REITs</t>
  </si>
  <si>
    <t>517112 - Wireless Telecommunications Carriers (except Satellite)</t>
  </si>
  <si>
    <t>4.001018</t>
  </si>
  <si>
    <t>337110 - Wood Kitchen Cabinet and Countertop Manufacturing</t>
  </si>
  <si>
    <t>Industrial REITs</t>
  </si>
  <si>
    <t>3.5546</t>
  </si>
  <si>
    <t>334513 - Instruments and Related Products Manufacturing for Measuring, Displaying, and Controlling Industrial Process Variables</t>
  </si>
  <si>
    <t>561311 - Employment Placement Agencies</t>
  </si>
  <si>
    <t>Electronic Components</t>
  </si>
  <si>
    <t>334417 - Electronic Connector Manufacturing</t>
  </si>
  <si>
    <t>1.01361</t>
  </si>
  <si>
    <t>Telecommunication Services</t>
  </si>
  <si>
    <t>Diversified Telecommunication Services</t>
  </si>
  <si>
    <t>Alternative Carriers</t>
  </si>
  <si>
    <t>Oil and Gas Storage and Transportation</t>
  </si>
  <si>
    <t>48621 - Pipeline Transportation of Natural Gas</t>
  </si>
  <si>
    <t>Oil and Gas Exploration and Production</t>
  </si>
  <si>
    <t>2111 - Oil and Gas Extraction</t>
  </si>
  <si>
    <t>524210 - Insurance Agencies and Brokerages</t>
  </si>
  <si>
    <t>Multi-Family Residential REITs</t>
  </si>
  <si>
    <t>5311 - Lessors of Real Estate</t>
  </si>
  <si>
    <t>561621 - Security Systems Services (except Locksmiths)</t>
  </si>
  <si>
    <t>327215 - Glass Product Manufacturing Made of Purchased Glass</t>
  </si>
  <si>
    <t>52599 - Other Financial Vehicles</t>
  </si>
  <si>
    <t>523150 - Investment Banking and Securities Intermediation</t>
  </si>
  <si>
    <t>Hotel and Resort REITs</t>
  </si>
  <si>
    <t>Technology Hardware, Storage and Peripherals</t>
  </si>
  <si>
    <t>334220 - Radio and Television Broadcasting and Wireless Communications Equipment Manufacturing</t>
  </si>
  <si>
    <t>4238 - Machinery, Equipment, and Supplies Merchant Wholesalers</t>
  </si>
  <si>
    <t>3342 - Communications Equipment Manufacturing</t>
  </si>
  <si>
    <t>Metal, Glass and Plastic Containers</t>
  </si>
  <si>
    <t>326199 - All Other Plastics Product Manufacturing</t>
  </si>
  <si>
    <t>Restaurants</t>
  </si>
  <si>
    <t>72251 - Restaurants and Other Eating Places</t>
  </si>
  <si>
    <t>10.8</t>
  </si>
  <si>
    <t>32518 - Other Basic Inorganic Chemical Manufacturing</t>
  </si>
  <si>
    <t>Ground Transportation</t>
  </si>
  <si>
    <t>Cargo Ground Transportation</t>
  </si>
  <si>
    <t>4841 - General Freight Trucking</t>
  </si>
  <si>
    <t>212115 - Underground Coal Mining</t>
  </si>
  <si>
    <t>Agricultural Products and Services</t>
  </si>
  <si>
    <t>3112 - Grain and Oilseed Milling</t>
  </si>
  <si>
    <t>Energy Equipment and Services</t>
  </si>
  <si>
    <t>Oil and Gas Equipment and Services</t>
  </si>
  <si>
    <t>333132 - Oil and Gas Field Machinery and Equipment Manufacturing</t>
  </si>
  <si>
    <t>722513 - Limited-Service Restaurants</t>
  </si>
  <si>
    <t>9.06401</t>
  </si>
  <si>
    <t>622110 - General Medical and Surgical Hospitals</t>
  </si>
  <si>
    <t>Homefurnishing Retail</t>
  </si>
  <si>
    <t>4491 - Furniture and Home Furnishings Retailers</t>
  </si>
  <si>
    <t>562 - Waste Management and Remediation Services</t>
  </si>
  <si>
    <t>457210 - Fuel Dealers</t>
  </si>
  <si>
    <t>334519 - Other Measuring and Controlling Device Manufacturing</t>
  </si>
  <si>
    <t>332322 - Sheet Metal Work Manufacturing</t>
  </si>
  <si>
    <t>33451 - Navigational, Measuring, Electromedical, and Control Instruments Manufacturing</t>
  </si>
  <si>
    <t>Technology Distributors</t>
  </si>
  <si>
    <t>423690 - Other Electronic Parts and Equipment Merchant Wholesalers</t>
  </si>
  <si>
    <t>441 - Motor Vehicle and Parts Dealers</t>
  </si>
  <si>
    <t>247.5</t>
  </si>
  <si>
    <t>3255 - Paint, Coating, and Adhesive Manufacturing</t>
  </si>
  <si>
    <t>524128 - Other Direct Insurance (except Life, Health, and Medical) Carriers</t>
  </si>
  <si>
    <t>517410 - Satellite Telecommunications</t>
  </si>
  <si>
    <t>621 - Ambulatory Health Care Services</t>
  </si>
  <si>
    <t>33641 - Aerospace Product and Parts Manufacturing</t>
  </si>
  <si>
    <t>2.4216</t>
  </si>
  <si>
    <t>Integrated Telecommunication Services</t>
  </si>
  <si>
    <t>51711 - Wired and Wireless Telecommunications Carriers (except Satellite)</t>
  </si>
  <si>
    <t>331110 - Iron and Steel Mills and Ferroalloy Manufacturing</t>
  </si>
  <si>
    <t>3359 - Other Electrical Equipment and Component Manufacturing</t>
  </si>
  <si>
    <t>7.06777</t>
  </si>
  <si>
    <t>Entertainment</t>
  </si>
  <si>
    <t>Movies and Entertainment</t>
  </si>
  <si>
    <t>711211 - Sports Teams and Clubs</t>
  </si>
  <si>
    <t>Independent Power and Renewable Electricity Producers</t>
  </si>
  <si>
    <t>Renewable Electricity</t>
  </si>
  <si>
    <t>Gas Utilities</t>
  </si>
  <si>
    <t>221210 - Natural Gas Distribution</t>
  </si>
  <si>
    <t>721110 - Hotels (except Casino Hotels) and Motels</t>
  </si>
  <si>
    <t>3.7462</t>
  </si>
  <si>
    <t>813212 - Voluntary Health Organizations</t>
  </si>
  <si>
    <t>519290 - Web Search Portals and All Other Information Services</t>
  </si>
  <si>
    <t>541214 - Payroll Services</t>
  </si>
  <si>
    <t>4411 - Automobile Dealers</t>
  </si>
  <si>
    <t>54171 - Research and Development in the Physical, Engineering, and Life Sciences</t>
  </si>
  <si>
    <t>322220 - Paper Bag and Coated and Treated Paper Manufacturing</t>
  </si>
  <si>
    <t>541714 - Research and Development in Biotechnology (except Nanobiotechnology)</t>
  </si>
  <si>
    <t>522320 - Financial Transactions Processing, Reserve, and Clearinghouse Activities</t>
  </si>
  <si>
    <t>Passenger Ground Transportation</t>
  </si>
  <si>
    <t>532111 - Passenger Car Rental</t>
  </si>
  <si>
    <t>325510 - Paint and Coating Manufacturing</t>
  </si>
  <si>
    <t>332994 - Small Arms, Ordnance, and Ordnance Accessories Manufacturing</t>
  </si>
  <si>
    <t>522180 - Savings Institutions and Other Depository Credit Intermediation</t>
  </si>
  <si>
    <t>2.009113</t>
  </si>
  <si>
    <t>541715 - Research and Development in the Physical, Engineering, and Life Sciences (except Nanotechnology and Biotechnology)</t>
  </si>
  <si>
    <t>335132 - Commercial, Industrial, and Institutional Electric Lighting Fixture Manufacturing</t>
  </si>
  <si>
    <t>31142 - Fruit and Vegetable Canning, Pickling, and Drying</t>
  </si>
  <si>
    <t>333310 - Commercial and Service Industry Machinery Manufacturing</t>
  </si>
  <si>
    <t>519 - Web Search Portals, Libraries, Archives, and Other Information Services</t>
  </si>
  <si>
    <t>332431 - Metal Can Manufacturing</t>
  </si>
  <si>
    <t>Specialized Finance</t>
  </si>
  <si>
    <t>517810 - All Other Telecommunications</t>
  </si>
  <si>
    <t>Diversified Banks</t>
  </si>
  <si>
    <t>9.375</t>
  </si>
  <si>
    <t>3329 - Other Fabricated Metal Product Manufacturing</t>
  </si>
  <si>
    <t>339115 - Ophthalmic Goods Manufacturing</t>
  </si>
  <si>
    <t>455 - General Merchandise Retailers</t>
  </si>
  <si>
    <t>2.005988</t>
  </si>
  <si>
    <t>423330 - Roofing, Siding, and Insulation Material Merchant Wholesalers</t>
  </si>
  <si>
    <t>Household Durables</t>
  </si>
  <si>
    <t>Homebuilding</t>
  </si>
  <si>
    <t>23611 - Residential Building Construction</t>
  </si>
  <si>
    <t>33441 - Semiconductor and Other Electronic Component Manufacturing</t>
  </si>
  <si>
    <t>334419 - Other Electronic Component Manufacturing</t>
  </si>
  <si>
    <t>6.007552</t>
  </si>
  <si>
    <t>Household and Personal Products</t>
  </si>
  <si>
    <t>Personal Care Products</t>
  </si>
  <si>
    <t>339999 - All Other Miscellaneous Manufacturing</t>
  </si>
  <si>
    <t>Electronic Manufacturing Services</t>
  </si>
  <si>
    <t>Multi-Sector Holdings</t>
  </si>
  <si>
    <t>3261 - Plastics Product Manufacturing</t>
  </si>
  <si>
    <t>10.9375</t>
  </si>
  <si>
    <t>8.6186</t>
  </si>
  <si>
    <t>Computer and Electronics Retail</t>
  </si>
  <si>
    <t>449210 - Electronics and Appliance Retailers</t>
  </si>
  <si>
    <t>Home Improvement Retail</t>
  </si>
  <si>
    <t>Investment Banking and Brokerage</t>
  </si>
  <si>
    <t>1.08274</t>
  </si>
  <si>
    <t>492110 - Couriers and Express Delivery Services</t>
  </si>
  <si>
    <t>32541 - Pharmaceutical and Medicine Manufacturing</t>
  </si>
  <si>
    <t>11.3576</t>
  </si>
  <si>
    <t>Footwear</t>
  </si>
  <si>
    <t>316210 - Footwear Manufacturing</t>
  </si>
  <si>
    <t>4.05771</t>
  </si>
  <si>
    <t>722511 - Full-Service Restaurants</t>
  </si>
  <si>
    <t>Consumer Staples Merchandise Retail</t>
  </si>
  <si>
    <t>455211 - Warehouse Clubs and Supercenters</t>
  </si>
  <si>
    <t>211130 - Natural Gas Extraction</t>
  </si>
  <si>
    <t>211 - Oil and Gas Extraction</t>
  </si>
  <si>
    <t>523991 - Trust, Fiduciary, and Custody Activities</t>
  </si>
  <si>
    <t>1.004464</t>
  </si>
  <si>
    <t>Heavy Electrical Equipment</t>
  </si>
  <si>
    <t>335312 - Motor and Generator Manufacturing</t>
  </si>
  <si>
    <t>3361 - Motor Vehicle Manufacturing</t>
  </si>
  <si>
    <t>561110 - Office Administrative Services</t>
  </si>
  <si>
    <t>8.4375</t>
  </si>
  <si>
    <t>52399 - All Other Financial Investment Activities</t>
  </si>
  <si>
    <t>6.001727</t>
  </si>
  <si>
    <t>423310 - Lumber, Plywood, Millwork, and Wood Panel Merchant Wholesalers</t>
  </si>
  <si>
    <t>561599 - All Other Travel Arrangement and Reservation Services</t>
  </si>
  <si>
    <t>54151 - Computer Systems Design and Related Services</t>
  </si>
  <si>
    <t>334510 - Electromedical and Electrotherapeutic Apparatus Manufacturing</t>
  </si>
  <si>
    <t>Leisure Facilities</t>
  </si>
  <si>
    <t>71395 - Bowling Centers</t>
  </si>
  <si>
    <t>7.125</t>
  </si>
  <si>
    <t>713 - Amusement, Gambling, and Recreation Industries</t>
  </si>
  <si>
    <t>Commercial Printing</t>
  </si>
  <si>
    <t>323111 - Commercial Printing (except Screen and Books)</t>
  </si>
  <si>
    <t>Office REITs</t>
  </si>
  <si>
    <t>Diversified Metals and Mining</t>
  </si>
  <si>
    <t>212390 - Other Nonmetallic Mineral Mining and Quarrying</t>
  </si>
  <si>
    <t>551111 - Offices of Bank Holding Companies</t>
  </si>
  <si>
    <t>541320 - Landscape Architectural Services</t>
  </si>
  <si>
    <t>213112 - Support Activities for Oil and Gas Operations</t>
  </si>
  <si>
    <t>Data Processing and Outsourced Services</t>
  </si>
  <si>
    <t>6.1503</t>
  </si>
  <si>
    <t>1.07999</t>
  </si>
  <si>
    <t>531210 - Offices of Real Estate Agents and Brokers</t>
  </si>
  <si>
    <t>623 - Nursing and Residential Care Facilities</t>
  </si>
  <si>
    <t>999977 - Conglomerates</t>
  </si>
  <si>
    <t>2362 - Nonresidential Building Construction</t>
  </si>
  <si>
    <t>9.04148</t>
  </si>
  <si>
    <t>12.00203</t>
  </si>
  <si>
    <t>221121 - Electric Bulk Power Transmission and Control</t>
  </si>
  <si>
    <t>Reinsurance</t>
  </si>
  <si>
    <t>524130 - Reinsurance Carriers</t>
  </si>
  <si>
    <t>Beverages</t>
  </si>
  <si>
    <t>Distillers and Vintners</t>
  </si>
  <si>
    <t>312140 - Distilleries</t>
  </si>
  <si>
    <t>33661 - Ship and Boat Building</t>
  </si>
  <si>
    <t>459120 - Hobby, Toy, and Game Retailers</t>
  </si>
  <si>
    <t>321992 - Prefabricated Wood Building Manufacturing</t>
  </si>
  <si>
    <t>11.007158</t>
  </si>
  <si>
    <t>10.07297</t>
  </si>
  <si>
    <t>458 - Clothing, Clothing Accessories, Shoe, and Jewelry Retailers</t>
  </si>
  <si>
    <t>3364 - Aerospace Product and Parts Manufacturing</t>
  </si>
  <si>
    <t>48412 - General Freight Trucking, Long-Distance</t>
  </si>
  <si>
    <t>Media</t>
  </si>
  <si>
    <t>Cable and Satellite</t>
  </si>
  <si>
    <t>33299 - All Other Fabricated Metal Product Manufacturing</t>
  </si>
  <si>
    <t>721120 - Casino Hotels</t>
  </si>
  <si>
    <t>458210 - Shoe Retailers</t>
  </si>
  <si>
    <t>22131 - Water Supply and Irrigation Systems</t>
  </si>
  <si>
    <t>112310 - Chicken Egg Production</t>
  </si>
  <si>
    <t>Oil and Gas Refining and Marketing</t>
  </si>
  <si>
    <t>324110 - Petroleum Refineries</t>
  </si>
  <si>
    <t>3.06944</t>
  </si>
  <si>
    <t>3.000342</t>
  </si>
  <si>
    <t>441210 - Recreational Vehicle Dealers</t>
  </si>
  <si>
    <t>Marine Transportation</t>
  </si>
  <si>
    <t>483111 - Deep Sea Freight Transportation</t>
  </si>
  <si>
    <t>522210 - Credit Card Issuing</t>
  </si>
  <si>
    <t>315 - Apparel Manufacturing</t>
  </si>
  <si>
    <t>325413 - In-Vitro Diagnostic Substance Manufacturing</t>
  </si>
  <si>
    <t>1.4375</t>
  </si>
  <si>
    <t>32412 - Asphalt Paving, Roofing, and Saturated Materials Manufacturing</t>
  </si>
  <si>
    <t>541611 - Administrative Management and General Management Consulting Services</t>
  </si>
  <si>
    <t>1.000237</t>
  </si>
  <si>
    <t>487210 - Scenic and Sightseeing Transportation, Water</t>
  </si>
  <si>
    <t>812210 - Funeral Homes and Funeral Services</t>
  </si>
  <si>
    <t>441120 - Used Car Dealers</t>
  </si>
  <si>
    <t>445131 - Convenience Retailers</t>
  </si>
  <si>
    <t>6215 - Medical and Diagnostic Laboratories</t>
  </si>
  <si>
    <t>333120 - Construction Machinery Manufacturing</t>
  </si>
  <si>
    <t>1.3314</t>
  </si>
  <si>
    <t>4.01624</t>
  </si>
  <si>
    <t>54121 - Accounting, Tax Preparation, Bookkeeping, and Payroll Services</t>
  </si>
  <si>
    <t>Real Estate Management and Development</t>
  </si>
  <si>
    <t>Real Estate Services</t>
  </si>
  <si>
    <t>531 - Real Estate</t>
  </si>
  <si>
    <t>423430 - Computer and Computer Peripheral Equipment and Software Merchant Wholesalers</t>
  </si>
  <si>
    <t>33341 - Ventilation, Heating, Air-Conditioning, and Commercial Refrigeration Equipment Manufacturing</t>
  </si>
  <si>
    <t>Soft Drinks and Non-alcoholic Beverages</t>
  </si>
  <si>
    <t>312111 - Soft Drink Manufacturing</t>
  </si>
  <si>
    <t>424210 - Drugs and Druggists' Sundries Merchant Wholesalers</t>
  </si>
  <si>
    <t>621491 - HMO Medical Centers</t>
  </si>
  <si>
    <t>22112 - Electric Power Transmission, Control, and Distribution</t>
  </si>
  <si>
    <t>5.08982</t>
  </si>
  <si>
    <t>6.5</t>
  </si>
  <si>
    <t>Household Products</t>
  </si>
  <si>
    <t>4235 - Metal and Mineral (except Petroleum) Merchant Wholesalers</t>
  </si>
  <si>
    <t>2389 - Other Specialty Trade Contractors</t>
  </si>
  <si>
    <t>236115 - New Single-Family Housing Construction (except For-Sale Builders)</t>
  </si>
  <si>
    <t>5.24</t>
  </si>
  <si>
    <t>Health Care Technology</t>
  </si>
  <si>
    <t>12.699</t>
  </si>
  <si>
    <t>Fertilizers and Agricultural Chemicals</t>
  </si>
  <si>
    <t>325311 - Nitrogenous Fertilizer Manufacturing</t>
  </si>
  <si>
    <t>332410 - Power Boiler and Heat Exchanger Manufacturing</t>
  </si>
  <si>
    <t>486210 - Pipeline Transportation of Natural Gas</t>
  </si>
  <si>
    <t>3.09434</t>
  </si>
  <si>
    <t>424710 - Petroleum Bulk Stations and Terminals</t>
  </si>
  <si>
    <t>Integrated Oil and Gas</t>
  </si>
  <si>
    <t>456191 - Food (Health) Supplement Retailers</t>
  </si>
  <si>
    <t>325611 - Soap and Other Detergent Manufacturing</t>
  </si>
  <si>
    <t>334290 - Other Communications Equipment Manufacturing</t>
  </si>
  <si>
    <t>32311 - Printing</t>
  </si>
  <si>
    <t>51213 - Motion Picture and Video Exhibition</t>
  </si>
  <si>
    <t>561990 - All Other Support Services</t>
  </si>
  <si>
    <t>523910 - Miscellaneous Intermediation</t>
  </si>
  <si>
    <t>51321 - Software Publishers</t>
  </si>
  <si>
    <t>5416 - Management, Scientific, and Technical Consulting Services</t>
  </si>
  <si>
    <t>Financial Exchanges and Data</t>
  </si>
  <si>
    <t>523210 - Securities and Commodity Exchanges</t>
  </si>
  <si>
    <t>7.07739</t>
  </si>
  <si>
    <t>52411 - Direct Life, Health, and Medical Insurance Carriers</t>
  </si>
  <si>
    <t>31211 - Soft Drink and Ice Manufacturing</t>
  </si>
  <si>
    <t>3121 - Beverage Manufacturing</t>
  </si>
  <si>
    <t>7.003257</t>
  </si>
  <si>
    <t>517111 - Wired Telecommunications Carriers</t>
  </si>
  <si>
    <t>4.2874</t>
  </si>
  <si>
    <t>2.9362</t>
  </si>
  <si>
    <t>5.6293</t>
  </si>
  <si>
    <t>33392 - Material Handling Equipment Manufacturing</t>
  </si>
  <si>
    <t>238 - Specialty Trade Contractors</t>
  </si>
  <si>
    <t>3.1508</t>
  </si>
  <si>
    <t>2.08602</t>
  </si>
  <si>
    <t>1.03562</t>
  </si>
  <si>
    <t>21222 - Gold Ore and Silver Ore Mining</t>
  </si>
  <si>
    <t>8.06962</t>
  </si>
  <si>
    <t>322299 - All Other Converted Paper Product Manufacturing</t>
  </si>
  <si>
    <t>311 - Food Manufacturing</t>
  </si>
  <si>
    <t>62 - Health Care and Social Assistance</t>
  </si>
  <si>
    <t>211120 - Crude Petroleum Extraction</t>
  </si>
  <si>
    <t>331315 - Aluminum Sheet, Plate, and Foil Manufacturing</t>
  </si>
  <si>
    <t>4237 - Hardware, and Plumbing and Heating Equipment and Supplies Merchant Wholesalers</t>
  </si>
  <si>
    <t>1.6</t>
  </si>
  <si>
    <t>Security and Alarm Services</t>
  </si>
  <si>
    <t>5616 - Investigation and Security Services</t>
  </si>
  <si>
    <t>9.875</t>
  </si>
  <si>
    <t>Transportation Infrastructure</t>
  </si>
  <si>
    <t>Airport Services</t>
  </si>
  <si>
    <t>48811 - Airport Operations</t>
  </si>
  <si>
    <t>33411 - Computer and Peripheral Equipment Manufacturing</t>
  </si>
  <si>
    <t>32531 - Fertilizer and Compost Manufacturing</t>
  </si>
  <si>
    <t>325620 - Toilet Preparation Manufacturing</t>
  </si>
  <si>
    <t>459 - Sporting Goods, Hobby, Musical Instrument, Book, and Miscellaneous Retailers</t>
  </si>
  <si>
    <t>484121 - General Freight Trucking, Long-Distance, Truckload</t>
  </si>
  <si>
    <t>11.1389</t>
  </si>
  <si>
    <t>8.09207</t>
  </si>
  <si>
    <t>Construction Materials</t>
  </si>
  <si>
    <t>3273 - Cement and Concrete Product Manufacturing</t>
  </si>
  <si>
    <t>Household Appliances</t>
  </si>
  <si>
    <t>33399 - All Other General Purpose Machinery Manufacturing</t>
  </si>
  <si>
    <t>3.738</t>
  </si>
  <si>
    <t>Advertising</t>
  </si>
  <si>
    <t>541810 - Advertising Agencies</t>
  </si>
  <si>
    <t>212290 - Other Metal Ore Mining</t>
  </si>
  <si>
    <t>424720 - Petroleum and Petroleum Products Merchant Wholesalers (except Bulk Stations and Terminals)</t>
  </si>
  <si>
    <t>12.25</t>
  </si>
  <si>
    <t>332439 - Other Metal Container Manufacturing</t>
  </si>
  <si>
    <t>11.2122</t>
  </si>
  <si>
    <t>3334 - Ventilation, Heating, Air-Conditioning, and Commercial Refrigeration Equipment Manufacturing</t>
  </si>
  <si>
    <t>Rail Transportation</t>
  </si>
  <si>
    <t>482111 - Line-Haul Railroads</t>
  </si>
  <si>
    <t>531190 - Lessors of Other Real Estate Property</t>
  </si>
  <si>
    <t>Self-Storage REITs</t>
  </si>
  <si>
    <t>333618 - Other Engine Equipment Manufacturing</t>
  </si>
  <si>
    <t>531120 - Lessors of Nonresidential Buildings (except Miniwarehouses)</t>
  </si>
  <si>
    <t>5313 - Activities Related to Real Estate</t>
  </si>
  <si>
    <t>53241 - Construction, Transportation, Mining, and Forestry Machinery and Equipment Rental and Leasing</t>
  </si>
  <si>
    <t>52211 - Commercial Banking</t>
  </si>
  <si>
    <t>325320 - Pesticide and Other Agricultural Chemical Manufacturing</t>
  </si>
  <si>
    <t>236117 - New Housing For-Sale Builders</t>
  </si>
  <si>
    <t>513110 - Newspaper Publishers</t>
  </si>
  <si>
    <t>335999 - All Other Miscellaneous Electrical Equipment and Component Manufacturing</t>
  </si>
  <si>
    <t>5.04305</t>
  </si>
  <si>
    <t>12.003307</t>
  </si>
  <si>
    <t>7.4867</t>
  </si>
  <si>
    <t>621492 - Kidney Dialysis Centers</t>
  </si>
  <si>
    <t>8.003442</t>
  </si>
  <si>
    <t>10.23</t>
  </si>
  <si>
    <t>6.007566</t>
  </si>
  <si>
    <t>Data Center REITs</t>
  </si>
  <si>
    <t>455110 - Department Stores</t>
  </si>
  <si>
    <t>423710 - Hardware Merchant Wholesalers</t>
  </si>
  <si>
    <t>7.9479</t>
  </si>
  <si>
    <t>7.04</t>
  </si>
  <si>
    <t>3114 - Fruit and Vegetable Preserving and Specialty Food Manufacturing</t>
  </si>
  <si>
    <t>45521 - Warehouse Clubs, Supercenters, and Other General Merchandise Retailers</t>
  </si>
  <si>
    <t>455219 - All Other General Merchandise Retailers</t>
  </si>
  <si>
    <t>333998 - All Other Miscellaneous General Purpose Machinery Manufacturing</t>
  </si>
  <si>
    <t>561450 - Credit Bureaus</t>
  </si>
  <si>
    <t>Interactive Home Entertainment</t>
  </si>
  <si>
    <t>1.4377</t>
  </si>
  <si>
    <t>2.125</t>
  </si>
  <si>
    <t>1.7381</t>
  </si>
  <si>
    <t>81111 - Automotive Mechanical and Electrical Repair and Maintenance</t>
  </si>
  <si>
    <t>336413 - Other Aircraft Parts and Auxiliary Equipment Manufacturing</t>
  </si>
  <si>
    <t>722515 - Snack and Nonalcoholic Beverage Bars</t>
  </si>
  <si>
    <t>42383 - Industrial Machinery and Equipment Merchant Wholesalers</t>
  </si>
  <si>
    <t>4.2818</t>
  </si>
  <si>
    <t>327310 - Cement Manufacturing</t>
  </si>
  <si>
    <t>1.07291</t>
  </si>
  <si>
    <t>1.008894</t>
  </si>
  <si>
    <t>517 - Telecommunications</t>
  </si>
  <si>
    <t>325612 - Polish and Other Sanitation Good Manufacturing</t>
  </si>
  <si>
    <t>325180 - Other Basic Inorganic Chemical Manufacturing</t>
  </si>
  <si>
    <t>3.5704</t>
  </si>
  <si>
    <t>238210 - Electrical Contractors and Other Wiring Installation Contractors</t>
  </si>
  <si>
    <t>561920 - Convention and Trade Show Organizers</t>
  </si>
  <si>
    <t>1.008833</t>
  </si>
  <si>
    <t>Commercial and Residential Mortgage Finance</t>
  </si>
  <si>
    <t>621498 - All Other Outpatient Care Centers</t>
  </si>
  <si>
    <t>71121 - Spectator Sports</t>
  </si>
  <si>
    <t>2.08256</t>
  </si>
  <si>
    <t>33591 - Battery Manufacturing</t>
  </si>
  <si>
    <t>5132 - Software Publishers</t>
  </si>
  <si>
    <t>486 - Pipeline Transportation</t>
  </si>
  <si>
    <t>3391 - Medical Equipment and Supplies Manufacturing</t>
  </si>
  <si>
    <t>339991 - Gasket, Packing, and Sealing Device Manufacturing</t>
  </si>
  <si>
    <t>9.7983</t>
  </si>
  <si>
    <t>541512 - Computer Systems Design Services</t>
  </si>
  <si>
    <t>Other Specialized REITs</t>
  </si>
  <si>
    <t>524298 - All Other Insurance Related Activities</t>
  </si>
  <si>
    <t>31512 - Apparel Knitting Mills</t>
  </si>
  <si>
    <t>3335 - Metalworking Machinery Manufacturing</t>
  </si>
  <si>
    <t>3339 - Other General Purpose Machinery Manufacturing</t>
  </si>
  <si>
    <t>Home Furnishings</t>
  </si>
  <si>
    <t>33712 - Household and Institutional Furniture Manufacturing</t>
  </si>
  <si>
    <t>334610 - Manufacturing and Reproducing Magnetic and Optical Media</t>
  </si>
  <si>
    <t>5231 - Securities and Commodity Contracts Intermediation and Brokerage</t>
  </si>
  <si>
    <t>713210 - Casinos (except Casino Hotels)</t>
  </si>
  <si>
    <t>221122 - Electric Power Distribution</t>
  </si>
  <si>
    <t>237130 - Power and Communication Line and Related Structures Construction</t>
  </si>
  <si>
    <t>457 - Gasoline Stations and Fuel Dealers</t>
  </si>
  <si>
    <t>11.002179</t>
  </si>
  <si>
    <t>488510 - Freight Transportation Arrangement</t>
  </si>
  <si>
    <t>541690 - Other Scientific and Technical Consulting Services</t>
  </si>
  <si>
    <t>531130 - Lessors of Miniwarehouses and Self-Storage Units</t>
  </si>
  <si>
    <t>42371 - Hardware Merchant Wholesalers</t>
  </si>
  <si>
    <t>522292 - Real Estate Credit</t>
  </si>
  <si>
    <t>336120 - Heavy Duty Truck Manufacturing</t>
  </si>
  <si>
    <t>423720 - Plumbing and Heating Equipment and Supplies (Hydronics) Merchant Wholesalers</t>
  </si>
  <si>
    <t>Automobiles</t>
  </si>
  <si>
    <t>Automobile Manufacturers</t>
  </si>
  <si>
    <t>336110 - Automobile and Light Duty Motor Vehicle Manufacturing</t>
  </si>
  <si>
    <t>524127 - Direct Title Insurance Carriers</t>
  </si>
  <si>
    <t>2.821</t>
  </si>
  <si>
    <t>9.9071</t>
  </si>
  <si>
    <t>3.02593</t>
  </si>
  <si>
    <t>4.0562</t>
  </si>
  <si>
    <t>334412 - Bare Printed Circuit Board Manufacturing</t>
  </si>
  <si>
    <t>4441 - Building Material and Supplies Dealers</t>
  </si>
  <si>
    <t>3118 - Bakeries and Tortilla Manufacturing</t>
  </si>
  <si>
    <t>333914 - Measuring, Dispensing, and Other Pumping Equipment Manufacturing</t>
  </si>
  <si>
    <t>713290 - Other Gambling Industries</t>
  </si>
  <si>
    <t>7.5</t>
  </si>
  <si>
    <t>1.002691</t>
  </si>
  <si>
    <t>Real Estate Development</t>
  </si>
  <si>
    <t>237210 - Land Subdivision</t>
  </si>
  <si>
    <t>7.265</t>
  </si>
  <si>
    <t>321 - Wood Product Manufacturing</t>
  </si>
  <si>
    <t>2.08705</t>
  </si>
  <si>
    <t>Broadcasting</t>
  </si>
  <si>
    <t>516120 - Television Broadcasting Stations</t>
  </si>
  <si>
    <t>1.009317</t>
  </si>
  <si>
    <t>Copper</t>
  </si>
  <si>
    <t>212230 - Copper, Nickel, Lead, and Zinc Mining</t>
  </si>
  <si>
    <t>111 - Crop Production</t>
  </si>
  <si>
    <t>311111 - Dog and Cat Food Manufacturing</t>
  </si>
  <si>
    <t>7.4488</t>
  </si>
  <si>
    <t>811 - Repair and Maintenance</t>
  </si>
  <si>
    <t>Real Estate Operating Companies</t>
  </si>
  <si>
    <t>4821 - Rail Transportation</t>
  </si>
  <si>
    <t>54161 - Management Consulting Services</t>
  </si>
  <si>
    <t>621511 - Medical Laboratories</t>
  </si>
  <si>
    <t>484 - Truck Transportation</t>
  </si>
  <si>
    <t>339930 - Doll, Toy, and Game Manufacturing</t>
  </si>
  <si>
    <t>223.2</t>
  </si>
  <si>
    <t>Publishing</t>
  </si>
  <si>
    <t>Consumer Electronics</t>
  </si>
  <si>
    <t>333611 - Turbine and Turbine Generator Set Units Manufacturing</t>
  </si>
  <si>
    <t>3.875</t>
  </si>
  <si>
    <t>Silver</t>
  </si>
  <si>
    <t>5.04202</t>
  </si>
  <si>
    <t>42472 - Petroleum and Petroleum Products Merchant Wholesalers (except Bulk Stations and Terminals)</t>
  </si>
  <si>
    <t>3.8</t>
  </si>
  <si>
    <t>423120 - Motor Vehicle Supplies and New Parts Merchant Wholesalers</t>
  </si>
  <si>
    <t>3323 - Architectural and Structural Metals Manufacturing</t>
  </si>
  <si>
    <t>3.00174</t>
  </si>
  <si>
    <t>42 - Wholesale Trade</t>
  </si>
  <si>
    <t>4.01618</t>
  </si>
  <si>
    <t>10.006996</t>
  </si>
  <si>
    <t>2.007231</t>
  </si>
  <si>
    <t>Wireless Telecommunication Services</t>
  </si>
  <si>
    <t>483 - Water Transportation</t>
  </si>
  <si>
    <t>11.25</t>
  </si>
  <si>
    <t>1.009568</t>
  </si>
  <si>
    <t>485310 - Taxi and Ridesharing Services</t>
  </si>
  <si>
    <t>61 - Educational Services</t>
  </si>
  <si>
    <t>1.001953</t>
  </si>
  <si>
    <t>611710 - Educational Support Services</t>
  </si>
  <si>
    <t>237310 - Highway, Street, and Bridge Construction</t>
  </si>
  <si>
    <t>5.9375</t>
  </si>
  <si>
    <t>32221 - Paperboard Container Manufacturing</t>
  </si>
  <si>
    <t>2379 - Other Heavy and Civil Engineering Construction</t>
  </si>
  <si>
    <t>522299 - International, Secondary Market, and All Other Nondepository Credit Intermediation</t>
  </si>
  <si>
    <t>32519 - Other Basic Organic Chemical Manufacturing</t>
  </si>
  <si>
    <t>33243 - Metal Can, Box, and Other Metal Container (Light Gauge) Manufacturing</t>
  </si>
  <si>
    <t>5415 - Computer Systems Design and Related Services</t>
  </si>
  <si>
    <t>332321 - Metal Window and Door Manufacturing</t>
  </si>
  <si>
    <t>445110 - Supermarkets and Other Grocery Retailers (except Convenience Retailers)</t>
  </si>
  <si>
    <t>1.526</t>
  </si>
  <si>
    <t>Drug Retail</t>
  </si>
  <si>
    <t>456110 - Pharmacies and Drug Retailers</t>
  </si>
  <si>
    <t>488210 - Support Activities for Rail Transportation</t>
  </si>
  <si>
    <t>423810 - Construction and Mining (except Oil Well) Machinery and Equipment Merchant Wholesalers</t>
  </si>
  <si>
    <t>3.5526</t>
  </si>
  <si>
    <t>541213 - Tax Preparation Services</t>
  </si>
  <si>
    <t>325520 - Adhesive Manufacturing</t>
  </si>
  <si>
    <t>Motorcycle Manufacturers</t>
  </si>
  <si>
    <t>336991 - Motorcycle, Bicycle, and Parts Manufacturing</t>
  </si>
  <si>
    <t>10.008813</t>
  </si>
  <si>
    <t>33992 - Sporting and Athletic Goods Manufacturing</t>
  </si>
  <si>
    <t>561790 - Other Services to Buildings and Dwellings</t>
  </si>
  <si>
    <t>336412 - Aircraft Engine and Engine Parts Manufacturing</t>
  </si>
  <si>
    <t>Oil and Gas Drilling</t>
  </si>
  <si>
    <t>213111 - Drilling Oil and Gas Wells</t>
  </si>
  <si>
    <t>2.06674</t>
  </si>
  <si>
    <t>8.003586</t>
  </si>
  <si>
    <t>332722 - Bolt, Nut, Screw, Rivet, and Washer Manufacturing</t>
  </si>
  <si>
    <t>721 - Accommodation</t>
  </si>
  <si>
    <t>621111 - Offices of Physicians (except Mental Health Specialists)</t>
  </si>
  <si>
    <t>3372 - Office Furniture (including Fixtures) Manufacturing</t>
  </si>
  <si>
    <t>334517 - Irradiation Apparatus Manufacturing</t>
  </si>
  <si>
    <t>10.07806</t>
  </si>
  <si>
    <t>335 - Electrical Equipment, Appliance, and Component Manufacturing</t>
  </si>
  <si>
    <t>8.5591</t>
  </si>
  <si>
    <t>311611 - Animal (except Poultry) Slaughtering</t>
  </si>
  <si>
    <t>2361 - Residential Building Construction</t>
  </si>
  <si>
    <t>3351 - Electric Lighting Equipment Manufacturing</t>
  </si>
  <si>
    <t>336611 - Ship Building and Repairing</t>
  </si>
  <si>
    <t>Diversified Chemicals</t>
  </si>
  <si>
    <t>333924 - Industrial Truck, Tractor, Trailer, and Stacker Machinery Manufacturing</t>
  </si>
  <si>
    <t>4.08971</t>
  </si>
  <si>
    <t>5192 - Web Search Portals, Libraries, Archives, and Other Information Services</t>
  </si>
  <si>
    <t>31199 - All Other Food Manufacturing</t>
  </si>
  <si>
    <t>4.004829</t>
  </si>
  <si>
    <t>541 - Professional, Scientific, and Technical Services</t>
  </si>
  <si>
    <t>523999 - Miscellaneous Financial Investment Activities</t>
  </si>
  <si>
    <t>561330 - Professional Employer Organizations</t>
  </si>
  <si>
    <t>332618 - Other Fabricated Wire Product Manufacturing</t>
  </si>
  <si>
    <t>10.003983</t>
  </si>
  <si>
    <t>33721 - Office Furniture (including Fixtures) Manufacturing</t>
  </si>
  <si>
    <t>325199 - All Other Basic Organic Chemical Manufacturing</t>
  </si>
  <si>
    <t>5.05459</t>
  </si>
  <si>
    <t>4.008132</t>
  </si>
  <si>
    <t>4.002927</t>
  </si>
  <si>
    <t>5.008284</t>
  </si>
  <si>
    <t>2.01908</t>
  </si>
  <si>
    <t>9.3322</t>
  </si>
  <si>
    <t>3.125</t>
  </si>
  <si>
    <t>3.003087</t>
  </si>
  <si>
    <t>334 - Computer and Electronic Product Manufacturing</t>
  </si>
  <si>
    <t>12.0049</t>
  </si>
  <si>
    <t>493190 - Other Warehousing and Storage</t>
  </si>
  <si>
    <t>525 - Funds, Trusts, and Other Financial Vehicles</t>
  </si>
  <si>
    <t>4520.04</t>
  </si>
  <si>
    <t>2530.8</t>
  </si>
  <si>
    <t>11.6246</t>
  </si>
  <si>
    <t>334514 - Totalizing Fluid Meter and Counting Device Manufacturing</t>
  </si>
  <si>
    <t>213 - Support Activities for Mining</t>
  </si>
  <si>
    <t>31181 - Bread and Bakery Product Manufacturing</t>
  </si>
  <si>
    <t>5259 - Other Investment Pools and Funds</t>
  </si>
  <si>
    <t>999990 - Non-Operating Establishments</t>
  </si>
  <si>
    <t>321911 - Wood Window and Door Manufacturing</t>
  </si>
  <si>
    <t>333241 - Food Product Machinery Manufacturing</t>
  </si>
  <si>
    <t>513120 - Periodical Publishers</t>
  </si>
  <si>
    <t>52239 - Other Activities Related to Credit Intermediation</t>
  </si>
  <si>
    <t>33131 - Alumina and Aluminum Production and Processing</t>
  </si>
  <si>
    <t>4241 - Paper and Paper Product Merchant Wholesalers</t>
  </si>
  <si>
    <t>4.000591</t>
  </si>
  <si>
    <t>31191 - Snack Food Manufacturing</t>
  </si>
  <si>
    <t>33351 - Metalworking Machinery Manufacturing</t>
  </si>
  <si>
    <t>1.09152</t>
  </si>
  <si>
    <t>311920 - Coffee and Tea Manufacturing</t>
  </si>
  <si>
    <t>56131 - Employment Placement Agencies and Executive Search Services</t>
  </si>
  <si>
    <t>322291 - Sanitary Paper Product Manufacturing</t>
  </si>
  <si>
    <t>624410 - Child Care Services</t>
  </si>
  <si>
    <t>10.006002</t>
  </si>
  <si>
    <t>4.08326</t>
  </si>
  <si>
    <t>327390 - Other Concrete Product Manufacturing</t>
  </si>
  <si>
    <t>541612 - Human Resources Consulting Services</t>
  </si>
  <si>
    <t>333248 - All Other Industrial Machinery Manufacturing</t>
  </si>
  <si>
    <t>1895.5</t>
  </si>
  <si>
    <t>722 - Food Services and Drinking Places</t>
  </si>
  <si>
    <t>334511 - Search, Detection, Navigation, Guidance, Aeronautical, and Nautical System and Instrument Manufacturing</t>
  </si>
  <si>
    <t>11.005572</t>
  </si>
  <si>
    <t>311411 - Frozen Fruit, Juice, and Vegetable Manufacturing</t>
  </si>
  <si>
    <t>4249 - Miscellaneous Nondurable Goods Merchant Wholesalers</t>
  </si>
  <si>
    <t>337121 - Upholstered Household Furniture Manufacturing</t>
  </si>
  <si>
    <t>541110 - Offices of Lawyers</t>
  </si>
  <si>
    <t>522310 - Mortgage and Nonmortgage Loan Brokers</t>
  </si>
  <si>
    <t>33611 - Automobile and Light Duty Motor Vehicle Manufacturing</t>
  </si>
  <si>
    <t>11.632</t>
  </si>
  <si>
    <t>9.001637</t>
  </si>
  <si>
    <t>71 - Arts, Entertainment, and Recreation</t>
  </si>
  <si>
    <t>713940 - Fitness and Recreational Sports Centers</t>
  </si>
  <si>
    <t>62142 - Outpatient Mental Health and Substance Abuse Centers</t>
  </si>
  <si>
    <t>2122 - Metal Ore Mining</t>
  </si>
  <si>
    <t>10.002075</t>
  </si>
  <si>
    <t>611310 - Colleges, Universities, and Professional Schools</t>
  </si>
  <si>
    <t>333992 - Welding and Soldering Equipment Manufacturing</t>
  </si>
  <si>
    <t>5615 - Travel Arrangement and Reservation Services</t>
  </si>
  <si>
    <t>51211 - Motion Picture and Video Production</t>
  </si>
  <si>
    <t>512110 - Motion Picture and Video Production</t>
  </si>
  <si>
    <t>10.5919</t>
  </si>
  <si>
    <t>2.008032</t>
  </si>
  <si>
    <t>3344 - Semiconductor and Other Electronic Component Manufacturing</t>
  </si>
  <si>
    <t>2.3515</t>
  </si>
  <si>
    <t>7111 - Performing Arts Companies</t>
  </si>
  <si>
    <t>4231 - Motor Vehicle and Motor Vehicle Parts and Supplies Merchant Wholesalers</t>
  </si>
  <si>
    <t>7.003948</t>
  </si>
  <si>
    <t>Paper and Forest Products</t>
  </si>
  <si>
    <t>Forest Products</t>
  </si>
  <si>
    <t>444 - Building Material and Garden Equipment and Supplies Dealers</t>
  </si>
  <si>
    <t>3252 - Resin, Synthetic Rubber, and Artificial and Synthetic Fibers and Filaments Manufacturing</t>
  </si>
  <si>
    <t>512 - Motion Picture and Sound Recording Industries</t>
  </si>
  <si>
    <t>9.9207</t>
  </si>
  <si>
    <t>711219 - Other Spectator Sports</t>
  </si>
  <si>
    <t>5.002741</t>
  </si>
  <si>
    <t>Paper Products</t>
  </si>
  <si>
    <t>5418 - Advertising, Public Relations, and Related Services</t>
  </si>
  <si>
    <t>8.07571</t>
  </si>
  <si>
    <t>336612 - Boat Building</t>
  </si>
  <si>
    <t>6.006689</t>
  </si>
  <si>
    <t>441222 - Boat Dealers</t>
  </si>
  <si>
    <t>8.4015</t>
  </si>
  <si>
    <t>2123 - Nonmetallic Mineral Mining and Quarrying</t>
  </si>
  <si>
    <t>332913 - Plumbing Fixture Fitting and Trim Manufacturing</t>
  </si>
  <si>
    <t>331410 - Nonferrous Metal (except Aluminum) Smelting and Refining</t>
  </si>
  <si>
    <t>33993 - Doll, Toy, and Game Manufacturing</t>
  </si>
  <si>
    <t>31194 - Seasoning and Dressing Manufacturing</t>
  </si>
  <si>
    <t>532490 - Other Commercial and Industrial Machinery and Equipment Rental and Leasing</t>
  </si>
  <si>
    <t>8.7241</t>
  </si>
  <si>
    <t>4.1524</t>
  </si>
  <si>
    <t>4.01487</t>
  </si>
  <si>
    <t>336211 - Motor Vehicle Body Manufacturing</t>
  </si>
  <si>
    <t>10.8252</t>
  </si>
  <si>
    <t>4.009907</t>
  </si>
  <si>
    <t>811192 - Car Washes</t>
  </si>
  <si>
    <t>334515 - Instrument Manufacturing for Measuring and Testing Electricity and Electrical Signals</t>
  </si>
  <si>
    <t>314110 - Carpet and Rug Mills</t>
  </si>
  <si>
    <t>Brewers</t>
  </si>
  <si>
    <t>312120 - Breweries</t>
  </si>
  <si>
    <t>12.7592</t>
  </si>
  <si>
    <t>311821 - Cookie and Cracker Manufacturing</t>
  </si>
  <si>
    <t>4413 - Automotive Parts, Accessories, and Tire Retailers</t>
  </si>
  <si>
    <t>2.5366</t>
  </si>
  <si>
    <t>541620 - Environmental Consulting Services</t>
  </si>
  <si>
    <t>517121 - Telecommunications Resellers</t>
  </si>
  <si>
    <t>423830 - Industrial Machinery and Equipment Merchant Wholesalers</t>
  </si>
  <si>
    <t>6.007199</t>
  </si>
  <si>
    <t>3314 - Nonferrous Metal (except Aluminum) Production and Processing</t>
  </si>
  <si>
    <t>457110 - Gasoline Stations with Convenience Stores</t>
  </si>
  <si>
    <t>335311 - Power, Distribution, and Specialty Transformer Manufacturing</t>
  </si>
  <si>
    <t>2212 - Natural Gas Distribution</t>
  </si>
  <si>
    <t>623110 - Nursing Care Facilities (Skilled Nursing Facilities)</t>
  </si>
  <si>
    <t>456130 - Optical Goods Retailers</t>
  </si>
  <si>
    <t>7.03125</t>
  </si>
  <si>
    <t>334112 - Computer Storage Device Manufacturing</t>
  </si>
  <si>
    <t>4572 - Fuel Dealers</t>
  </si>
  <si>
    <t>Housewares and Specialties</t>
  </si>
  <si>
    <t>1.007557</t>
  </si>
  <si>
    <t>31141 - Frozen Food Manufacturing</t>
  </si>
  <si>
    <t>5239 - Other Financial Investment Activities</t>
  </si>
  <si>
    <t>331210 - Iron and Steel Pipe and Tube Manufacturing from Purchased Steel</t>
  </si>
  <si>
    <t>483112 - Deep Sea Passenger Transportation</t>
  </si>
  <si>
    <t>4.007514</t>
  </si>
  <si>
    <t>333414 - Heating Equipment (except Warm Air Furnaces) Manufacturing</t>
  </si>
  <si>
    <t>6.005947</t>
  </si>
  <si>
    <t>1.003115</t>
  </si>
  <si>
    <t>5.05279</t>
  </si>
  <si>
    <t>5413 - Architectural, Engineering, and Related Services</t>
  </si>
  <si>
    <t>3353 - Electrical Equipment Manufacturing</t>
  </si>
  <si>
    <t>456120 - Cosmetics, Beauty Supplies, and Perfume Retailers</t>
  </si>
  <si>
    <t>327213 - Glass Container Manufacturing</t>
  </si>
  <si>
    <t>33999 - All Other Miscellaneous Manufacturing</t>
  </si>
  <si>
    <t>3.07223</t>
  </si>
  <si>
    <t>332912 - Fluid Power Valve and Hose Fitting Manufacturing</t>
  </si>
  <si>
    <t>11.2966</t>
  </si>
  <si>
    <t>2.00036</t>
  </si>
  <si>
    <t>81211 - Hair, Nail, and Skin Care Services</t>
  </si>
  <si>
    <t>9.6857</t>
  </si>
  <si>
    <t>325998 - All Other Miscellaneous Chemical Product and Preparation Manufacturing</t>
  </si>
  <si>
    <t>221116 - Geothermal Electric Power Generation</t>
  </si>
  <si>
    <t>333921 - Elevator and Moving Stairway Manufacturing</t>
  </si>
  <si>
    <t>8.0897</t>
  </si>
  <si>
    <t>541850 - Indoor and Outdoor Display Advertising</t>
  </si>
  <si>
    <t>322130 - Paperboard Mills</t>
  </si>
  <si>
    <t>6.004477</t>
  </si>
  <si>
    <t>6.25</t>
  </si>
  <si>
    <t>8.08</t>
  </si>
  <si>
    <t>1.001806</t>
  </si>
  <si>
    <t>52229 - Other Nondepository Credit Intermediation</t>
  </si>
  <si>
    <t>7.8671</t>
  </si>
  <si>
    <t>Food Distributors</t>
  </si>
  <si>
    <t>4244 - Grocery and Related Product Merchant Wholesalers</t>
  </si>
  <si>
    <t>3259 - Other Chemical Product and Preparation Manufacturing</t>
  </si>
  <si>
    <t>311615 - Poultry Processing</t>
  </si>
  <si>
    <t>1.009373</t>
  </si>
  <si>
    <t>221118 - Other Electric Power Generation</t>
  </si>
  <si>
    <t>7.002566</t>
  </si>
  <si>
    <t>1.3686</t>
  </si>
  <si>
    <t>4.6533</t>
  </si>
  <si>
    <t>12.5</t>
  </si>
  <si>
    <t>423910 - Sporting and Recreational Goods and Supplies Merchant Wholesalers</t>
  </si>
  <si>
    <t>Timber REITs</t>
  </si>
  <si>
    <t>335313 - Switchgear and Switchboard Apparatus Manufacturing</t>
  </si>
  <si>
    <t>3.4627</t>
  </si>
  <si>
    <t>312112 - Bottled Water Manufacturing</t>
  </si>
  <si>
    <t>7.8</t>
  </si>
  <si>
    <t>10.9557</t>
  </si>
  <si>
    <t>6214 - Outpatient Care Centers</t>
  </si>
  <si>
    <t>8.005083</t>
  </si>
  <si>
    <t>12.1139</t>
  </si>
  <si>
    <t>11.368</t>
  </si>
  <si>
    <t>6.3</t>
  </si>
  <si>
    <t>9.5243</t>
  </si>
  <si>
    <t>332 - Fabricated Metal Product Manufacturing</t>
  </si>
  <si>
    <t>336320 - Motor Vehicle Electrical and Electronic Equipment Manufacturing</t>
  </si>
  <si>
    <t>621512 - Diagnostic Imaging Centers</t>
  </si>
  <si>
    <t>11.009615</t>
  </si>
  <si>
    <t>332991 - Ball and Roller Bearing Manufacturing</t>
  </si>
  <si>
    <t>6.5665</t>
  </si>
  <si>
    <t>3345 - Navigational, Measuring, Electromedical, and Control Instruments Manufacturing</t>
  </si>
  <si>
    <t>8.04689</t>
  </si>
  <si>
    <t>12.1328</t>
  </si>
  <si>
    <t>522390 - Other Activities Related to Credit Intermediation</t>
  </si>
  <si>
    <t>52413 - Reinsurance Carriers</t>
  </si>
  <si>
    <t>2.6822</t>
  </si>
  <si>
    <t>56211 - Waste Collection</t>
  </si>
  <si>
    <t>512230 - Music Publishers</t>
  </si>
  <si>
    <t>4.073</t>
  </si>
  <si>
    <t>32419 - Other Petroleum and Coal Products Manufacturing</t>
  </si>
  <si>
    <t>449110 - Furniture Retailers</t>
  </si>
  <si>
    <t>336414 - Guided Missile and Space Vehicle Manufacturing</t>
  </si>
  <si>
    <t>335314 - Relay and Industrial Control Manufacturing</t>
  </si>
  <si>
    <t>11.875</t>
  </si>
  <si>
    <t>4.08356</t>
  </si>
  <si>
    <t>561710 - Exterminating and Pest Control Services</t>
  </si>
  <si>
    <t>9.007174</t>
  </si>
  <si>
    <t>5321 - Automotive Equipment Rental and Leasing</t>
  </si>
  <si>
    <t>2.007266</t>
  </si>
  <si>
    <t>33122 - Rolling and Drawing of Purchased Steel</t>
  </si>
  <si>
    <t>523 - Securities, Commodity Contracts, and Other Financial Investments and Related Activities</t>
  </si>
  <si>
    <t>484122 - General Freight Trucking, Long-Distance, Less Than Truckload</t>
  </si>
  <si>
    <t>9.06993</t>
  </si>
  <si>
    <t>2.003551</t>
  </si>
  <si>
    <t>459510 - Used Merchandise Retailers</t>
  </si>
  <si>
    <t>5131 - Newspaper, Periodical, Book, and Directory Publishers</t>
  </si>
  <si>
    <t>48311 - Deep Sea, Coastal, and Great Lakes Water Transportation</t>
  </si>
  <si>
    <t>32611 - Plastics Packaging Materials and Unlaminated Film and Sheet Manufacturing</t>
  </si>
  <si>
    <t>622310 - Specialty (except Psychiatric and Substance Abuse) Hospitals</t>
  </si>
  <si>
    <t>2.003769</t>
  </si>
  <si>
    <t>10.009107</t>
  </si>
  <si>
    <t>335220 - Major Household Appliance Manufacturing</t>
  </si>
  <si>
    <t>51821 - Computing Infrastructure Providers, Data Processing, Web Hosting, and Related Services</t>
  </si>
  <si>
    <t>1.03431</t>
  </si>
  <si>
    <t>458310 - Jewelry Retailers</t>
  </si>
  <si>
    <t>516110 - Radio Broadcasting Stations</t>
  </si>
  <si>
    <t>6.875</t>
  </si>
  <si>
    <t>9.04019</t>
  </si>
  <si>
    <t>713110 - Amusement and Theme Parks</t>
  </si>
  <si>
    <t>31621 - Footwear Manufacturing</t>
  </si>
  <si>
    <t>33221 - Cutlery and Handtool Manufacturing</t>
  </si>
  <si>
    <t>518 - Computing Infrastructure Providers, Data Processing, Web Hosting, and Related Services</t>
  </si>
  <si>
    <t>3253 - Pesticide, Fertilizer, and Other Agricultural Chemical Manufacturing</t>
  </si>
  <si>
    <t>1.6575</t>
  </si>
  <si>
    <t>334310 - Audio and Video Equipment Manufacturing</t>
  </si>
  <si>
    <t>4.009252</t>
  </si>
  <si>
    <t>424410 - General Line Grocery Merchant Wholesalers</t>
  </si>
  <si>
    <t>32561 - Soap and Cleaning Compound Manufacturing</t>
  </si>
  <si>
    <t>6.006552</t>
  </si>
  <si>
    <t>54181 - Advertising Agencies</t>
  </si>
  <si>
    <t>488119 - Other Airport Operations</t>
  </si>
  <si>
    <t>33331 - Commercial and Service Industry Machinery Manufacturing</t>
  </si>
  <si>
    <t>337214 - Office Furniture (except Wood) Manufacturing</t>
  </si>
  <si>
    <t>325613 - Surface Active Agent Manufacturing</t>
  </si>
  <si>
    <t>1.5554</t>
  </si>
  <si>
    <t>52232 - Financial Transactions Processing, Reserve, and Clearinghouse Activities</t>
  </si>
  <si>
    <t>332992 - Small Arms Ammunition Manufacturing</t>
  </si>
  <si>
    <t>8111 - Automotive Repair and Maintenance</t>
  </si>
  <si>
    <t>4.006541</t>
  </si>
  <si>
    <t>10.03477</t>
  </si>
  <si>
    <t>322120 - Paper Mills</t>
  </si>
  <si>
    <t>Independent Power Producers and Energy Traders</t>
  </si>
  <si>
    <t>221112 - Fossil Fuel Electric Power Generation</t>
  </si>
  <si>
    <t>316990 - Other Leather and Allied Product Manufacturing</t>
  </si>
  <si>
    <t>9.0938</t>
  </si>
  <si>
    <t>327211 - Flat Glass Manufacturing</t>
  </si>
  <si>
    <t>51612 - Television Broadcasting Stations</t>
  </si>
  <si>
    <t>6.06576</t>
  </si>
  <si>
    <t>337910 - Mattress Manufacturing</t>
  </si>
  <si>
    <t>10.00154</t>
  </si>
  <si>
    <t>9.06815</t>
  </si>
  <si>
    <t>10.0405</t>
  </si>
  <si>
    <t>561613 - Armored Car Services</t>
  </si>
  <si>
    <t>312130 - Wineries</t>
  </si>
  <si>
    <t>2.000139</t>
  </si>
  <si>
    <t>561210 - Facilities Support Services</t>
  </si>
  <si>
    <t>Tires and Rubber</t>
  </si>
  <si>
    <t>32621 - Tire Manufacturing</t>
  </si>
  <si>
    <t>336510 - Railroad Rolling Stock Manufacturing</t>
  </si>
  <si>
    <t>31135 - Chocolate and Confectionery Manufacturing</t>
  </si>
  <si>
    <t>3119 - Other Food Manufacturing</t>
  </si>
  <si>
    <t>337126 - Household Furniture (except Wood and Upholstered) Manufacturing</t>
  </si>
  <si>
    <t>459410 - Office Supplies and Stationery Retailers</t>
  </si>
  <si>
    <t>3256 - Soap, Cleaning Compound, and Toilet Preparation Manufacturing</t>
  </si>
  <si>
    <t>Diversified Real Estate Activities</t>
  </si>
  <si>
    <t>2.07563</t>
  </si>
  <si>
    <t>2.02952</t>
  </si>
  <si>
    <t>2213 - Water, Sewage and Other Systems</t>
  </si>
  <si>
    <t>4.007214</t>
  </si>
  <si>
    <t>5.7676</t>
  </si>
  <si>
    <t>336214 - Travel Trailer and Camper Manufacturing</t>
  </si>
  <si>
    <t>10.8279</t>
  </si>
  <si>
    <t>711310 - Promoters of Performing Arts, Sports, and Similar Events with Facilities</t>
  </si>
  <si>
    <t>236116 - New Multifamily Housing Construction (except For-Sale Builders)</t>
  </si>
  <si>
    <t>3113 - Sugar and Confectionery Product Manufacturing</t>
  </si>
  <si>
    <t>5417 - Scientific Research and Development Services</t>
  </si>
  <si>
    <t>6.09319</t>
  </si>
  <si>
    <t>522220 - Sales Financing</t>
  </si>
  <si>
    <t>9.6091</t>
  </si>
  <si>
    <t>236220 - Commercial and Institutional Building Construction</t>
  </si>
  <si>
    <t>2.8489</t>
  </si>
  <si>
    <t>2.008039</t>
  </si>
  <si>
    <t>31161 - Animal Slaughtering and Processing</t>
  </si>
  <si>
    <t>8.7</t>
  </si>
  <si>
    <t>321999 - All Other Miscellaneous Wood Product Manufacturing</t>
  </si>
  <si>
    <t>12.6117</t>
  </si>
  <si>
    <t>1.3071</t>
  </si>
  <si>
    <t>532120 - Truck, Utility Trailer, and RV (Recreational Vehicle) Rental and Leasing</t>
  </si>
  <si>
    <t>541990 - All Other Professional, Scientific, and Technical Services</t>
  </si>
  <si>
    <t>8123 - Drycleaning and Laundry Services</t>
  </si>
  <si>
    <t>9.00277</t>
  </si>
  <si>
    <t>49211 - Couriers and Express Delivery Services</t>
  </si>
  <si>
    <t>212312 - Crushed and Broken Limestone Mining and Quarrying</t>
  </si>
  <si>
    <t>33111 - Iron and Steel Mills and Ferroalloy Manufacturing</t>
  </si>
  <si>
    <t>8.000366</t>
  </si>
  <si>
    <t>8.0636</t>
  </si>
  <si>
    <t>5322 - Consumer Goods Rental</t>
  </si>
  <si>
    <t>54 - Professional, Scientific, and Technical Services</t>
  </si>
  <si>
    <t>21229 - Other Metal Ore Mining</t>
  </si>
  <si>
    <t>311919 - Other Snack Food Manufacturing</t>
  </si>
  <si>
    <t>11.01083</t>
  </si>
  <si>
    <t>7139 - Other Amusement and Recreation Industries</t>
  </si>
  <si>
    <t>3.8317</t>
  </si>
  <si>
    <t>325130 - Synthetic Dye and Pigment Manufacturing</t>
  </si>
  <si>
    <t>332312 - Fabricated Structural Metal Manufacturing</t>
  </si>
  <si>
    <t>8.00813</t>
  </si>
  <si>
    <t>532281 - Formal Wear and Costume Rental</t>
  </si>
  <si>
    <t>5614 - Business Support Services</t>
  </si>
  <si>
    <t>6.6465</t>
  </si>
  <si>
    <t>9.000777</t>
  </si>
  <si>
    <t>4.1662</t>
  </si>
  <si>
    <t>2.7496</t>
  </si>
  <si>
    <t>483212 - Inland Water Passenger Transportation</t>
  </si>
  <si>
    <t>4599 - Other Miscellaneous Retailers</t>
  </si>
  <si>
    <t>1.001379</t>
  </si>
  <si>
    <t>212319 - Other Crushed and Broken Stone Mining and Quarrying</t>
  </si>
  <si>
    <t>423 - Merchant Wholesalers, Durable Goods</t>
  </si>
  <si>
    <t>336212 - Truck Trailer Manufacturing</t>
  </si>
  <si>
    <t>5122 - Sound Recording Industries</t>
  </si>
  <si>
    <t>924110 - Administration of Air and Water Resource and Solid Waste Management Programs</t>
  </si>
  <si>
    <t>56221 - Waste Treatment and Disposal</t>
  </si>
  <si>
    <t>2.6357</t>
  </si>
  <si>
    <t>6.000499</t>
  </si>
  <si>
    <t>423610 - Electrical Apparatus and Equipment, Wiring Supplies, and Related Equipment Merchant Wholesalers</t>
  </si>
  <si>
    <t>1.06383</t>
  </si>
  <si>
    <t>325110 - Petrochemical Manufacturing</t>
  </si>
  <si>
    <t>31192 - Coffee and Tea Manufacturing</t>
  </si>
  <si>
    <t>321211 - Hardwood Veneer and Plywood Manufacturing</t>
  </si>
  <si>
    <t>1.002263</t>
  </si>
  <si>
    <t>10.000978</t>
  </si>
  <si>
    <t>449 - Furniture, Home Furnishings, Electronics, and Appliance Retailers</t>
  </si>
  <si>
    <t>238190 - Other Foundation, Structure, and Building Exterior Contractors</t>
  </si>
  <si>
    <t>33621 - Motor Vehicle Body and Trailer Manufacturing</t>
  </si>
  <si>
    <t>522 - Credit Intermediation and Related Activities</t>
  </si>
  <si>
    <t>311230 - Breakfast Cereal Manufacturing</t>
  </si>
  <si>
    <t>FY+1</t>
  </si>
  <si>
    <t>SP_EXCHANGE_TICKER</t>
  </si>
  <si>
    <t>SP_PRICE_CLOSE</t>
  </si>
  <si>
    <t>IQ_TEV</t>
  </si>
  <si>
    <t>SP_DIV_YIELD</t>
  </si>
  <si>
    <t>SP_PRICE_HIGH</t>
  </si>
  <si>
    <t>SP_PRICE_LOW</t>
  </si>
  <si>
    <t>IQ_PE</t>
  </si>
  <si>
    <t>SP_PE_FWD</t>
  </si>
  <si>
    <t>IQ_TEV_TOTAL_REV</t>
  </si>
  <si>
    <t>SP_TEV_TOTAL_REV_FWD</t>
  </si>
  <si>
    <t>SP_TEV_EBITDA_FWD</t>
  </si>
  <si>
    <t>IQ_PTBV_X</t>
  </si>
  <si>
    <t>NASDAQGS:TXG</t>
  </si>
  <si>
    <t>NASDAQGS:FLWS</t>
  </si>
  <si>
    <t>7.14</t>
  </si>
  <si>
    <t>NASDAQGS:SRCE</t>
  </si>
  <si>
    <t>NYSE:MMM</t>
  </si>
  <si>
    <t>NASDAQGM:ETNB</t>
  </si>
  <si>
    <t>NYSE:AOS</t>
  </si>
  <si>
    <t>NYSE:ATEN</t>
  </si>
  <si>
    <t>12.095</t>
  </si>
  <si>
    <t>NASDAQGS:AAON</t>
  </si>
  <si>
    <t>NYSE:AIR</t>
  </si>
  <si>
    <t>NASDAQGM:BUFC</t>
  </si>
  <si>
    <t>NASDAQCM:ABL</t>
  </si>
  <si>
    <t>6.5563</t>
  </si>
  <si>
    <t>NYSE:ABT</t>
  </si>
  <si>
    <t>NYSE:ABBV</t>
  </si>
  <si>
    <t>NYSE:ANF</t>
  </si>
  <si>
    <t>NYSE:ABM</t>
  </si>
  <si>
    <t>NYSEAM:FAX</t>
  </si>
  <si>
    <t>NYSE:ASGI</t>
  </si>
  <si>
    <t>NYSE:HQH</t>
  </si>
  <si>
    <t>NYSE:THQ</t>
  </si>
  <si>
    <t>NYSE:AOD</t>
  </si>
  <si>
    <t>9.14</t>
  </si>
  <si>
    <t>NASDAQGS:ASO</t>
  </si>
  <si>
    <t>NASDAQGS:ACHC</t>
  </si>
  <si>
    <t>NASDAQGS:ACAD</t>
  </si>
  <si>
    <t>NYSE:AKR</t>
  </si>
  <si>
    <t>242.5</t>
  </si>
  <si>
    <t>NYSE:ACEL</t>
  </si>
  <si>
    <t>NYSE:ACN</t>
  </si>
  <si>
    <t>NYSE:ACCO</t>
  </si>
  <si>
    <t>4.365</t>
  </si>
  <si>
    <t>NASDAQGS:ACIW</t>
  </si>
  <si>
    <t>NASDAQGM:ACMR</t>
  </si>
  <si>
    <t>NYSE:AYI</t>
  </si>
  <si>
    <t>NYSE:GOLF</t>
  </si>
  <si>
    <t>NASDAQGS:ACVA</t>
  </si>
  <si>
    <t>NYSE:ADX</t>
  </si>
  <si>
    <t>NYSE:PEO</t>
  </si>
  <si>
    <t>NASDAQCM:AHCO</t>
  </si>
  <si>
    <t>9.855</t>
  </si>
  <si>
    <t>11.9</t>
  </si>
  <si>
    <t>NASDAQGS:ADUS</t>
  </si>
  <si>
    <t>136.12</t>
  </si>
  <si>
    <t>NYSE:AGRO</t>
  </si>
  <si>
    <t>11.12</t>
  </si>
  <si>
    <t>NASDAQGS:ADEA</t>
  </si>
  <si>
    <t>12.05</t>
  </si>
  <si>
    <t>9.05</t>
  </si>
  <si>
    <t>NYSE:ADNT</t>
  </si>
  <si>
    <t>NASDAQGM:ADMA</t>
  </si>
  <si>
    <t>3.6</t>
  </si>
  <si>
    <t>NASDAQGS:ADBE</t>
  </si>
  <si>
    <t>NASDAQCM:ADSE</t>
  </si>
  <si>
    <t>6.1</t>
  </si>
  <si>
    <t>NYSE:ADT</t>
  </si>
  <si>
    <t>8.25</t>
  </si>
  <si>
    <t>NYSE:ATGE</t>
  </si>
  <si>
    <t>NASDAQGS:ADTN</t>
  </si>
  <si>
    <t>NYSE:AAP</t>
  </si>
  <si>
    <t>NYSE:WMS</t>
  </si>
  <si>
    <t>NASDAQGS:AEIS</t>
  </si>
  <si>
    <t>NASDAQGS:AMD</t>
  </si>
  <si>
    <t>227.3</t>
  </si>
  <si>
    <t>NYSE:ASIX</t>
  </si>
  <si>
    <t>NYSE:ACM</t>
  </si>
  <si>
    <t>NYSE:AER</t>
  </si>
  <si>
    <t>8.03387</t>
  </si>
  <si>
    <t>NASDAQGS:AVAV</t>
  </si>
  <si>
    <t>NYSE:AMG</t>
  </si>
  <si>
    <t>187.6</t>
  </si>
  <si>
    <t>NASDAQGS:AFRM</t>
  </si>
  <si>
    <t>NYSE:AFL</t>
  </si>
  <si>
    <t>115.5</t>
  </si>
  <si>
    <t>4.003805</t>
  </si>
  <si>
    <t>NASDAQGS:AFYA</t>
  </si>
  <si>
    <t>NYSE:AGCO</t>
  </si>
  <si>
    <t>NYSE:A</t>
  </si>
  <si>
    <t>NASDAQGS:AGYS</t>
  </si>
  <si>
    <t>NASDAQGS:AGIO</t>
  </si>
  <si>
    <t>NASDAQGS:AGNC</t>
  </si>
  <si>
    <t>1.09697</t>
  </si>
  <si>
    <t>NYSE:AEM</t>
  </si>
  <si>
    <t>NYSE:ADC</t>
  </si>
  <si>
    <t>NYSE:AL</t>
  </si>
  <si>
    <t>NYSE:APD</t>
  </si>
  <si>
    <t>NASDAQGS:ATSG</t>
  </si>
  <si>
    <t>NASDAQGS:ABNB</t>
  </si>
  <si>
    <t>170.1</t>
  </si>
  <si>
    <t>NASDAQGS:AKAM</t>
  </si>
  <si>
    <t>NASDAQGS:AKRO</t>
  </si>
  <si>
    <t>NYSE:ALG</t>
  </si>
  <si>
    <t>198.1</t>
  </si>
  <si>
    <t>231.4</t>
  </si>
  <si>
    <t>NASDAQGS:ALRM</t>
  </si>
  <si>
    <t>NYSE:ALK</t>
  </si>
  <si>
    <t>NYSE:AIN</t>
  </si>
  <si>
    <t>NYSE:ALB</t>
  </si>
  <si>
    <t>NYSE:ACI</t>
  </si>
  <si>
    <t>NYSE:AA</t>
  </si>
  <si>
    <t>NASDAQCM:ALRS</t>
  </si>
  <si>
    <t>NYSE:ALEX</t>
  </si>
  <si>
    <t>NYSE:ALX</t>
  </si>
  <si>
    <t>222.09</t>
  </si>
  <si>
    <t>NYSE:ARE</t>
  </si>
  <si>
    <t>108.3</t>
  </si>
  <si>
    <t>NASDAQGM:ASTL</t>
  </si>
  <si>
    <t>11.26</t>
  </si>
  <si>
    <t>12.14</t>
  </si>
  <si>
    <t>NYSE:BABA</t>
  </si>
  <si>
    <t>NYSE:ALIT</t>
  </si>
  <si>
    <t>6.15</t>
  </si>
  <si>
    <t>NASDAQGS:ALGN</t>
  </si>
  <si>
    <t>335.4</t>
  </si>
  <si>
    <t>196.09</t>
  </si>
  <si>
    <t>4.02701</t>
  </si>
  <si>
    <t>NASDAQGS:ALHC</t>
  </si>
  <si>
    <t>NASDAQGS:ALKT</t>
  </si>
  <si>
    <t>NASDAQGS:ALKS</t>
  </si>
  <si>
    <t>NASDAQGS:ALGT</t>
  </si>
  <si>
    <t>NYSE:ALLE</t>
  </si>
  <si>
    <t>NASDAQGS:ALGM</t>
  </si>
  <si>
    <t>NYSE:ALE</t>
  </si>
  <si>
    <t>NASDAQGS:ARLP</t>
  </si>
  <si>
    <t>NYSE:AWF</t>
  </si>
  <si>
    <t>9.715</t>
  </si>
  <si>
    <t>NYSE:AB</t>
  </si>
  <si>
    <t>NASDAQGS:LNT</t>
  </si>
  <si>
    <t>NYSE:ALSN</t>
  </si>
  <si>
    <t>NYSE:ALLY</t>
  </si>
  <si>
    <t>NASDAQGS:ALNY</t>
  </si>
  <si>
    <t>NASDAQGS:AOSL</t>
  </si>
  <si>
    <t>NYSE:AMR</t>
  </si>
  <si>
    <t>NASDAQGS:GOOGL</t>
  </si>
  <si>
    <t>127.9</t>
  </si>
  <si>
    <t>NASDAQGS:ATEC</t>
  </si>
  <si>
    <t>10.06</t>
  </si>
  <si>
    <t>NASDAQGS:ALTR</t>
  </si>
  <si>
    <t>105.2</t>
  </si>
  <si>
    <t>113.12</t>
  </si>
  <si>
    <t>NASDAQGM:ALT</t>
  </si>
  <si>
    <t>2.5</t>
  </si>
  <si>
    <t>NYSE:MO</t>
  </si>
  <si>
    <t>NASDAQGS:ALMS</t>
  </si>
  <si>
    <t>8.225</t>
  </si>
  <si>
    <t>NASDAQGM:ALVO</t>
  </si>
  <si>
    <t>NASDAQGM:AMAL</t>
  </si>
  <si>
    <t>NASDAQGS:AMRK</t>
  </si>
  <si>
    <t>NASDAQGS:AMZN</t>
  </si>
  <si>
    <t>197.12</t>
  </si>
  <si>
    <t>215.9</t>
  </si>
  <si>
    <t>NYSE:AMBC</t>
  </si>
  <si>
    <t>10.12</t>
  </si>
  <si>
    <t>NASDAQGS:AMBA</t>
  </si>
  <si>
    <t>NYSE:AMCR</t>
  </si>
  <si>
    <t>NASDAQGS:DOX</t>
  </si>
  <si>
    <t>NASDAQGS:AMED</t>
  </si>
  <si>
    <t>NYSE:AMTM</t>
  </si>
  <si>
    <t>NYSE:AS</t>
  </si>
  <si>
    <t>10.11</t>
  </si>
  <si>
    <t>NYSE:AMTB</t>
  </si>
  <si>
    <t>NYSE:AEE</t>
  </si>
  <si>
    <t>NYSE:AMRC</t>
  </si>
  <si>
    <t>NASDAQGS:AAL</t>
  </si>
  <si>
    <t>9.07</t>
  </si>
  <si>
    <t>NYSE:AAT</t>
  </si>
  <si>
    <t>NYSE:AXL</t>
  </si>
  <si>
    <t>8.995</t>
  </si>
  <si>
    <t>NASDAQCM:ACIC</t>
  </si>
  <si>
    <t>8.1</t>
  </si>
  <si>
    <t>NYSE:AEO</t>
  </si>
  <si>
    <t>NASDAQGS:AEP</t>
  </si>
  <si>
    <t>NYSE:AXP</t>
  </si>
  <si>
    <t>301.3</t>
  </si>
  <si>
    <t>NYSE:AFG</t>
  </si>
  <si>
    <t>147.01</t>
  </si>
  <si>
    <t>NYSE:AHR</t>
  </si>
  <si>
    <t>NYSE:AMH</t>
  </si>
  <si>
    <t>2.003085</t>
  </si>
  <si>
    <t>NYSE:AIG</t>
  </si>
  <si>
    <t>NYSE:AWR</t>
  </si>
  <si>
    <t>NASDAQGS:AMSC</t>
  </si>
  <si>
    <t>8.555</t>
  </si>
  <si>
    <t>NYSE:AMT</t>
  </si>
  <si>
    <t>12.9529</t>
  </si>
  <si>
    <t>NYSE:AWK</t>
  </si>
  <si>
    <t>NASDAQGS:AMWD</t>
  </si>
  <si>
    <t>NYSE:COLD</t>
  </si>
  <si>
    <t>NYSE:AMP</t>
  </si>
  <si>
    <t>572.07</t>
  </si>
  <si>
    <t>NYSE:ABCB</t>
  </si>
  <si>
    <t>NASDAQGS:AMSF</t>
  </si>
  <si>
    <t>NYSE:AME</t>
  </si>
  <si>
    <t>149.03</t>
  </si>
  <si>
    <t>NASDAQGS:AMGN</t>
  </si>
  <si>
    <t>NASDAQGM:FOLD</t>
  </si>
  <si>
    <t>9.02</t>
  </si>
  <si>
    <t>NASDAQGS:AMKR</t>
  </si>
  <si>
    <t>1.005134</t>
  </si>
  <si>
    <t>NYSE:AMN</t>
  </si>
  <si>
    <t>NASDAQGS:AMRX</t>
  </si>
  <si>
    <t>9.475</t>
  </si>
  <si>
    <t>4.16</t>
  </si>
  <si>
    <t>NASDAQGS:AMPH</t>
  </si>
  <si>
    <t>NYSE:APH</t>
  </si>
  <si>
    <t>NASDAQCM:AMPL</t>
  </si>
  <si>
    <t>10.735</t>
  </si>
  <si>
    <t>NASDAQGS:ADI</t>
  </si>
  <si>
    <t>NASDAQGS:ANAB</t>
  </si>
  <si>
    <t>NASDAQGS:AVXL</t>
  </si>
  <si>
    <t>9.11</t>
  </si>
  <si>
    <t>3.25</t>
  </si>
  <si>
    <t>NYSE:AU</t>
  </si>
  <si>
    <t>NASDAQGM:ANIP</t>
  </si>
  <si>
    <t>NYSE:NLY</t>
  </si>
  <si>
    <t>NASDAQGS:ANNX</t>
  </si>
  <si>
    <t>5.14</t>
  </si>
  <si>
    <t>8.4</t>
  </si>
  <si>
    <t>2.27</t>
  </si>
  <si>
    <t>NASDAQGS:ANSS</t>
  </si>
  <si>
    <t>NASDAQCM:ATEX</t>
  </si>
  <si>
    <t>NYSE:AM</t>
  </si>
  <si>
    <t>NYSE:AR</t>
  </si>
  <si>
    <t>NYSE:AON</t>
  </si>
  <si>
    <t>268.06</t>
  </si>
  <si>
    <t>NASDAQGS:APA</t>
  </si>
  <si>
    <t>NYSE:AIV</t>
  </si>
  <si>
    <t>9.485</t>
  </si>
  <si>
    <t>6.735</t>
  </si>
  <si>
    <t>NASDAQGS:APLS</t>
  </si>
  <si>
    <t>NYSE:APG</t>
  </si>
  <si>
    <t>NASDAQGS:APOG</t>
  </si>
  <si>
    <t>NASDAQGM:APGE</t>
  </si>
  <si>
    <t>NYSE:ARI</t>
  </si>
  <si>
    <t>9.19</t>
  </si>
  <si>
    <t>NYSE:APO</t>
  </si>
  <si>
    <t>NASDAQGM:APPF</t>
  </si>
  <si>
    <t>NASDAQGM:APPN</t>
  </si>
  <si>
    <t>NYSE:APLE</t>
  </si>
  <si>
    <t>NASDAQGS:AAPL</t>
  </si>
  <si>
    <t>NASDAQGS:APLD</t>
  </si>
  <si>
    <t>NYSE:AIT</t>
  </si>
  <si>
    <t>277.11</t>
  </si>
  <si>
    <t>NASDAQGS:AMAT</t>
  </si>
  <si>
    <t>NASDAQGM:AAOI</t>
  </si>
  <si>
    <t>6.7</t>
  </si>
  <si>
    <t>NASDAQGM:APLT</t>
  </si>
  <si>
    <t>9.625</t>
  </si>
  <si>
    <t>10.6237</t>
  </si>
  <si>
    <t>NASDAQGS:APP</t>
  </si>
  <si>
    <t>NYSE:ATR</t>
  </si>
  <si>
    <t>178.03</t>
  </si>
  <si>
    <t>NYSE:APTV</t>
  </si>
  <si>
    <t>NYSE:ARMK</t>
  </si>
  <si>
    <t>NYSE:ABR</t>
  </si>
  <si>
    <t>NYSE:ALTM</t>
  </si>
  <si>
    <t>5.29</t>
  </si>
  <si>
    <t>2.194</t>
  </si>
  <si>
    <t>NASDAQGS:ARCB</t>
  </si>
  <si>
    <t>NASDAQGS:ACLX</t>
  </si>
  <si>
    <t>NASDAQGS:ACGL</t>
  </si>
  <si>
    <t>NYSE:ARCH</t>
  </si>
  <si>
    <t>NYSE:ACHR</t>
  </si>
  <si>
    <t>6.04</t>
  </si>
  <si>
    <t>7.015</t>
  </si>
  <si>
    <t>2.8206</t>
  </si>
  <si>
    <t>NYSE:ADM</t>
  </si>
  <si>
    <t>NYSE:AROC</t>
  </si>
  <si>
    <t>6.2111</t>
  </si>
  <si>
    <t>NYSE:ARCO</t>
  </si>
  <si>
    <t>8.07</t>
  </si>
  <si>
    <t>NYSE:ACA</t>
  </si>
  <si>
    <t>111.1</t>
  </si>
  <si>
    <t>NYSE:RCUS</t>
  </si>
  <si>
    <t>NASDAQGS:ARQT</t>
  </si>
  <si>
    <t>10.14</t>
  </si>
  <si>
    <t>NASDAQGM:ARDX</t>
  </si>
  <si>
    <t>5.31</t>
  </si>
  <si>
    <t>10.13</t>
  </si>
  <si>
    <t>4.06</t>
  </si>
  <si>
    <t>NYSE:ARDT</t>
  </si>
  <si>
    <t>NYSE:AACT</t>
  </si>
  <si>
    <t>10.9</t>
  </si>
  <si>
    <t>NASDAQGS:ARCC</t>
  </si>
  <si>
    <t>NYSE:ARES</t>
  </si>
  <si>
    <t>NYSE:AGX</t>
  </si>
  <si>
    <t>NASDAQGS:ARHS</t>
  </si>
  <si>
    <t>8.3</t>
  </si>
  <si>
    <t>NYSE:ARIS</t>
  </si>
  <si>
    <t>7.22</t>
  </si>
  <si>
    <t>NYSE:ANET</t>
  </si>
  <si>
    <t>NASDAQCM:ARKO</t>
  </si>
  <si>
    <t>7.01</t>
  </si>
  <si>
    <t>4.09</t>
  </si>
  <si>
    <t>NYSE:ARLO</t>
  </si>
  <si>
    <t>12.03</t>
  </si>
  <si>
    <t>NASDAQGS:ARM</t>
  </si>
  <si>
    <t>NYSE:AHH</t>
  </si>
  <si>
    <t>11.07</t>
  </si>
  <si>
    <t>10.02</t>
  </si>
  <si>
    <t>NYSE:ARR</t>
  </si>
  <si>
    <t>NYSE:AWI</t>
  </si>
  <si>
    <t>159.08</t>
  </si>
  <si>
    <t>NASDAQGM:ARRY</t>
  </si>
  <si>
    <t>NASDAQGM:AVBP</t>
  </si>
  <si>
    <t>NYSE:ARW</t>
  </si>
  <si>
    <t>137.8</t>
  </si>
  <si>
    <t>NASDAQGS:AROW</t>
  </si>
  <si>
    <t>NASDAQGS:ARWR</t>
  </si>
  <si>
    <t>NASDAQGM:SPRY</t>
  </si>
  <si>
    <t>4.6525</t>
  </si>
  <si>
    <t>NYSE:AJG</t>
  </si>
  <si>
    <t>NYSE:APAM</t>
  </si>
  <si>
    <t>NYSE:AORT</t>
  </si>
  <si>
    <t>NASDAQGS:ARVN</t>
  </si>
  <si>
    <t>NYSE:ASAN</t>
  </si>
  <si>
    <t>11.045</t>
  </si>
  <si>
    <t>NYSE:ABG</t>
  </si>
  <si>
    <t>261.3</t>
  </si>
  <si>
    <t>195.09</t>
  </si>
  <si>
    <t>NASDAQGS:ASND</t>
  </si>
  <si>
    <t>NYSE:ASGN</t>
  </si>
  <si>
    <t>NYSE:ASH</t>
  </si>
  <si>
    <t>102.5</t>
  </si>
  <si>
    <t>NASDAQCM:ASPI</t>
  </si>
  <si>
    <t>NYSE:ASPN</t>
  </si>
  <si>
    <t>10.31</t>
  </si>
  <si>
    <t>NASDAQGS:AZPN</t>
  </si>
  <si>
    <t>NYSE:ASB</t>
  </si>
  <si>
    <t>NYSE:AC</t>
  </si>
  <si>
    <t>NYSE:AIZ</t>
  </si>
  <si>
    <t>160.12</t>
  </si>
  <si>
    <t>1.009522</t>
  </si>
  <si>
    <t>NYSE:AGO</t>
  </si>
  <si>
    <t>NASDAQGS:ASTS</t>
  </si>
  <si>
    <t>NASDAQGS:ASTE</t>
  </si>
  <si>
    <t>NASDAQGS:ALAB</t>
  </si>
  <si>
    <t>109.11</t>
  </si>
  <si>
    <t>NASDAQCM:ASTH</t>
  </si>
  <si>
    <t>NASDAQGM:ATXS</t>
  </si>
  <si>
    <t>NASDAQGS:ATRO</t>
  </si>
  <si>
    <t>NYSE:T</t>
  </si>
  <si>
    <t>NYSE:ATI</t>
  </si>
  <si>
    <t>NYSE:ATKR</t>
  </si>
  <si>
    <t>NASDAQGS:BATR.K</t>
  </si>
  <si>
    <t>NYSE:AUB</t>
  </si>
  <si>
    <t>2.0364</t>
  </si>
  <si>
    <t>NASDAQGS:AY</t>
  </si>
  <si>
    <t>NASDAQGS:ATLC</t>
  </si>
  <si>
    <t>NYSE:AESI</t>
  </si>
  <si>
    <t>3.008161</t>
  </si>
  <si>
    <t>NASDAQGS:TEAM</t>
  </si>
  <si>
    <t>NYSE:ATO</t>
  </si>
  <si>
    <t>150.05</t>
  </si>
  <si>
    <t>NYSE:ATMU</t>
  </si>
  <si>
    <t>NASDAQGS:ATAT</t>
  </si>
  <si>
    <t>NASDAQGM:ATRC</t>
  </si>
  <si>
    <t>NYSE:AUNA</t>
  </si>
  <si>
    <t>7.06</t>
  </si>
  <si>
    <t>6.17</t>
  </si>
  <si>
    <t>NASDAQGM:AUPH</t>
  </si>
  <si>
    <t>NASDAQGS:AUR</t>
  </si>
  <si>
    <t>7.005</t>
  </si>
  <si>
    <t>2.06</t>
  </si>
  <si>
    <t>NASDAQGS:ADSK</t>
  </si>
  <si>
    <t>321.9</t>
  </si>
  <si>
    <t>NYSE:ATHM</t>
  </si>
  <si>
    <t>NYSE:ALV</t>
  </si>
  <si>
    <t>NASDAQGS:ADP</t>
  </si>
  <si>
    <t>227.12</t>
  </si>
  <si>
    <t>NYSE:AN</t>
  </si>
  <si>
    <t>NYSE:AZO</t>
  </si>
  <si>
    <t>NASDAQGM:AVDL</t>
  </si>
  <si>
    <t>NYSE:AVB</t>
  </si>
  <si>
    <t>NYSE:AGR</t>
  </si>
  <si>
    <t>NYSE:AVNS</t>
  </si>
  <si>
    <t>NYSE:AVTR</t>
  </si>
  <si>
    <t>NASDAQGS:AVAH</t>
  </si>
  <si>
    <t>6.19</t>
  </si>
  <si>
    <t>NASDAQGS:AVPT</t>
  </si>
  <si>
    <t>7.08</t>
  </si>
  <si>
    <t>NYSE:AVY</t>
  </si>
  <si>
    <t>NASDAQCM:CDMO</t>
  </si>
  <si>
    <t>12.3</t>
  </si>
  <si>
    <t>4.0705</t>
  </si>
  <si>
    <t>NASDAQGM:RNA</t>
  </si>
  <si>
    <t>NASDAQGS:AVDX</t>
  </si>
  <si>
    <t>11.17</t>
  </si>
  <si>
    <t>NYSE:AVNT</t>
  </si>
  <si>
    <t>NASDAQGS:CAR</t>
  </si>
  <si>
    <t>NYSE:AVA</t>
  </si>
  <si>
    <t>NASDAQGS:AVT</t>
  </si>
  <si>
    <t>NYSE:AXTA</t>
  </si>
  <si>
    <t>NASDAQGS:ACLS</t>
  </si>
  <si>
    <t>NYSE:AXS</t>
  </si>
  <si>
    <t>12.3401</t>
  </si>
  <si>
    <t>NASDAQCM:AXGN</t>
  </si>
  <si>
    <t>NASDAQGS:AXON</t>
  </si>
  <si>
    <t>641.2</t>
  </si>
  <si>
    <t>NYSE:AX</t>
  </si>
  <si>
    <t>NASDAQGM:AXSM</t>
  </si>
  <si>
    <t>NASDAQGS:AZTA</t>
  </si>
  <si>
    <t>NYSE:AZZ</t>
  </si>
  <si>
    <t>NYSE:BGS</t>
  </si>
  <si>
    <t>6.12</t>
  </si>
  <si>
    <t>NYSE:BMI</t>
  </si>
  <si>
    <t>139.5</t>
  </si>
  <si>
    <t>NASDAQGS:BIDU</t>
  </si>
  <si>
    <t>NYSE:BCSF</t>
  </si>
  <si>
    <t>NASDAQGS:BKR</t>
  </si>
  <si>
    <t>NASDAQGS:BCPC</t>
  </si>
  <si>
    <t>186.03</t>
  </si>
  <si>
    <t>NYSE:BALL</t>
  </si>
  <si>
    <t>NYSE:BALY</t>
  </si>
  <si>
    <t>NYSE:BANC</t>
  </si>
  <si>
    <t>NASDAQGS:BANF</t>
  </si>
  <si>
    <t>NYSE:BLX</t>
  </si>
  <si>
    <t>NASDAQGS:BAND</t>
  </si>
  <si>
    <t>10.6001</t>
  </si>
  <si>
    <t>NASDAQCM:BFC</t>
  </si>
  <si>
    <t>NYSE:BAC</t>
  </si>
  <si>
    <t>NYSE:BOH</t>
  </si>
  <si>
    <t>NASDAQGS:OZK</t>
  </si>
  <si>
    <t>NYSE:BKU</t>
  </si>
  <si>
    <t>NASDAQGS:BANR</t>
  </si>
  <si>
    <t>NYSEAM:BHB</t>
  </si>
  <si>
    <t>NYSE:BBDC</t>
  </si>
  <si>
    <t>10.2</t>
  </si>
  <si>
    <t>10.27</t>
  </si>
  <si>
    <t>NYSE:B</t>
  </si>
  <si>
    <t>NASDAQGS:BBSI</t>
  </si>
  <si>
    <t>NYSE:BBWI</t>
  </si>
  <si>
    <t>NYSE:BLCO</t>
  </si>
  <si>
    <t>NYSE:BHC</t>
  </si>
  <si>
    <t>NYSE:BAX</t>
  </si>
  <si>
    <t>NYSE:TBBB</t>
  </si>
  <si>
    <t>NASDAQGS:BECN</t>
  </si>
  <si>
    <t>116.3</t>
  </si>
  <si>
    <t>NASDAQGS:BEAM</t>
  </si>
  <si>
    <t>NYSE:BZH</t>
  </si>
  <si>
    <t>NYSE:BDX</t>
  </si>
  <si>
    <t>NASDAQGS:BGNE</t>
  </si>
  <si>
    <t>NASDAQGS:BELF.A</t>
  </si>
  <si>
    <t>NYSE:BDC</t>
  </si>
  <si>
    <t>NASDAQCM:BLTE</t>
  </si>
  <si>
    <t>NYSE:BRBR</t>
  </si>
  <si>
    <t>NYSE:BHE</t>
  </si>
  <si>
    <t>NASDAQGS:BSY</t>
  </si>
  <si>
    <t>NYSE:BRK.A</t>
  </si>
  <si>
    <t>NYSE:BHLB</t>
  </si>
  <si>
    <t>NYSE:BERY</t>
  </si>
  <si>
    <t>NYSE:BBY</t>
  </si>
  <si>
    <t>NYSE:BWMX</t>
  </si>
  <si>
    <t>12.24</t>
  </si>
  <si>
    <t>NASDAQGS:BGC</t>
  </si>
  <si>
    <t>9.6</t>
  </si>
  <si>
    <t>6.09</t>
  </si>
  <si>
    <t>NASDAQGM:BCAX</t>
  </si>
  <si>
    <t>NASDAQGS:BCYC</t>
  </si>
  <si>
    <t>NASDAQGM:BIGC</t>
  </si>
  <si>
    <t>10.19</t>
  </si>
  <si>
    <t>5.125</t>
  </si>
  <si>
    <t>NYSE:BH.A</t>
  </si>
  <si>
    <t>1077.2</t>
  </si>
  <si>
    <t>1.7329</t>
  </si>
  <si>
    <t>NASDAQGS:BILI</t>
  </si>
  <si>
    <t>8.8</t>
  </si>
  <si>
    <t>NYSE:BILL</t>
  </si>
  <si>
    <t>7.005818</t>
  </si>
  <si>
    <t>NASDAQGS:FLX</t>
  </si>
  <si>
    <t>NASDAQGS:BIOA</t>
  </si>
  <si>
    <t>NASDAQGS:BCRX</t>
  </si>
  <si>
    <t>7.6</t>
  </si>
  <si>
    <t>4.03</t>
  </si>
  <si>
    <t>NASDAQGS:BIIB</t>
  </si>
  <si>
    <t>157.9</t>
  </si>
  <si>
    <t>NYSE:BHVN</t>
  </si>
  <si>
    <t>NASDAQCM:BLFS</t>
  </si>
  <si>
    <t>NASDAQGS:BMRN</t>
  </si>
  <si>
    <t>NASDAQGS:BNTX</t>
  </si>
  <si>
    <t>NYSE:BIO</t>
  </si>
  <si>
    <t>262.12</t>
  </si>
  <si>
    <t>NASDAQGS:TECH</t>
  </si>
  <si>
    <t>NASDAQGS:BVS</t>
  </si>
  <si>
    <t>NYSE:BIRK</t>
  </si>
  <si>
    <t>NASDAQCM:BTDR</t>
  </si>
  <si>
    <t>4.1</t>
  </si>
  <si>
    <t>NASDAQCM:FUFU</t>
  </si>
  <si>
    <t>NASDAQGS:BJRI</t>
  </si>
  <si>
    <t>NYSE:BJ</t>
  </si>
  <si>
    <t>NYSE:BKV</t>
  </si>
  <si>
    <t>NYSE:BKH</t>
  </si>
  <si>
    <t>NYSE:BSM</t>
  </si>
  <si>
    <t>NASDAQGS:BLKB</t>
  </si>
  <si>
    <t>NASDAQGS:BL</t>
  </si>
  <si>
    <t>NYSE:BCAT</t>
  </si>
  <si>
    <t>NYSE:BHK</t>
  </si>
  <si>
    <t>11.18</t>
  </si>
  <si>
    <t>12.1</t>
  </si>
  <si>
    <t>10.17</t>
  </si>
  <si>
    <t>NYSE:HYT</t>
  </si>
  <si>
    <t>10.16</t>
  </si>
  <si>
    <t>NYSE:BTZ</t>
  </si>
  <si>
    <t>11.3</t>
  </si>
  <si>
    <t>NYSE:DSU</t>
  </si>
  <si>
    <t>11.4</t>
  </si>
  <si>
    <t>NYSE:CII</t>
  </si>
  <si>
    <t>NYSE:BDJ</t>
  </si>
  <si>
    <t>9.0681</t>
  </si>
  <si>
    <t>NYSE:BOE</t>
  </si>
  <si>
    <t>11.23</t>
  </si>
  <si>
    <t>11.465</t>
  </si>
  <si>
    <t>9.7678</t>
  </si>
  <si>
    <t>NYSE:BGY</t>
  </si>
  <si>
    <t>5.08</t>
  </si>
  <si>
    <t>NYSE:ECAT</t>
  </si>
  <si>
    <t>NASDAQGM:CLOA</t>
  </si>
  <si>
    <t>NYSE:BME</t>
  </si>
  <si>
    <t>NYSE:BIGZ</t>
  </si>
  <si>
    <t>NYSE:BLW</t>
  </si>
  <si>
    <t>NYSE:BIT</t>
  </si>
  <si>
    <t>NYSE:BTT</t>
  </si>
  <si>
    <t>NYSE:MUI</t>
  </si>
  <si>
    <t>10.965</t>
  </si>
  <si>
    <t>NYSE:BLE</t>
  </si>
  <si>
    <t>10.04</t>
  </si>
  <si>
    <t>NYSE:MUC</t>
  </si>
  <si>
    <t>11.04</t>
  </si>
  <si>
    <t>NYSE:MHD</t>
  </si>
  <si>
    <t>12.18</t>
  </si>
  <si>
    <t>NYSE:MUJ</t>
  </si>
  <si>
    <t>10.955</t>
  </si>
  <si>
    <t>NYSE:MYD</t>
  </si>
  <si>
    <t>11.16</t>
  </si>
  <si>
    <t>NYSE:MYI</t>
  </si>
  <si>
    <t>12.0664</t>
  </si>
  <si>
    <t>NYSE:MQY</t>
  </si>
  <si>
    <t>12.29</t>
  </si>
  <si>
    <t>11.15</t>
  </si>
  <si>
    <t>NYSE:BCX</t>
  </si>
  <si>
    <t>NYSE:BSTZ</t>
  </si>
  <si>
    <t>NYSE:BST</t>
  </si>
  <si>
    <t>NYSE:BBN</t>
  </si>
  <si>
    <t>NASDAQGS:TCPC</t>
  </si>
  <si>
    <t>NYSE:BUI</t>
  </si>
  <si>
    <t>NYSE:BLK</t>
  </si>
  <si>
    <t>NYSE:BX</t>
  </si>
  <si>
    <t>199.05</t>
  </si>
  <si>
    <t>NYSE:BXMT</t>
  </si>
  <si>
    <t>NYSE:BXSL</t>
  </si>
  <si>
    <t>NYSE:BGB</t>
  </si>
  <si>
    <t>NYSE:BLND</t>
  </si>
  <si>
    <t>5.2</t>
  </si>
  <si>
    <t>1.21</t>
  </si>
  <si>
    <t>NYSE:SQ</t>
  </si>
  <si>
    <t>NYSE:BE</t>
  </si>
  <si>
    <t>8.4124</t>
  </si>
  <si>
    <t>NASDAQGS:BLMN</t>
  </si>
  <si>
    <t>12.255</t>
  </si>
  <si>
    <t>NASDAQGM:BLBD</t>
  </si>
  <si>
    <t>NYSE:OBDC</t>
  </si>
  <si>
    <t>NYSE:OBDE</t>
  </si>
  <si>
    <t>NYSE:OWL</t>
  </si>
  <si>
    <t>NYSE:BXC</t>
  </si>
  <si>
    <t>NASDAQGS:BPMC</t>
  </si>
  <si>
    <t>121.9</t>
  </si>
  <si>
    <t>NYSE:BCC</t>
  </si>
  <si>
    <t>NASDAQGS:BOKF</t>
  </si>
  <si>
    <t>NASDAQGS:BKNG</t>
  </si>
  <si>
    <t>NYSE:BOOT</t>
  </si>
  <si>
    <t>137.05</t>
  </si>
  <si>
    <t>NYSE:BAH</t>
  </si>
  <si>
    <t>NYSE:BWA</t>
  </si>
  <si>
    <t>NYSE:BSX</t>
  </si>
  <si>
    <t>NYSE:BOW</t>
  </si>
  <si>
    <t>NYSE:BOWL</t>
  </si>
  <si>
    <t>9.705</t>
  </si>
  <si>
    <t>NYSE:BOX</t>
  </si>
  <si>
    <t>NYSE:BYD</t>
  </si>
  <si>
    <t>NYSE:BRC</t>
  </si>
  <si>
    <t>NYSE:BDN</t>
  </si>
  <si>
    <t>NASDAQGS:BRZE</t>
  </si>
  <si>
    <t>NYSE:GRO</t>
  </si>
  <si>
    <t>NYSE:BFH</t>
  </si>
  <si>
    <t>NASDAQGS:BBIO</t>
  </si>
  <si>
    <t>NYSE:BFAM</t>
  </si>
  <si>
    <t>113.08</t>
  </si>
  <si>
    <t>141.9</t>
  </si>
  <si>
    <t>NASDAQGS:BHF</t>
  </si>
  <si>
    <t>NYSE:BSIG</t>
  </si>
  <si>
    <t>NYSE:BRSP</t>
  </si>
  <si>
    <t>6.23</t>
  </si>
  <si>
    <t>8.01</t>
  </si>
  <si>
    <t>5.07</t>
  </si>
  <si>
    <t>NASDAQGS:BTSG</t>
  </si>
  <si>
    <t>NYSE:BV</t>
  </si>
  <si>
    <t>7.29</t>
  </si>
  <si>
    <t>NYSE:EAT</t>
  </si>
  <si>
    <t>NYSE:BMY</t>
  </si>
  <si>
    <t>NYSE:VTOL</t>
  </si>
  <si>
    <t>NYSE:BRX</t>
  </si>
  <si>
    <t>NASDAQGS:AVGO</t>
  </si>
  <si>
    <t>NYSE:BR</t>
  </si>
  <si>
    <t>185.3</t>
  </si>
  <si>
    <t>NYSE:BNL</t>
  </si>
  <si>
    <t>NYSE:BKD</t>
  </si>
  <si>
    <t>8.12</t>
  </si>
  <si>
    <t>NYSE:BBUC</t>
  </si>
  <si>
    <t>NYSE:BBU</t>
  </si>
  <si>
    <t>NYSE:BIPC</t>
  </si>
  <si>
    <t>NYSE:BIP</t>
  </si>
  <si>
    <t>NYSE:RA</t>
  </si>
  <si>
    <t>12.165</t>
  </si>
  <si>
    <t>NYSE:BNT</t>
  </si>
  <si>
    <t>NASDAQGS:BRKL</t>
  </si>
  <si>
    <t>12.6</t>
  </si>
  <si>
    <t>NYSE:BRO</t>
  </si>
  <si>
    <t>112.05</t>
  </si>
  <si>
    <t>114.08</t>
  </si>
  <si>
    <t>NYSE:BF.B</t>
  </si>
  <si>
    <t>NASDAQGS:BRKR</t>
  </si>
  <si>
    <t>NYSE:BC</t>
  </si>
  <si>
    <t>NYSE:BBW</t>
  </si>
  <si>
    <t>NYSE:BLDR</t>
  </si>
  <si>
    <t>214.7</t>
  </si>
  <si>
    <t>NASDAQGS:BMBL</t>
  </si>
  <si>
    <t>8.18</t>
  </si>
  <si>
    <t>4.8</t>
  </si>
  <si>
    <t>NYSE:BG</t>
  </si>
  <si>
    <t>NASDAQCM:BHRB</t>
  </si>
  <si>
    <t>NYSE:BURL</t>
  </si>
  <si>
    <t>NASDAQGS:BFST</t>
  </si>
  <si>
    <t>NYSE:BWXT</t>
  </si>
  <si>
    <t>NYSE:BXP</t>
  </si>
  <si>
    <t>NYSE:BY</t>
  </si>
  <si>
    <t>NASDAQGS:CHRW</t>
  </si>
  <si>
    <t>113.1</t>
  </si>
  <si>
    <t>NYSE:AI</t>
  </si>
  <si>
    <t>NYSE:CABO</t>
  </si>
  <si>
    <t>NYSE:CBT</t>
  </si>
  <si>
    <t>NYSE:CACI</t>
  </si>
  <si>
    <t>314.06</t>
  </si>
  <si>
    <t>NYSE:WHD</t>
  </si>
  <si>
    <t>NYSE:CADE</t>
  </si>
  <si>
    <t>NASDAQGS:CDNS</t>
  </si>
  <si>
    <t>NYSE:CDRE</t>
  </si>
  <si>
    <t>NASDAQGS:CZR</t>
  </si>
  <si>
    <t>NASDAQGS:CHY</t>
  </si>
  <si>
    <t>12.4</t>
  </si>
  <si>
    <t>10.7697</t>
  </si>
  <si>
    <t>NASDAQGS:CHI</t>
  </si>
  <si>
    <t>12.11</t>
  </si>
  <si>
    <t>12.1899</t>
  </si>
  <si>
    <t>9.7</t>
  </si>
  <si>
    <t>NASDAQGS:CCD</t>
  </si>
  <si>
    <t>NASDAQGS:CSQ</t>
  </si>
  <si>
    <t>NYSE:CAL</t>
  </si>
  <si>
    <t>NASDAQCM:BCAL</t>
  </si>
  <si>
    <t>NYSE:CRC</t>
  </si>
  <si>
    <t>NYSE:CWT</t>
  </si>
  <si>
    <t>NYSE:CALX</t>
  </si>
  <si>
    <t>NASDAQGS:CALM</t>
  </si>
  <si>
    <t>NASDAQGS:CLMT</t>
  </si>
  <si>
    <t>9.972</t>
  </si>
  <si>
    <t>NASDAQGS:CAC</t>
  </si>
  <si>
    <t>NYSE:CPT</t>
  </si>
  <si>
    <t>122.9</t>
  </si>
  <si>
    <t>NYSE:CWH</t>
  </si>
  <si>
    <t>NASDAQGM:CAMT</t>
  </si>
  <si>
    <t>140.5</t>
  </si>
  <si>
    <t>NASDAQGS:CSIQ</t>
  </si>
  <si>
    <t>NYSE:CNNE</t>
  </si>
  <si>
    <t>NASDAQGS:CTLP</t>
  </si>
  <si>
    <t>9.27</t>
  </si>
  <si>
    <t>9.6659</t>
  </si>
  <si>
    <t>5.745</t>
  </si>
  <si>
    <t>NASDAQGS:CCBG</t>
  </si>
  <si>
    <t>NASDAQGS:CCEC</t>
  </si>
  <si>
    <t>NYSE:COF</t>
  </si>
  <si>
    <t>187.06</t>
  </si>
  <si>
    <t>198.3</t>
  </si>
  <si>
    <t>NASDAQGS:CSWC</t>
  </si>
  <si>
    <t>NASDAQGS:CFFN</t>
  </si>
  <si>
    <t>7.2</t>
  </si>
  <si>
    <t>4.755</t>
  </si>
  <si>
    <t>NYSE:CPRI</t>
  </si>
  <si>
    <t>NASDAQCM:CAPR</t>
  </si>
  <si>
    <t>2.9</t>
  </si>
  <si>
    <t>NYSE:CAH</t>
  </si>
  <si>
    <t>NASDAQGM:CDNA</t>
  </si>
  <si>
    <t>NYSE:CTRE</t>
  </si>
  <si>
    <t>NASDAQGS:CRGX</t>
  </si>
  <si>
    <t>NASDAQGS:CARG</t>
  </si>
  <si>
    <t>NYSE:CSL</t>
  </si>
  <si>
    <t>NASDAQGS:CGBD</t>
  </si>
  <si>
    <t>7.2414</t>
  </si>
  <si>
    <t>NYSE:KMX</t>
  </si>
  <si>
    <t>NYSE:CCL</t>
  </si>
  <si>
    <t>NYSE:CRS</t>
  </si>
  <si>
    <t>NYSE:CSV</t>
  </si>
  <si>
    <t>NYSE:CARR</t>
  </si>
  <si>
    <t>NYSE:CARS</t>
  </si>
  <si>
    <t>NYSE:CRI</t>
  </si>
  <si>
    <t>1.007708</t>
  </si>
  <si>
    <t>NYSE:CVNA</t>
  </si>
  <si>
    <t>NASDAQGS:CWST</t>
  </si>
  <si>
    <t>NASDAQGS:CASY</t>
  </si>
  <si>
    <t>NASDAQGS:CASS</t>
  </si>
  <si>
    <t>NASDAQCM:SAVA</t>
  </si>
  <si>
    <t>NASDAQGM:CSTL</t>
  </si>
  <si>
    <t>NYSE:CTLT</t>
  </si>
  <si>
    <t>NASDAQCM:CPRX</t>
  </si>
  <si>
    <t>NYSE:CAT</t>
  </si>
  <si>
    <t>418.5</t>
  </si>
  <si>
    <t>246.01</t>
  </si>
  <si>
    <t>NASDAQGS:CATY</t>
  </si>
  <si>
    <t>NYSE:CAVA</t>
  </si>
  <si>
    <t>NASDAQGS:CVCO</t>
  </si>
  <si>
    <t>NYSE:CBZ</t>
  </si>
  <si>
    <t>NYSE:CBL</t>
  </si>
  <si>
    <t>NYSE:IGR</t>
  </si>
  <si>
    <t>NYSE:CBRE</t>
  </si>
  <si>
    <t>NASDAQGS:CCCS</t>
  </si>
  <si>
    <t>NASDAQGS:CDW</t>
  </si>
  <si>
    <t>NASDAQGS:CECO</t>
  </si>
  <si>
    <t>NYSE:CE</t>
  </si>
  <si>
    <t>2.01695</t>
  </si>
  <si>
    <t>NASDAQCM:CLDX</t>
  </si>
  <si>
    <t>NASDAQGS:CLBT</t>
  </si>
  <si>
    <t>NASDAQCM:CELH</t>
  </si>
  <si>
    <t>NYSE:COR</t>
  </si>
  <si>
    <t>245.02</t>
  </si>
  <si>
    <t>NYSE:CNC</t>
  </si>
  <si>
    <t>NYSE:CNP</t>
  </si>
  <si>
    <t>NYSE:CSR</t>
  </si>
  <si>
    <t>NASDAQGS:CNTA</t>
  </si>
  <si>
    <t>5.583</t>
  </si>
  <si>
    <t>NASDAQGS:CENT</t>
  </si>
  <si>
    <t>NYSE:CPF</t>
  </si>
  <si>
    <t>NYSEAM:CET</t>
  </si>
  <si>
    <t>NYSEAM:LEU</t>
  </si>
  <si>
    <t>NYSE:CTRI</t>
  </si>
  <si>
    <t>NASDAQGS:CENX</t>
  </si>
  <si>
    <t>7.28</t>
  </si>
  <si>
    <t>NYSE:CCS</t>
  </si>
  <si>
    <t>NASDAQGS:CBLL</t>
  </si>
  <si>
    <t>NASDAQGS:CERT</t>
  </si>
  <si>
    <t>NASDAQGS:CEVA</t>
  </si>
  <si>
    <t>NYSE:CF</t>
  </si>
  <si>
    <t>NASDAQGS:CGON</t>
  </si>
  <si>
    <t>NYSE:SKY</t>
  </si>
  <si>
    <t>102.1</t>
  </si>
  <si>
    <t>NASDAQGS:CHX</t>
  </si>
  <si>
    <t>NYSE:CRL</t>
  </si>
  <si>
    <t>NYSE:GTLS</t>
  </si>
  <si>
    <t>183.8</t>
  </si>
  <si>
    <t>NASDAQGS:CHTR</t>
  </si>
  <si>
    <t>236.08</t>
  </si>
  <si>
    <t>NASDAQGS:CHKP</t>
  </si>
  <si>
    <t>210.7</t>
  </si>
  <si>
    <t>NYSE:CHE</t>
  </si>
  <si>
    <t>NYSE:CQP</t>
  </si>
  <si>
    <t>NYSE:LNG</t>
  </si>
  <si>
    <t>222.6</t>
  </si>
  <si>
    <t>NYSE:CPK</t>
  </si>
  <si>
    <t>NYSE:CVX</t>
  </si>
  <si>
    <t>167.11</t>
  </si>
  <si>
    <t>NYSE:CHWY</t>
  </si>
  <si>
    <t>NYSE:CIM</t>
  </si>
  <si>
    <t>11.285</t>
  </si>
  <si>
    <t>4.3605</t>
  </si>
  <si>
    <t>NYSE:CMG</t>
  </si>
  <si>
    <t>NYSE:CHH</t>
  </si>
  <si>
    <t>NASDAQGS:CHRD</t>
  </si>
  <si>
    <t>123.3</t>
  </si>
  <si>
    <t>1.003344</t>
  </si>
  <si>
    <t>NASDAQCM:CDXC</t>
  </si>
  <si>
    <t>NYSE:CB</t>
  </si>
  <si>
    <t>NYSE:CHD</t>
  </si>
  <si>
    <t>111.9</t>
  </si>
  <si>
    <t>113.5</t>
  </si>
  <si>
    <t>NASDAQGS:CHDN</t>
  </si>
  <si>
    <t>NYSE:CINT</t>
  </si>
  <si>
    <t>8.04</t>
  </si>
  <si>
    <t>NYSE:CIEN</t>
  </si>
  <si>
    <t>NASDAQGS:CMPR</t>
  </si>
  <si>
    <t>NASDAQGS:CINF</t>
  </si>
  <si>
    <t>NYSE:CNK</t>
  </si>
  <si>
    <t>NASDAQGS:CTAS</t>
  </si>
  <si>
    <t>NYSE:CION</t>
  </si>
  <si>
    <t>11.7</t>
  </si>
  <si>
    <t>10.516</t>
  </si>
  <si>
    <t>NASDAQGS:CIFR</t>
  </si>
  <si>
    <t>2.155</t>
  </si>
  <si>
    <t>NASDAQGS:CRUS</t>
  </si>
  <si>
    <t>NASDAQGS:CSCO</t>
  </si>
  <si>
    <t>NYSE:C</t>
  </si>
  <si>
    <t>NYSE:CFG</t>
  </si>
  <si>
    <t>NASDAQGS:CHCO</t>
  </si>
  <si>
    <t>NYSE:CIVI</t>
  </si>
  <si>
    <t>1.9621</t>
  </si>
  <si>
    <t>NYSE:CLVT</t>
  </si>
  <si>
    <t>5.25</t>
  </si>
  <si>
    <t>9.605</t>
  </si>
  <si>
    <t>4.25</t>
  </si>
  <si>
    <t>NYSE:CMTG</t>
  </si>
  <si>
    <t>6.08</t>
  </si>
  <si>
    <t>NYSE:CLH</t>
  </si>
  <si>
    <t>252.5</t>
  </si>
  <si>
    <t>267.11</t>
  </si>
  <si>
    <t>NASDAQCM:CLSK</t>
  </si>
  <si>
    <t>NYSE:YOU</t>
  </si>
  <si>
    <t>NYSE:EMO</t>
  </si>
  <si>
    <t>NYSE:CWAN</t>
  </si>
  <si>
    <t>NYSE:CWEN.A</t>
  </si>
  <si>
    <t>NYSE:CLF</t>
  </si>
  <si>
    <t>10.21</t>
  </si>
  <si>
    <t>NASDAQGM:CLMB</t>
  </si>
  <si>
    <t>NYSE:NET</t>
  </si>
  <si>
    <t>NASDAQGS:CME</t>
  </si>
  <si>
    <t>229.04</t>
  </si>
  <si>
    <t>190.7</t>
  </si>
  <si>
    <t>NYSE:CMS</t>
  </si>
  <si>
    <t>NYSE:CNA</t>
  </si>
  <si>
    <t>NASDAQGS:CCNE</t>
  </si>
  <si>
    <t>NYSE:CNH</t>
  </si>
  <si>
    <t>12.15</t>
  </si>
  <si>
    <t>9.28</t>
  </si>
  <si>
    <t>NYSE:CNO</t>
  </si>
  <si>
    <t>NYSE:CNX</t>
  </si>
  <si>
    <t>NASDAQGS:CCB</t>
  </si>
  <si>
    <t>NASDAQGS:COKE</t>
  </si>
  <si>
    <t>716.8</t>
  </si>
  <si>
    <t>NYSE:KOF</t>
  </si>
  <si>
    <t>NYSE:CDE</t>
  </si>
  <si>
    <t>NASDAQGS:COGT</t>
  </si>
  <si>
    <t>9.13</t>
  </si>
  <si>
    <t>NASDAQGS:CCOI</t>
  </si>
  <si>
    <t>NASDAQGS:CGNX</t>
  </si>
  <si>
    <t>NASDAQGS:CTSH</t>
  </si>
  <si>
    <t>NASDAQGS:CGNT</t>
  </si>
  <si>
    <t>NYSE:UTF</t>
  </si>
  <si>
    <t>NYSE:LDP</t>
  </si>
  <si>
    <t>NYSE:RQI</t>
  </si>
  <si>
    <t>10.6114</t>
  </si>
  <si>
    <t>NYSE:RNP</t>
  </si>
  <si>
    <t>NYSE:PTA</t>
  </si>
  <si>
    <t>NYSE:CNS</t>
  </si>
  <si>
    <t>NYSE:COHR</t>
  </si>
  <si>
    <t>NASDAQGS:COHU</t>
  </si>
  <si>
    <t>NASDAQGS:COIN</t>
  </si>
  <si>
    <t>NASDAQGM:BRRR</t>
  </si>
  <si>
    <t>NYSE:CL</t>
  </si>
  <si>
    <t>109.3</t>
  </si>
  <si>
    <t>NASDAQGS:COLL</t>
  </si>
  <si>
    <t>NASDAQGS:COLB</t>
  </si>
  <si>
    <t>NASDAQGS:CLBK</t>
  </si>
  <si>
    <t>1.9792</t>
  </si>
  <si>
    <t>NYSE:STK</t>
  </si>
  <si>
    <t>NASDAQGS:COLM</t>
  </si>
  <si>
    <t>NASDAQGS:CMCO</t>
  </si>
  <si>
    <t>NASDAQGS:CMCSA</t>
  </si>
  <si>
    <t>NYSE:CMA</t>
  </si>
  <si>
    <t>NYSE:FIX</t>
  </si>
  <si>
    <t>491.06</t>
  </si>
  <si>
    <t>494.5</t>
  </si>
  <si>
    <t>NASDAQGS:CBSH</t>
  </si>
  <si>
    <t>NYSE:CMC</t>
  </si>
  <si>
    <t>NYSE:CBU</t>
  </si>
  <si>
    <t>NYSE:CHCT</t>
  </si>
  <si>
    <t>NASDAQGS:CTBI</t>
  </si>
  <si>
    <t>NASDAQGS:CVLT</t>
  </si>
  <si>
    <t>174.6</t>
  </si>
  <si>
    <t>NYSE:BVN</t>
  </si>
  <si>
    <t>12.06</t>
  </si>
  <si>
    <t>NYSE:CODI</t>
  </si>
  <si>
    <t>NYSE:CMP</t>
  </si>
  <si>
    <t>148.3</t>
  </si>
  <si>
    <t>NYSE:COMP</t>
  </si>
  <si>
    <t>2.08</t>
  </si>
  <si>
    <t>NASDAQGM:CMPO</t>
  </si>
  <si>
    <t>NYSE:CRK</t>
  </si>
  <si>
    <t>7.07</t>
  </si>
  <si>
    <t>NYSE:CAG</t>
  </si>
  <si>
    <t>NYSE:CON</t>
  </si>
  <si>
    <t>NASDAQGS:CNXC</t>
  </si>
  <si>
    <t>106.1</t>
  </si>
  <si>
    <t>NASDAQGS:CFLT</t>
  </si>
  <si>
    <t>NYSE:CNMD</t>
  </si>
  <si>
    <t>NASDAQGS:CNOB</t>
  </si>
  <si>
    <t>NYSE:COP</t>
  </si>
  <si>
    <t>NYSE:CEIX</t>
  </si>
  <si>
    <t>133.12</t>
  </si>
  <si>
    <t>NYSE:ED</t>
  </si>
  <si>
    <t>4.00992</t>
  </si>
  <si>
    <t>NYSE:STZ</t>
  </si>
  <si>
    <t>NASDAQGS:CEG</t>
  </si>
  <si>
    <t>NYSE:CSTM</t>
  </si>
  <si>
    <t>NASDAQGS:ROAD</t>
  </si>
  <si>
    <t>100.7</t>
  </si>
  <si>
    <t>NYSE:CPA</t>
  </si>
  <si>
    <t>NASDAQGS:CPRT</t>
  </si>
  <si>
    <t>NYSE:CDP</t>
  </si>
  <si>
    <t>NASDAQCM:CORT</t>
  </si>
  <si>
    <t>NYSE:CNM</t>
  </si>
  <si>
    <t>NYSE:CLB</t>
  </si>
  <si>
    <t>NASDAQGS:CORZ</t>
  </si>
  <si>
    <t>NYSE:CRBG</t>
  </si>
  <si>
    <t>NYSE:CXW</t>
  </si>
  <si>
    <t>NASDAQGM:CRMD</t>
  </si>
  <si>
    <t>NYSEAM:CLM</t>
  </si>
  <si>
    <t>NYSEAM:CRF</t>
  </si>
  <si>
    <t>9.01</t>
  </si>
  <si>
    <t>9.25</t>
  </si>
  <si>
    <t>NYSE:GLW</t>
  </si>
  <si>
    <t>NYSE:CPAY</t>
  </si>
  <si>
    <t>NYSE:CAAP</t>
  </si>
  <si>
    <t>12.7</t>
  </si>
  <si>
    <t>NASDAQGS:CRSR</t>
  </si>
  <si>
    <t>5.595</t>
  </si>
  <si>
    <t>NYSE:CTVA</t>
  </si>
  <si>
    <t>NASDAQGS:CRVL</t>
  </si>
  <si>
    <t>203.9</t>
  </si>
  <si>
    <t>NASDAQGM:CRVS</t>
  </si>
  <si>
    <t>1.3</t>
  </si>
  <si>
    <t>NYSE:CMRE</t>
  </si>
  <si>
    <t>9.16</t>
  </si>
  <si>
    <t>NASDAQGS:CSGP</t>
  </si>
  <si>
    <t>NASDAQGS:COST</t>
  </si>
  <si>
    <t>964.01</t>
  </si>
  <si>
    <t>976.3</t>
  </si>
  <si>
    <t>NYSE:CTRA</t>
  </si>
  <si>
    <t>NYSE:COTY</t>
  </si>
  <si>
    <t>NASDAQGS:BASE</t>
  </si>
  <si>
    <t>NYSE:CPNG</t>
  </si>
  <si>
    <t>NYSE:COUR</t>
  </si>
  <si>
    <t>7.11</t>
  </si>
  <si>
    <t>6.29</t>
  </si>
  <si>
    <t>NYSE:CUZ</t>
  </si>
  <si>
    <t>NYSE:CVLG</t>
  </si>
  <si>
    <t>NASDAQGS:CRAI</t>
  </si>
  <si>
    <t>12.8074</t>
  </si>
  <si>
    <t>NASDAQGS:CBRL</t>
  </si>
  <si>
    <t>NYSE:CR</t>
  </si>
  <si>
    <t>102.8</t>
  </si>
  <si>
    <t>NYSE:CXT</t>
  </si>
  <si>
    <t>NYSE:CRD.B</t>
  </si>
  <si>
    <t>11.1</t>
  </si>
  <si>
    <t>NYSE:BAP</t>
  </si>
  <si>
    <t>NASDAQGS:CACC</t>
  </si>
  <si>
    <t>473.1</t>
  </si>
  <si>
    <t>NASDAQGS:CRDO</t>
  </si>
  <si>
    <t>NASDAQGM:CCAP</t>
  </si>
  <si>
    <t>NYSE:CRGY</t>
  </si>
  <si>
    <t>NYSE:CRH</t>
  </si>
  <si>
    <t>101.4</t>
  </si>
  <si>
    <t>NASDAQGS:CRCT</t>
  </si>
  <si>
    <t>5.1</t>
  </si>
  <si>
    <t>NASDAQGS:CRNX</t>
  </si>
  <si>
    <t>NASDAQGM:CRSP</t>
  </si>
  <si>
    <t>NASDAQGS:CRTO</t>
  </si>
  <si>
    <t>NASDAQGM:CRML</t>
  </si>
  <si>
    <t>6.2</t>
  </si>
  <si>
    <t>5.3241</t>
  </si>
  <si>
    <t>NASDAQGS:CROX</t>
  </si>
  <si>
    <t>106.08</t>
  </si>
  <si>
    <t>NYSE:CAPL</t>
  </si>
  <si>
    <t>NASDAQGS:CFB</t>
  </si>
  <si>
    <t>NASDAQGS:CRWD</t>
  </si>
  <si>
    <t>NYSE:CCI</t>
  </si>
  <si>
    <t>NYSE:CCK</t>
  </si>
  <si>
    <t>NASDAQGS:CSGS</t>
  </si>
  <si>
    <t>NASDAQGS:CSWI</t>
  </si>
  <si>
    <t>NASDAQGS:CSX</t>
  </si>
  <si>
    <t>NYSE:CTO</t>
  </si>
  <si>
    <t>NYSE:CTS</t>
  </si>
  <si>
    <t>NYSE:CUBE</t>
  </si>
  <si>
    <t>NYSE:CFR</t>
  </si>
  <si>
    <t>NASDAQGS:CGEM</t>
  </si>
  <si>
    <t>NYSE:CMI</t>
  </si>
  <si>
    <t>222.04</t>
  </si>
  <si>
    <t>NYSE:CURB</t>
  </si>
  <si>
    <t>NYSE:CW</t>
  </si>
  <si>
    <t>393.4</t>
  </si>
  <si>
    <t>209.01</t>
  </si>
  <si>
    <t>NYSE:CWK</t>
  </si>
  <si>
    <t>8.09</t>
  </si>
  <si>
    <t>NYSE:CTOS</t>
  </si>
  <si>
    <t>3.03</t>
  </si>
  <si>
    <t>NYSE:CUBI</t>
  </si>
  <si>
    <t>NASDAQGS:CVBF</t>
  </si>
  <si>
    <t>NYSE:CVI</t>
  </si>
  <si>
    <t>NYSE:UAN</t>
  </si>
  <si>
    <t>NYSE:CVS</t>
  </si>
  <si>
    <t>NASDAQGS:CYBR</t>
  </si>
  <si>
    <t>332.05</t>
  </si>
  <si>
    <t>NASDAQGS:CTKB</t>
  </si>
  <si>
    <t>2.8848</t>
  </si>
  <si>
    <t>NASDAQGS:CYTK</t>
  </si>
  <si>
    <t>NYSE:DHI</t>
  </si>
  <si>
    <t>NASDAQCM:DJCO</t>
  </si>
  <si>
    <t>NASDAQGS:DAKT</t>
  </si>
  <si>
    <t>NYSE:DAN</t>
  </si>
  <si>
    <t>NYSE:DHR</t>
  </si>
  <si>
    <t>281.7</t>
  </si>
  <si>
    <t>NYSE:DAC</t>
  </si>
  <si>
    <t>NYSE:DQ</t>
  </si>
  <si>
    <t>NYSE:DRI</t>
  </si>
  <si>
    <t>NYSE:DAR</t>
  </si>
  <si>
    <t>NASDAQGS:DDOG</t>
  </si>
  <si>
    <t>NASDAQGS:PLAY</t>
  </si>
  <si>
    <t>NASDAQGM:DAVE</t>
  </si>
  <si>
    <t>NYSE:DVA</t>
  </si>
  <si>
    <t>168.5</t>
  </si>
  <si>
    <t>NASDAQGS:DAWN</t>
  </si>
  <si>
    <t>NYSE:DAY</t>
  </si>
  <si>
    <t>NYSE:DECK</t>
  </si>
  <si>
    <t>NYSE:DE</t>
  </si>
  <si>
    <t>447.5</t>
  </si>
  <si>
    <t>NYSE:DKL</t>
  </si>
  <si>
    <t>NYSE:DK</t>
  </si>
  <si>
    <t>NYSE:DELL</t>
  </si>
  <si>
    <t>179.7</t>
  </si>
  <si>
    <t>NYSE:DAL</t>
  </si>
  <si>
    <t>1.03005</t>
  </si>
  <si>
    <t>NYSE:DLX</t>
  </si>
  <si>
    <t>NASDAQGS:DNLI</t>
  </si>
  <si>
    <t>NASDAQGS:XRAY</t>
  </si>
  <si>
    <t>NYSE:DESP</t>
  </si>
  <si>
    <t>NYSE:DVN</t>
  </si>
  <si>
    <t>NASDAQGS:DXCM</t>
  </si>
  <si>
    <t>NYSE:DHT</t>
  </si>
  <si>
    <t>12.8</t>
  </si>
  <si>
    <t>NASDAQGS:FANG</t>
  </si>
  <si>
    <t>214.5</t>
  </si>
  <si>
    <t>145.7</t>
  </si>
  <si>
    <t>NYSE:DRH</t>
  </si>
  <si>
    <t>NASDAQCM:DNTH</t>
  </si>
  <si>
    <t>NYSE:DKS</t>
  </si>
  <si>
    <t>239.3</t>
  </si>
  <si>
    <t>NYSE:DBD</t>
  </si>
  <si>
    <t>NASDAQGS:DGII</t>
  </si>
  <si>
    <t>NASDAQGS:DMRC</t>
  </si>
  <si>
    <t>NYSE:DLR</t>
  </si>
  <si>
    <t>NYSE:DBRG</t>
  </si>
  <si>
    <t>4.009312</t>
  </si>
  <si>
    <t>NYSE:DOCN</t>
  </si>
  <si>
    <t>NYSE:DDS</t>
  </si>
  <si>
    <t>NASDAQGS:DCOM</t>
  </si>
  <si>
    <t>NASDAQGM:DFGX</t>
  </si>
  <si>
    <t>NYSE:DIN</t>
  </si>
  <si>
    <t>NASDAQGS:DIOD</t>
  </si>
  <si>
    <t>2.07221</t>
  </si>
  <si>
    <t>NASDAQGM:NVDU</t>
  </si>
  <si>
    <t>122.8</t>
  </si>
  <si>
    <t>NASDAQGM:TSLL</t>
  </si>
  <si>
    <t>NASDAQGM:QQQE</t>
  </si>
  <si>
    <t>NASDAQGM:IRON</t>
  </si>
  <si>
    <t>NYSE:DFS</t>
  </si>
  <si>
    <t>NASDAQGS:DSGR</t>
  </si>
  <si>
    <t>NASDAQGS:DLO</t>
  </si>
  <si>
    <t>6.5749</t>
  </si>
  <si>
    <t>NYSE:DNOW</t>
  </si>
  <si>
    <t>NYSE:DNP</t>
  </si>
  <si>
    <t>8.02</t>
  </si>
  <si>
    <t>NASDAQGS:DOCU</t>
  </si>
  <si>
    <t>NASDAQCM:DOGZ</t>
  </si>
  <si>
    <t>2.785</t>
  </si>
  <si>
    <t>NYSE:DLB</t>
  </si>
  <si>
    <t>NYSE:DOLE</t>
  </si>
  <si>
    <t>NYSE:DG</t>
  </si>
  <si>
    <t>168.07</t>
  </si>
  <si>
    <t>NASDAQGS:DLTR</t>
  </si>
  <si>
    <t>NYSE:D</t>
  </si>
  <si>
    <t>NYSE:DPZ</t>
  </si>
  <si>
    <t>NYSE:DCI</t>
  </si>
  <si>
    <t>NASDAQGS:DGIC.A</t>
  </si>
  <si>
    <t>12.2609</t>
  </si>
  <si>
    <t>NYSE:DFIN</t>
  </si>
  <si>
    <t>NASDAQGS:DASH</t>
  </si>
  <si>
    <t>NASDAQGS:DMLP</t>
  </si>
  <si>
    <t>NYSE:LPG</t>
  </si>
  <si>
    <t>NASDAQGS:DORM</t>
  </si>
  <si>
    <t>146.6</t>
  </si>
  <si>
    <t>NASDAQGS:DDI</t>
  </si>
  <si>
    <t>7.16</t>
  </si>
  <si>
    <t>NYSE:DSL</t>
  </si>
  <si>
    <t>NYSE:DLY</t>
  </si>
  <si>
    <t>NYSE:DV</t>
  </si>
  <si>
    <t>NYSE:PLOW</t>
  </si>
  <si>
    <t>NYSE:DEI</t>
  </si>
  <si>
    <t>11.08</t>
  </si>
  <si>
    <t>NYSE:DOV</t>
  </si>
  <si>
    <t>205.06</t>
  </si>
  <si>
    <t>NYSE:DOW</t>
  </si>
  <si>
    <t>NYSE:DOCS</t>
  </si>
  <si>
    <t>NASDAQGS:DKNG</t>
  </si>
  <si>
    <t>NYSE:DRD</t>
  </si>
  <si>
    <t>NYSE:DFH</t>
  </si>
  <si>
    <t>NASDAQGS:DRVN</t>
  </si>
  <si>
    <t>NASDAQGS:DBX</t>
  </si>
  <si>
    <t>NYSE:DTM</t>
  </si>
  <si>
    <t>NYSE:DTE</t>
  </si>
  <si>
    <t>124.6</t>
  </si>
  <si>
    <t>NYSE:DCO</t>
  </si>
  <si>
    <t>NYSE:DUK</t>
  </si>
  <si>
    <t>114.7</t>
  </si>
  <si>
    <t>NYSE:DNB</t>
  </si>
  <si>
    <t>12.7496</t>
  </si>
  <si>
    <t>8.775</t>
  </si>
  <si>
    <t>NASDAQGS:DUOL</t>
  </si>
  <si>
    <t>145.05</t>
  </si>
  <si>
    <t>NYSE:DD</t>
  </si>
  <si>
    <t>NYSE:BROS</t>
  </si>
  <si>
    <t>NYSE:DXC</t>
  </si>
  <si>
    <t>NASDAQGS:DXPE</t>
  </si>
  <si>
    <t>NYSE:DY</t>
  </si>
  <si>
    <t>180.3</t>
  </si>
  <si>
    <t>207.2</t>
  </si>
  <si>
    <t>NYSE:DT</t>
  </si>
  <si>
    <t>NASDAQGS:DVAX</t>
  </si>
  <si>
    <t>NASDAQGS:DYN</t>
  </si>
  <si>
    <t>NYSE:DX</t>
  </si>
  <si>
    <t>11.115</t>
  </si>
  <si>
    <t>NYSE:ELF</t>
  </si>
  <si>
    <t>NYSE:STRV</t>
  </si>
  <si>
    <t>NASDAQCM:EGBN</t>
  </si>
  <si>
    <t>NYSE:EXP</t>
  </si>
  <si>
    <t>NYSE:ECC</t>
  </si>
  <si>
    <t>NASDAQGS:EWBC</t>
  </si>
  <si>
    <t>110.08</t>
  </si>
  <si>
    <t>NYSE:DEA</t>
  </si>
  <si>
    <t>NASDAQGS:EBC</t>
  </si>
  <si>
    <t>NYSE:EGP</t>
  </si>
  <si>
    <t>3.008537</t>
  </si>
  <si>
    <t>NYSE:EMN</t>
  </si>
  <si>
    <t>114.5</t>
  </si>
  <si>
    <t>NYSE:ETN</t>
  </si>
  <si>
    <t>NYSE:EOI</t>
  </si>
  <si>
    <t>NYSE:EOS</t>
  </si>
  <si>
    <t>NYSEAM:EVV</t>
  </si>
  <si>
    <t>10.1</t>
  </si>
  <si>
    <t>9.06</t>
  </si>
  <si>
    <t>NYSEAM:EIM</t>
  </si>
  <si>
    <t>9.555</t>
  </si>
  <si>
    <t>NYSE:ETJ</t>
  </si>
  <si>
    <t>9.24</t>
  </si>
  <si>
    <t>NYSE:EVT</t>
  </si>
  <si>
    <t>NYSE:ETG</t>
  </si>
  <si>
    <t>NYSE:ETV</t>
  </si>
  <si>
    <t>NYSE:ETY</t>
  </si>
  <si>
    <t>11.665</t>
  </si>
  <si>
    <t>NYSE:ETW</t>
  </si>
  <si>
    <t>8.5</t>
  </si>
  <si>
    <t>NYSE:EXG</t>
  </si>
  <si>
    <t>NASDAQGS:EBAY</t>
  </si>
  <si>
    <t>NASDAQGS:SATS</t>
  </si>
  <si>
    <t>10.18</t>
  </si>
  <si>
    <t>NYSE:ECL</t>
  </si>
  <si>
    <t>245.3</t>
  </si>
  <si>
    <t>NYSE:ECVT</t>
  </si>
  <si>
    <t>8.19</t>
  </si>
  <si>
    <t>6.0201</t>
  </si>
  <si>
    <t>NYSE:EPC</t>
  </si>
  <si>
    <t>NASDAQGS:EWTX</t>
  </si>
  <si>
    <t>NYSE:EIX</t>
  </si>
  <si>
    <t>NYSE:EW</t>
  </si>
  <si>
    <t>NASDAQGM:EH</t>
  </si>
  <si>
    <t>NYSE:ELAN</t>
  </si>
  <si>
    <t>NYSE:ESTC</t>
  </si>
  <si>
    <t>108.03</t>
  </si>
  <si>
    <t>136.06</t>
  </si>
  <si>
    <t>NASDAQGS:EA</t>
  </si>
  <si>
    <t>NYSE:ESI</t>
  </si>
  <si>
    <t>NYSE:ELV</t>
  </si>
  <si>
    <t>391.02</t>
  </si>
  <si>
    <t>NYSE:LLY</t>
  </si>
  <si>
    <t>748.01</t>
  </si>
  <si>
    <t>NYSE:EFC</t>
  </si>
  <si>
    <t>NYSE:ELME</t>
  </si>
  <si>
    <t>NASDAQGS:EMBC</t>
  </si>
  <si>
    <t>9.925</t>
  </si>
  <si>
    <t>NYSE:EME</t>
  </si>
  <si>
    <t>NYSE:EEX</t>
  </si>
  <si>
    <t>5.06</t>
  </si>
  <si>
    <t>7.05</t>
  </si>
  <si>
    <t>NYSE:EBS</t>
  </si>
  <si>
    <t>NYSE:EMR</t>
  </si>
  <si>
    <t>130.07</t>
  </si>
  <si>
    <t>NYSE:ESRT</t>
  </si>
  <si>
    <t>138.5</t>
  </si>
  <si>
    <t>NYSE:EIG</t>
  </si>
  <si>
    <t>NASDAQGS:ACT</t>
  </si>
  <si>
    <t>NYSE:EHC</t>
  </si>
  <si>
    <t>101.12</t>
  </si>
  <si>
    <t>NASDAQGS:ECPG</t>
  </si>
  <si>
    <t>NYSE:DAVA</t>
  </si>
  <si>
    <t>NYSE:EDR</t>
  </si>
  <si>
    <t>NYSE:ENR</t>
  </si>
  <si>
    <t>NASDAQGS:ERII</t>
  </si>
  <si>
    <t>12.26</t>
  </si>
  <si>
    <t>NYSE:ET</t>
  </si>
  <si>
    <t>NYSE:EPAC</t>
  </si>
  <si>
    <t>NYSE:ENS</t>
  </si>
  <si>
    <t>NYSE:ENFN</t>
  </si>
  <si>
    <t>5.005035</t>
  </si>
  <si>
    <t>NYSE:ENLC</t>
  </si>
  <si>
    <t>NASDAQGS:ELVN</t>
  </si>
  <si>
    <t>9.8</t>
  </si>
  <si>
    <t>NYSE:EBF</t>
  </si>
  <si>
    <t>NYSE:ENVA</t>
  </si>
  <si>
    <t>NYSE:ENOV</t>
  </si>
  <si>
    <t>NASDAQGS:ENVX</t>
  </si>
  <si>
    <t>5.7</t>
  </si>
  <si>
    <t>NASDAQGM:ENPH</t>
  </si>
  <si>
    <t>NYSE:NPO</t>
  </si>
  <si>
    <t>186.08</t>
  </si>
  <si>
    <t>NASDAQGS:ESGR</t>
  </si>
  <si>
    <t>NASDAQGS:ENTG</t>
  </si>
  <si>
    <t>NYSE:ETR</t>
  </si>
  <si>
    <t>151.06</t>
  </si>
  <si>
    <t>NASDAQGS:EFSC</t>
  </si>
  <si>
    <t>NYSE:EPD</t>
  </si>
  <si>
    <t>NASDAQGM:TRDA</t>
  </si>
  <si>
    <t>NYSE:ENV</t>
  </si>
  <si>
    <t>NYSE:NVRI</t>
  </si>
  <si>
    <t>NYSE:NVST</t>
  </si>
  <si>
    <t>NYSE:EOG</t>
  </si>
  <si>
    <t>NYSE:EPAM</t>
  </si>
  <si>
    <t>317.5</t>
  </si>
  <si>
    <t>NASDAQGS:PLUS</t>
  </si>
  <si>
    <t>NYSE:EPR</t>
  </si>
  <si>
    <t>NYSE:EQT</t>
  </si>
  <si>
    <t>NYSE:EFX</t>
  </si>
  <si>
    <t>NASDAQGS:EQIX</t>
  </si>
  <si>
    <t>943.02</t>
  </si>
  <si>
    <t>NYSE:EQH</t>
  </si>
  <si>
    <t>NYSE:EQBK</t>
  </si>
  <si>
    <t>NYSE:EQC</t>
  </si>
  <si>
    <t>NYSE:ELS</t>
  </si>
  <si>
    <t>NYSE:EQR</t>
  </si>
  <si>
    <t>NASDAQGS:ERIE</t>
  </si>
  <si>
    <t>428.5</t>
  </si>
  <si>
    <t>6.009684</t>
  </si>
  <si>
    <t>NYSE:ZGN</t>
  </si>
  <si>
    <t>7.7</t>
  </si>
  <si>
    <t>7.13</t>
  </si>
  <si>
    <t>NYSE:ESAB</t>
  </si>
  <si>
    <t>NYSE:ESE</t>
  </si>
  <si>
    <t>NASDAQCM:ESQ</t>
  </si>
  <si>
    <t>NYSE:ESNT</t>
  </si>
  <si>
    <t>1.08205</t>
  </si>
  <si>
    <t>NYSE:EPRT</t>
  </si>
  <si>
    <t>NYSE:WTRG</t>
  </si>
  <si>
    <t>NYSE:ESS</t>
  </si>
  <si>
    <t>NASDAQCM:ESTA</t>
  </si>
  <si>
    <t>NASDAQGM:TSLT</t>
  </si>
  <si>
    <t>6.7617</t>
  </si>
  <si>
    <t>NASDAQGM:SIXG</t>
  </si>
  <si>
    <t>NYSE:ETD</t>
  </si>
  <si>
    <t>NASDAQGS:ETSY</t>
  </si>
  <si>
    <t>NASDAQGS:EEFT</t>
  </si>
  <si>
    <t>NASDAQGS:EVCM</t>
  </si>
  <si>
    <t>12.3505</t>
  </si>
  <si>
    <t>6.22</t>
  </si>
  <si>
    <t>NYSE:EVR</t>
  </si>
  <si>
    <t>324.06</t>
  </si>
  <si>
    <t>143.4</t>
  </si>
  <si>
    <t>NYSE:EG</t>
  </si>
  <si>
    <t>NASDAQGS:EVRG</t>
  </si>
  <si>
    <t>NYSE:EVRI</t>
  </si>
  <si>
    <t>NASDAQGM:EVER</t>
  </si>
  <si>
    <t>NYSE:ES</t>
  </si>
  <si>
    <t>NYSE:EVTC</t>
  </si>
  <si>
    <t>NYSE:ECG</t>
  </si>
  <si>
    <t>NASDAQGS:EVGO</t>
  </si>
  <si>
    <t>6.006122</t>
  </si>
  <si>
    <t>NYSE:EVH</t>
  </si>
  <si>
    <t>NASDAQGM:EOLS</t>
  </si>
  <si>
    <t>9.29</t>
  </si>
  <si>
    <t>NASDAQCM:EXAS</t>
  </si>
  <si>
    <t>NYSE:EE</t>
  </si>
  <si>
    <t>NASDAQGS:EXEL</t>
  </si>
  <si>
    <t>NASDAQGS:EXC</t>
  </si>
  <si>
    <t>NASDAQGS:EXLS</t>
  </si>
  <si>
    <t>NASDAQGM:EXPI</t>
  </si>
  <si>
    <t>NASDAQGS:EXE</t>
  </si>
  <si>
    <t>NASDAQGS:EXPE</t>
  </si>
  <si>
    <t>190.4</t>
  </si>
  <si>
    <t>NYSE:EXPD</t>
  </si>
  <si>
    <t>111.2</t>
  </si>
  <si>
    <t>NASDAQGS:EXPO</t>
  </si>
  <si>
    <t>NYSE:XPRO</t>
  </si>
  <si>
    <t>NYSE:EXR</t>
  </si>
  <si>
    <t>NASDAQGS:EXTR</t>
  </si>
  <si>
    <t>10.495</t>
  </si>
  <si>
    <t>NYSE:XOM</t>
  </si>
  <si>
    <t>NASDAQGM:EYPT</t>
  </si>
  <si>
    <t>5.865</t>
  </si>
  <si>
    <t>NASDAQGS:EZPW</t>
  </si>
  <si>
    <t>10.08</t>
  </si>
  <si>
    <t>NYSE:FG</t>
  </si>
  <si>
    <t>NYSE:FNB</t>
  </si>
  <si>
    <t>NASDAQGS:FFIV</t>
  </si>
  <si>
    <t>NYSE:FN</t>
  </si>
  <si>
    <t>NYSE:FDS</t>
  </si>
  <si>
    <t>NYSE:FICO</t>
  </si>
  <si>
    <t>NASDAQCM:FMNB</t>
  </si>
  <si>
    <t>NYSE:FPI</t>
  </si>
  <si>
    <t>NASDAQGS:FARO</t>
  </si>
  <si>
    <t>NASDAQGS:FAST</t>
  </si>
  <si>
    <t>NYSE:FSLY</t>
  </si>
  <si>
    <t>NYSE:FBK</t>
  </si>
  <si>
    <t>NYSE:AGM</t>
  </si>
  <si>
    <t>205.09</t>
  </si>
  <si>
    <t>NYSE:FRT</t>
  </si>
  <si>
    <t>NYSE:FSS</t>
  </si>
  <si>
    <t>NYSE:FHI</t>
  </si>
  <si>
    <t>NYSE:FDX</t>
  </si>
  <si>
    <t>NYSE:FERG</t>
  </si>
  <si>
    <t>1.5822</t>
  </si>
  <si>
    <t>NYSE:RACE</t>
  </si>
  <si>
    <t>NYSE:FIHL</t>
  </si>
  <si>
    <t>NASDAQGM:ONEQ</t>
  </si>
  <si>
    <t>NYSE:FNF</t>
  </si>
  <si>
    <t>12.00155</t>
  </si>
  <si>
    <t>NYSE:FIS</t>
  </si>
  <si>
    <t>NASDAQGS:FDUS</t>
  </si>
  <si>
    <t>NASDAQGS:FITB</t>
  </si>
  <si>
    <t>NYSE:FINV</t>
  </si>
  <si>
    <t>6.18</t>
  </si>
  <si>
    <t>7.24</t>
  </si>
  <si>
    <t>NASDAQGS:FA</t>
  </si>
  <si>
    <t>NYSE:FAF</t>
  </si>
  <si>
    <t>NASDAQGS:FBNC</t>
  </si>
  <si>
    <t>NYSE:FBP</t>
  </si>
  <si>
    <t>NASDAQGS:BUSE</t>
  </si>
  <si>
    <t>NASDAQGS:FCNC.A</t>
  </si>
  <si>
    <t>2353.08</t>
  </si>
  <si>
    <t>2363.9</t>
  </si>
  <si>
    <t>NYSE:FCF</t>
  </si>
  <si>
    <t>NASDAQGS:FCBC</t>
  </si>
  <si>
    <t>NASDAQGS:FFBC</t>
  </si>
  <si>
    <t>NASDAQGS:FFIN</t>
  </si>
  <si>
    <t>NASDAQGS:THFF</t>
  </si>
  <si>
    <t>1.3207</t>
  </si>
  <si>
    <t>NYSE:FFWM</t>
  </si>
  <si>
    <t>8.03</t>
  </si>
  <si>
    <t>NASDAQGS:FHB</t>
  </si>
  <si>
    <t>NYSE:FHN</t>
  </si>
  <si>
    <t>NYSE:FR</t>
  </si>
  <si>
    <t>NASDAQGS:FIBK</t>
  </si>
  <si>
    <t>NASDAQGS:FRME</t>
  </si>
  <si>
    <t>NASDAQGM:FMBH</t>
  </si>
  <si>
    <t>NASDAQGS:FSLR</t>
  </si>
  <si>
    <t>186.05</t>
  </si>
  <si>
    <t>NASDAQGM:FTSM</t>
  </si>
  <si>
    <t>NASDAQGM:FEX</t>
  </si>
  <si>
    <t>NASDAQGM:FTC</t>
  </si>
  <si>
    <t>NASDAQGM:FTA</t>
  </si>
  <si>
    <t>NASDAQGM:FNX</t>
  </si>
  <si>
    <t>NASDAQGM:FYX</t>
  </si>
  <si>
    <t>NASDAQGM:FTCS</t>
  </si>
  <si>
    <t>NASDAQGM:FTGS</t>
  </si>
  <si>
    <t>NASDAQGM:QCLN</t>
  </si>
  <si>
    <t>NASDAQGM:QQEW</t>
  </si>
  <si>
    <t>NASDAQGM:QTEC</t>
  </si>
  <si>
    <t>NASDAQGM:SKYY</t>
  </si>
  <si>
    <t>NASDAQGM:CIBR</t>
  </si>
  <si>
    <t>NASDAQGM:FMB</t>
  </si>
  <si>
    <t>NASDAQGM:FMHI</t>
  </si>
  <si>
    <t>NASDAQGM:LMBS</t>
  </si>
  <si>
    <t>NASDAQGM:FTSL</t>
  </si>
  <si>
    <t>NASDAQGM:HYLS</t>
  </si>
  <si>
    <t>NASDAQGM:FTHI</t>
  </si>
  <si>
    <t>NASDAQGM:FV</t>
  </si>
  <si>
    <t>NASDAQGM:FTXL</t>
  </si>
  <si>
    <t>NASDAQGM:TDIV</t>
  </si>
  <si>
    <t>NASDAQGM:AIRR</t>
  </si>
  <si>
    <t>NASDAQGM:RDVY</t>
  </si>
  <si>
    <t>NASDAQGM:SDVY</t>
  </si>
  <si>
    <t>NASDAQGM:FTGC</t>
  </si>
  <si>
    <t>NASDAQGM:FIXD</t>
  </si>
  <si>
    <t>NYSE:FTHY</t>
  </si>
  <si>
    <t>NYSE:FPF</t>
  </si>
  <si>
    <t>NASDAQGM:GRID</t>
  </si>
  <si>
    <t>129.02</t>
  </si>
  <si>
    <t>NASDAQGS:FWRG</t>
  </si>
  <si>
    <t>12.9</t>
  </si>
  <si>
    <t>NASDAQGS:FCFS</t>
  </si>
  <si>
    <t>104.4</t>
  </si>
  <si>
    <t>NYSE:FE</t>
  </si>
  <si>
    <t>NASDAQGS:FSUN</t>
  </si>
  <si>
    <t>NYSE:FI</t>
  </si>
  <si>
    <t>222.05</t>
  </si>
  <si>
    <t>NASDAQCM:FTEL</t>
  </si>
  <si>
    <t>NASDAQGS:FIVE</t>
  </si>
  <si>
    <t>NASDAQGS:FSBC</t>
  </si>
  <si>
    <t>NASDAQGM:FIVN</t>
  </si>
  <si>
    <t>NYSE:FVRR</t>
  </si>
  <si>
    <t>NYSE:FLG</t>
  </si>
  <si>
    <t>NYSE:FFC</t>
  </si>
  <si>
    <t>NYSE:FLNG</t>
  </si>
  <si>
    <t>NASDAQGS:FLEX</t>
  </si>
  <si>
    <t>NYSE:FND</t>
  </si>
  <si>
    <t>NYSE:FLO</t>
  </si>
  <si>
    <t>NYSE:FLS</t>
  </si>
  <si>
    <t>NASDAQGS:FLNC</t>
  </si>
  <si>
    <t>NYSE:FLR</t>
  </si>
  <si>
    <t>NASDAQGS:FFIC</t>
  </si>
  <si>
    <t>NYSE:FLUT</t>
  </si>
  <si>
    <t>NASDAQGS:FLYW</t>
  </si>
  <si>
    <t>NYSE:FMC</t>
  </si>
  <si>
    <t>NYSE:FL</t>
  </si>
  <si>
    <t>NYSE:F</t>
  </si>
  <si>
    <t>NYSE:FOR</t>
  </si>
  <si>
    <t>NASDAQGS:FORM</t>
  </si>
  <si>
    <t>NASDAQGS:FWON.K</t>
  </si>
  <si>
    <t>NASDAQGS:FTNT</t>
  </si>
  <si>
    <t>NYSE:FTV</t>
  </si>
  <si>
    <t>NASDAQGS:FTRE</t>
  </si>
  <si>
    <t>NYSE:FBIN</t>
  </si>
  <si>
    <t>NASDAQGS:FWRD</t>
  </si>
  <si>
    <t>11.2101</t>
  </si>
  <si>
    <t>NYSE:FCPT</t>
  </si>
  <si>
    <t>NASDAQGS:FOXA</t>
  </si>
  <si>
    <t>NASDAQGS:FOXF</t>
  </si>
  <si>
    <t>NYSE:FBRT</t>
  </si>
  <si>
    <t>NASDAQGS:FELE</t>
  </si>
  <si>
    <t>109.06</t>
  </si>
  <si>
    <t>7.004946</t>
  </si>
  <si>
    <t>NYSE:BEN</t>
  </si>
  <si>
    <t>NASDAQCM:FRHC</t>
  </si>
  <si>
    <t>NYSE:FCX</t>
  </si>
  <si>
    <t>NYSE:FDP</t>
  </si>
  <si>
    <t>NASDAQGM:FRPT</t>
  </si>
  <si>
    <t>159.12</t>
  </si>
  <si>
    <t>NASDAQGS:FRSH</t>
  </si>
  <si>
    <t>NASDAQGS:FTDR</t>
  </si>
  <si>
    <t>NASDAQGS:FYBR</t>
  </si>
  <si>
    <t>NASDAQGS:ULCC</t>
  </si>
  <si>
    <t>5.6</t>
  </si>
  <si>
    <t>NYSE:FRO</t>
  </si>
  <si>
    <t>NASDAQGS:FRPH</t>
  </si>
  <si>
    <t>NYSE:FSCO</t>
  </si>
  <si>
    <t>NYSE:FSK</t>
  </si>
  <si>
    <t>NASDAQGS:FTAI</t>
  </si>
  <si>
    <t>NASDAQGS:FIP</t>
  </si>
  <si>
    <t>10.455</t>
  </si>
  <si>
    <t>NYSE:FCN</t>
  </si>
  <si>
    <t>243.6</t>
  </si>
  <si>
    <t>NASDAQGM:FLGT</t>
  </si>
  <si>
    <t>NYSE:YMM</t>
  </si>
  <si>
    <t>10.29</t>
  </si>
  <si>
    <t>NASDAQGS:FULT</t>
  </si>
  <si>
    <t>NASDAQGS:FNKO</t>
  </si>
  <si>
    <t>NASDAQGM:FUTU</t>
  </si>
  <si>
    <t>130.5</t>
  </si>
  <si>
    <t>NYSE:GME</t>
  </si>
  <si>
    <t>NASDAQGS:GLPI</t>
  </si>
  <si>
    <t>NYSE:GCI</t>
  </si>
  <si>
    <t>NYSE:GRMN</t>
  </si>
  <si>
    <t>6.007884</t>
  </si>
  <si>
    <t>NASDAQGS:GTX</t>
  </si>
  <si>
    <t>8.31</t>
  </si>
  <si>
    <t>NYSE:IT</t>
  </si>
  <si>
    <t>NYSE:GTES</t>
  </si>
  <si>
    <t>11.22</t>
  </si>
  <si>
    <t>NYSE:GATO</t>
  </si>
  <si>
    <t>NYSE:GATX</t>
  </si>
  <si>
    <t>NASDAQGM:GCMG</t>
  </si>
  <si>
    <t>NASDAQGM:GDS</t>
  </si>
  <si>
    <t>5.01</t>
  </si>
  <si>
    <t>NASDAQGS:GEHC</t>
  </si>
  <si>
    <t>NYSE:GEV</t>
  </si>
  <si>
    <t>357.09</t>
  </si>
  <si>
    <t>NASDAQGS:GEN</t>
  </si>
  <si>
    <t>NYSE:GNK</t>
  </si>
  <si>
    <t>NASDAQGS:WGS</t>
  </si>
  <si>
    <t>8.09015</t>
  </si>
  <si>
    <t>NYSE:GNRC</t>
  </si>
  <si>
    <t>189.08</t>
  </si>
  <si>
    <t>NYSE:GAM</t>
  </si>
  <si>
    <t>NYSE:GD</t>
  </si>
  <si>
    <t>316.9</t>
  </si>
  <si>
    <t>NYSE:GE</t>
  </si>
  <si>
    <t>194.8</t>
  </si>
  <si>
    <t>NYSE:GIS</t>
  </si>
  <si>
    <t>NYSE:GM</t>
  </si>
  <si>
    <t>NYSE:GEL</t>
  </si>
  <si>
    <t>10.01</t>
  </si>
  <si>
    <t>NYSE:GENI</t>
  </si>
  <si>
    <t>10.15</t>
  </si>
  <si>
    <t>NYSE:G</t>
  </si>
  <si>
    <t>12.00988</t>
  </si>
  <si>
    <t>NASDAQGS:GNTX</t>
  </si>
  <si>
    <t>NASDAQGS:THRM</t>
  </si>
  <si>
    <t>NYSE:GPC</t>
  </si>
  <si>
    <t>124.8</t>
  </si>
  <si>
    <t>NYSE:GNW</t>
  </si>
  <si>
    <t>NASDAQGS:GABC</t>
  </si>
  <si>
    <t>NYSE:GTY</t>
  </si>
  <si>
    <t>NASDAQGS:ROCK</t>
  </si>
  <si>
    <t>NASDAQGM:GCT</t>
  </si>
  <si>
    <t>NASDAQGS:GIII</t>
  </si>
  <si>
    <t>NASDAQGS:GILD</t>
  </si>
  <si>
    <t>NASDAQGS:GTLB</t>
  </si>
  <si>
    <t>NYSE:GBCI</t>
  </si>
  <si>
    <t>NASDAQGS:GLAD</t>
  </si>
  <si>
    <t>NASDAQGS:GOOD</t>
  </si>
  <si>
    <t>NYSE:GKOS</t>
  </si>
  <si>
    <t>NYSE:GB</t>
  </si>
  <si>
    <t>NYSE:GBTG</t>
  </si>
  <si>
    <t>NYSE:GIC</t>
  </si>
  <si>
    <t>NYSE:GMRE</t>
  </si>
  <si>
    <t>11.585</t>
  </si>
  <si>
    <t>NYSE:GNL</t>
  </si>
  <si>
    <t>10.185</t>
  </si>
  <si>
    <t>NYSE:GLP</t>
  </si>
  <si>
    <t>NYSE:GPN</t>
  </si>
  <si>
    <t>117.08</t>
  </si>
  <si>
    <t>NYSE:GSL</t>
  </si>
  <si>
    <t>NASDAQGM:AIQ</t>
  </si>
  <si>
    <t>NASDAQGM:KRMA</t>
  </si>
  <si>
    <t>NASDAQGM:BUG</t>
  </si>
  <si>
    <t>NASDAQGM:QYLD</t>
  </si>
  <si>
    <t>NASDAQGM:BOTZ</t>
  </si>
  <si>
    <t>NASDAQGM:CATH</t>
  </si>
  <si>
    <t>NASDAQGS:GLBE</t>
  </si>
  <si>
    <t>NASDAQGS:GFS</t>
  </si>
  <si>
    <t>NYSE:GLOB</t>
  </si>
  <si>
    <t>NYSE:GL</t>
  </si>
  <si>
    <t>NYSE:GMED</t>
  </si>
  <si>
    <t>NYSE:GMS</t>
  </si>
  <si>
    <t>101.7</t>
  </si>
  <si>
    <t>NYSE:GDDY</t>
  </si>
  <si>
    <t>NASDAQGS:GOGO</t>
  </si>
  <si>
    <t>6.1699</t>
  </si>
  <si>
    <t>NASDAQGS:GLNG</t>
  </si>
  <si>
    <t>NASDAQGM:GDEN</t>
  </si>
  <si>
    <t>NASDAQGS:GOGL</t>
  </si>
  <si>
    <t>11.14</t>
  </si>
  <si>
    <t>NYSE:GSBD</t>
  </si>
  <si>
    <t>NASDAQGS:GBDC</t>
  </si>
  <si>
    <t>NASDAQGS:GSHD</t>
  </si>
  <si>
    <t>127.6</t>
  </si>
  <si>
    <t>NASDAQGS:GRAB</t>
  </si>
  <si>
    <t>NYSE:GGG</t>
  </si>
  <si>
    <t>NYSE:GHC</t>
  </si>
  <si>
    <t>NASDAQGS:GRAL</t>
  </si>
  <si>
    <t>NASDAQGS:LOPE</t>
  </si>
  <si>
    <t>NYSE:GVA</t>
  </si>
  <si>
    <t>NYSE:GRNT</t>
  </si>
  <si>
    <t>7.1</t>
  </si>
  <si>
    <t>NASDAQGM:CONL</t>
  </si>
  <si>
    <t>NASDAQGM:NVDL</t>
  </si>
  <si>
    <t>NYSE:GPK</t>
  </si>
  <si>
    <t>NASDAQGS:GLDD</t>
  </si>
  <si>
    <t>NASDAQGS:GSBC</t>
  </si>
  <si>
    <t>NYSE:GRBK</t>
  </si>
  <si>
    <t>NYSE:GDOT</t>
  </si>
  <si>
    <t>NASDAQGS:GPRE</t>
  </si>
  <si>
    <t>NASDAQCM:GCBC</t>
  </si>
  <si>
    <t>NYSE:GFR</t>
  </si>
  <si>
    <t>8.1599</t>
  </si>
  <si>
    <t>NASDAQGS:GLRE</t>
  </si>
  <si>
    <t>10.795</t>
  </si>
  <si>
    <t>NYSE:GEF</t>
  </si>
  <si>
    <t>NASDAQCM:GDYN</t>
  </si>
  <si>
    <t>NYSE:GFF</t>
  </si>
  <si>
    <t>NYSE:GRND</t>
  </si>
  <si>
    <t>NASDAQGS:GO</t>
  </si>
  <si>
    <t>NYSE:GPI</t>
  </si>
  <si>
    <t>NYSEAM:SIM</t>
  </si>
  <si>
    <t>NASDAQGS:GH</t>
  </si>
  <si>
    <t>NYSE:GRDN</t>
  </si>
  <si>
    <t>NYSE:GES</t>
  </si>
  <si>
    <t>NYSE:GUG</t>
  </si>
  <si>
    <t>NYSE:GOF</t>
  </si>
  <si>
    <t>NYSE:GWRE</t>
  </si>
  <si>
    <t>NYSE:GHLD</t>
  </si>
  <si>
    <t>11.0402</t>
  </si>
  <si>
    <t>NYSE:GPOR</t>
  </si>
  <si>
    <t>NYSE:GXO</t>
  </si>
  <si>
    <t>NASDAQCM:GYRE</t>
  </si>
  <si>
    <t>11.29</t>
  </si>
  <si>
    <t>8.26</t>
  </si>
  <si>
    <t>NASDAQGS:HTHT</t>
  </si>
  <si>
    <t>NASDAQGS:HEES</t>
  </si>
  <si>
    <t>NYSE:HRB</t>
  </si>
  <si>
    <t>NYSE:FUL</t>
  </si>
  <si>
    <t>NYSE:HASI</t>
  </si>
  <si>
    <t>NYSE:HAE</t>
  </si>
  <si>
    <t>NYSE:HGTY</t>
  </si>
  <si>
    <t>7.675</t>
  </si>
  <si>
    <t>NASDAQCM:HNRG</t>
  </si>
  <si>
    <t>4.332</t>
  </si>
  <si>
    <t>NYSE:HAL</t>
  </si>
  <si>
    <t>NASDAQGS:HALO</t>
  </si>
  <si>
    <t>NYSE:HG</t>
  </si>
  <si>
    <t>NASDAQGS:HLNE</t>
  </si>
  <si>
    <t>NASDAQGS:HWC</t>
  </si>
  <si>
    <t>NYSE:HBI</t>
  </si>
  <si>
    <t>NASDAQGS:HAFC</t>
  </si>
  <si>
    <t>NYSE:WINN</t>
  </si>
  <si>
    <t>NASDAQGS:HONE</t>
  </si>
  <si>
    <t>9.155</t>
  </si>
  <si>
    <t>NYSE:HOG</t>
  </si>
  <si>
    <t>NASDAQGS:HLIT</t>
  </si>
  <si>
    <t>9.1</t>
  </si>
  <si>
    <t>NASDAQGM:HRMY</t>
  </si>
  <si>
    <t>NASDAQGM:HROW</t>
  </si>
  <si>
    <t>8.7202</t>
  </si>
  <si>
    <t>NASDAQGS:HAS</t>
  </si>
  <si>
    <t>NASDAQGS:HCP</t>
  </si>
  <si>
    <t>NYSE:HE</t>
  </si>
  <si>
    <t>7.605</t>
  </si>
  <si>
    <t>NASDAQGS:HWKN</t>
  </si>
  <si>
    <t>130.03</t>
  </si>
  <si>
    <t>3.02321</t>
  </si>
  <si>
    <t>NYSE:HAYW</t>
  </si>
  <si>
    <t>NASDAQGS:HBT</t>
  </si>
  <si>
    <t>NYSE:HCA</t>
  </si>
  <si>
    <t>NYSE:HCI</t>
  </si>
  <si>
    <t>NYSE:HR</t>
  </si>
  <si>
    <t>NASDAQGS:HCSG</t>
  </si>
  <si>
    <t>8.9799</t>
  </si>
  <si>
    <t>NASDAQGS:HQY</t>
  </si>
  <si>
    <t>NYSE:DOC</t>
  </si>
  <si>
    <t>NASDAQGS:HSTM</t>
  </si>
  <si>
    <t>3.1324</t>
  </si>
  <si>
    <t>NASDAQGS:HTLD</t>
  </si>
  <si>
    <t>NASDAQGS:HTLF</t>
  </si>
  <si>
    <t>NYSE:HL</t>
  </si>
  <si>
    <t>NYSE:HEI</t>
  </si>
  <si>
    <t>279.02</t>
  </si>
  <si>
    <t>NASDAQGS:HSII</t>
  </si>
  <si>
    <t>NASDAQGS:HELE</t>
  </si>
  <si>
    <t>NYSE:HLIO</t>
  </si>
  <si>
    <t>NYSE:HLX</t>
  </si>
  <si>
    <t>NASDAQGS:MOMO</t>
  </si>
  <si>
    <t>NYSE:HP</t>
  </si>
  <si>
    <t>NASDAQGS:HSIC</t>
  </si>
  <si>
    <t>NYSE:HLF</t>
  </si>
  <si>
    <t>NYSE:HRI</t>
  </si>
  <si>
    <t>119.08</t>
  </si>
  <si>
    <t>NYSE:HTGC</t>
  </si>
  <si>
    <t>NASDAQGS:HTBK</t>
  </si>
  <si>
    <t>11.01</t>
  </si>
  <si>
    <t>NASDAQGS:HFWA</t>
  </si>
  <si>
    <t>NYSE:HES</t>
  </si>
  <si>
    <t>NYSE:HESM</t>
  </si>
  <si>
    <t>NYSE:HPE</t>
  </si>
  <si>
    <t>NYSE:HXL</t>
  </si>
  <si>
    <t>NYSE:DINO</t>
  </si>
  <si>
    <t>NASDAQGM:HPK</t>
  </si>
  <si>
    <t>12.2001</t>
  </si>
  <si>
    <t>NYSE:HIW</t>
  </si>
  <si>
    <t>NYSE:HI</t>
  </si>
  <si>
    <t>NASDAQGM:HLMN</t>
  </si>
  <si>
    <t>11.28</t>
  </si>
  <si>
    <t>12.08</t>
  </si>
  <si>
    <t>NYSE:HTH</t>
  </si>
  <si>
    <t>NYSE:HGV</t>
  </si>
  <si>
    <t>NYSE:HLT</t>
  </si>
  <si>
    <t>NASDAQGS:HIMX</t>
  </si>
  <si>
    <t>8.7299</t>
  </si>
  <si>
    <t>NYSE:HIMS</t>
  </si>
  <si>
    <t>NASDAQGM:HIFS</t>
  </si>
  <si>
    <t>150.11</t>
  </si>
  <si>
    <t>NYSE:HIPO</t>
  </si>
  <si>
    <t>NYSE:HNI</t>
  </si>
  <si>
    <t>NASDAQGS:HOLX</t>
  </si>
  <si>
    <t>NYSE:HOMB</t>
  </si>
  <si>
    <t>NASDAQGS:HTBI</t>
  </si>
  <si>
    <t>NASDAQGS:HON</t>
  </si>
  <si>
    <t>229.11</t>
  </si>
  <si>
    <t>NASDAQGS:HOPE</t>
  </si>
  <si>
    <t>NYSE:HMN</t>
  </si>
  <si>
    <t>NASDAQGS:HBNC</t>
  </si>
  <si>
    <t>10.645</t>
  </si>
  <si>
    <t>NYSE:HRL</t>
  </si>
  <si>
    <t>NASDAQGS:HST</t>
  </si>
  <si>
    <t>NYSE:HLI</t>
  </si>
  <si>
    <t>NYSE:HOV</t>
  </si>
  <si>
    <t>NYSE:HHH</t>
  </si>
  <si>
    <t>NYSE:HWM</t>
  </si>
  <si>
    <t>NYSE:HPQ</t>
  </si>
  <si>
    <t>NASDAQGS:HUBG</t>
  </si>
  <si>
    <t>NYSE:HUBB</t>
  </si>
  <si>
    <t>NYSE:HUBS</t>
  </si>
  <si>
    <t>NYSE:HUM</t>
  </si>
  <si>
    <t>298.11</t>
  </si>
  <si>
    <t>NASDAQGS:HBAN</t>
  </si>
  <si>
    <t>NYSE:HII</t>
  </si>
  <si>
    <t>299.5</t>
  </si>
  <si>
    <t>NYSE:HUN</t>
  </si>
  <si>
    <t>NASDAQGS:HURN</t>
  </si>
  <si>
    <t>131.06</t>
  </si>
  <si>
    <t>NASDAQGS:HUT</t>
  </si>
  <si>
    <t>NYSE:H</t>
  </si>
  <si>
    <t>NYSE:HY</t>
  </si>
  <si>
    <t>NASDAQGS:IIIV</t>
  </si>
  <si>
    <t>NASDAQGS:IAC</t>
  </si>
  <si>
    <t>NYSE:IBTA</t>
  </si>
  <si>
    <t>NASDAQGS:IEP</t>
  </si>
  <si>
    <t>NASDAQGS:ICFI</t>
  </si>
  <si>
    <t>NASDAQGS:ICHR</t>
  </si>
  <si>
    <t>NASDAQGS:ICLR</t>
  </si>
  <si>
    <t>NASDAQGS:ICUI</t>
  </si>
  <si>
    <t>NYSE:IDA</t>
  </si>
  <si>
    <t>120.02</t>
  </si>
  <si>
    <t>NASDAQGS:IDYA</t>
  </si>
  <si>
    <t>NYSE:IEX</t>
  </si>
  <si>
    <t>232.5</t>
  </si>
  <si>
    <t>NASDAQGS:IDXX</t>
  </si>
  <si>
    <t>398.5</t>
  </si>
  <si>
    <t>NYSE:IDT</t>
  </si>
  <si>
    <t>NASDAQGM:IESC</t>
  </si>
  <si>
    <t>278.01</t>
  </si>
  <si>
    <t>297.07</t>
  </si>
  <si>
    <t>2.006091</t>
  </si>
  <si>
    <t>NASDAQGS:IGMS</t>
  </si>
  <si>
    <t>NYSE:ITW</t>
  </si>
  <si>
    <t>NASDAQGS:ILMN</t>
  </si>
  <si>
    <t>NYSE:IMAX</t>
  </si>
  <si>
    <t>NASDAQCM:IMTX</t>
  </si>
  <si>
    <t>NASDAQGS:IBRX</t>
  </si>
  <si>
    <t>3.1</t>
  </si>
  <si>
    <t>NASDAQGS:IMCR</t>
  </si>
  <si>
    <t>NASDAQCM:IMNM</t>
  </si>
  <si>
    <t>NASDAQGS:IMVT</t>
  </si>
  <si>
    <t>NASDAQGS:PI</t>
  </si>
  <si>
    <t>191.04</t>
  </si>
  <si>
    <t>NASDAQGS:NARI</t>
  </si>
  <si>
    <t>NASDAQGS:INCY</t>
  </si>
  <si>
    <t>NYSE:IRT</t>
  </si>
  <si>
    <t>NASDAQGS:INDB</t>
  </si>
  <si>
    <t>NASDAQGS:IBCP</t>
  </si>
  <si>
    <t>NASDAQGS:IBTX</t>
  </si>
  <si>
    <t>NASDAQGS:INFN</t>
  </si>
  <si>
    <t>3.7911</t>
  </si>
  <si>
    <t>NYSE:INFA</t>
  </si>
  <si>
    <t>NYSE:IR</t>
  </si>
  <si>
    <t>NYSE:NGVT</t>
  </si>
  <si>
    <t>NASDAQGS:IMKT.A</t>
  </si>
  <si>
    <t>NYSE:INGM</t>
  </si>
  <si>
    <t>NYSE:INGR</t>
  </si>
  <si>
    <t>100.9</t>
  </si>
  <si>
    <t>NASDAQGS:INMD</t>
  </si>
  <si>
    <t>NASDAQGM:INOD</t>
  </si>
  <si>
    <t>NASDAQGS:IOSP</t>
  </si>
  <si>
    <t>NYSE:IIPR</t>
  </si>
  <si>
    <t>107.12</t>
  </si>
  <si>
    <t>NYSE:INVX</t>
  </si>
  <si>
    <t>NASDAQGS:INVA</t>
  </si>
  <si>
    <t>NASDAQGM:INV</t>
  </si>
  <si>
    <t>11.13</t>
  </si>
  <si>
    <t>NASDAQGS:NSIT</t>
  </si>
  <si>
    <t>151.11</t>
  </si>
  <si>
    <t>228.07</t>
  </si>
  <si>
    <t>NASDAQGS:INSM</t>
  </si>
  <si>
    <t>NYSE:NSP</t>
  </si>
  <si>
    <t>NYSE:INSP</t>
  </si>
  <si>
    <t>257.4</t>
  </si>
  <si>
    <t>NYSE:IBP</t>
  </si>
  <si>
    <t>217.09</t>
  </si>
  <si>
    <t>281.04</t>
  </si>
  <si>
    <t>NYSE:IIIN</t>
  </si>
  <si>
    <t>NASDAQGS:PODD</t>
  </si>
  <si>
    <t>279.4</t>
  </si>
  <si>
    <t>NASDAQGS:INTA</t>
  </si>
  <si>
    <t>NYSE:ITGR</t>
  </si>
  <si>
    <t>138.11</t>
  </si>
  <si>
    <t>NASDAQGS:IART</t>
  </si>
  <si>
    <t>NASDAQGS:IAS</t>
  </si>
  <si>
    <t>NASDAQGS:INTC</t>
  </si>
  <si>
    <t>NASDAQGM:NTLA</t>
  </si>
  <si>
    <t>NASDAQGS:INTR</t>
  </si>
  <si>
    <t>7.835</t>
  </si>
  <si>
    <t>NASDAQGS:IBKR</t>
  </si>
  <si>
    <t>NYSE:ICE</t>
  </si>
  <si>
    <t>NASDAQGS:IDCC</t>
  </si>
  <si>
    <t>190.12</t>
  </si>
  <si>
    <t>NASDAQGS:TILE</t>
  </si>
  <si>
    <t>NASDAQGS:IBOC</t>
  </si>
  <si>
    <t>NYSE:IBM</t>
  </si>
  <si>
    <t>NYSE:IFF</t>
  </si>
  <si>
    <t>NYSE:IGT</t>
  </si>
  <si>
    <t>NASDAQCM:IGIC</t>
  </si>
  <si>
    <t>NASDAQCM:IMXI</t>
  </si>
  <si>
    <t>1.008108</t>
  </si>
  <si>
    <t>NYSE:IP</t>
  </si>
  <si>
    <t>NYSE:INSW</t>
  </si>
  <si>
    <t>NASDAQGS:IPAR</t>
  </si>
  <si>
    <t>134.07</t>
  </si>
  <si>
    <t>NASDAQGS:ITCI</t>
  </si>
  <si>
    <t>NASDAQGS:INTU</t>
  </si>
  <si>
    <t>640.12</t>
  </si>
  <si>
    <t>NASDAQGM:LUNR</t>
  </si>
  <si>
    <t>2.0894</t>
  </si>
  <si>
    <t>NASDAQGS:ISRG</t>
  </si>
  <si>
    <t>304.5</t>
  </si>
  <si>
    <t>NYSE:IVT</t>
  </si>
  <si>
    <t>1.439</t>
  </si>
  <si>
    <t>NASDAQGM:VRIG</t>
  </si>
  <si>
    <t>NASDAQGM:BSJP</t>
  </si>
  <si>
    <t>NASDAQGM:BSJQ</t>
  </si>
  <si>
    <t>NASDAQGM:PKW</t>
  </si>
  <si>
    <t>NASDAQGM:PFM</t>
  </si>
  <si>
    <t>NASDAQGM:PDP</t>
  </si>
  <si>
    <t>NASDAQGM:PTF</t>
  </si>
  <si>
    <t>NASDAQGM:PRFZ</t>
  </si>
  <si>
    <t>NASDAQGM:PEY</t>
  </si>
  <si>
    <t>NASDAQGM:PID</t>
  </si>
  <si>
    <t>NASDAQGM:PNQI</t>
  </si>
  <si>
    <t>NASDAQGM:PHO</t>
  </si>
  <si>
    <t>NASDAQGM:DWAS</t>
  </si>
  <si>
    <t>104.03</t>
  </si>
  <si>
    <t>NASDAQGM:GOVI</t>
  </si>
  <si>
    <t>NASDAQGM:KBWB</t>
  </si>
  <si>
    <t>NASDAQGM:QQQM</t>
  </si>
  <si>
    <t>NASDAQGM:QQQJ</t>
  </si>
  <si>
    <t>NASDAQGM:BSCO</t>
  </si>
  <si>
    <t>NASDAQGM:BSCP</t>
  </si>
  <si>
    <t>NASDAQGM:BSCQ</t>
  </si>
  <si>
    <t>NASDAQGM:BSCR</t>
  </si>
  <si>
    <t>NASDAQGM:BSCS</t>
  </si>
  <si>
    <t>NASDAQGM:BSCT</t>
  </si>
  <si>
    <t>NASDAQGM:BSCU</t>
  </si>
  <si>
    <t>NASDAQGM:BSCV</t>
  </si>
  <si>
    <t>NASDAQGM:BSCW</t>
  </si>
  <si>
    <t>NASDAQGM:IUS</t>
  </si>
  <si>
    <t>NYSE:IVZ</t>
  </si>
  <si>
    <t>NYSE:VMO</t>
  </si>
  <si>
    <t>NYSE:VKQ</t>
  </si>
  <si>
    <t>10.4696</t>
  </si>
  <si>
    <t>NASDAQGM:PDBC</t>
  </si>
  <si>
    <t>12.595</t>
  </si>
  <si>
    <t>NASDAQGM:QQQ</t>
  </si>
  <si>
    <t>NYSE:IQI</t>
  </si>
  <si>
    <t>NYSE:VGM</t>
  </si>
  <si>
    <t>10.7</t>
  </si>
  <si>
    <t>NYSE:IIM</t>
  </si>
  <si>
    <t>12.28</t>
  </si>
  <si>
    <t>11.24</t>
  </si>
  <si>
    <t>NASDAQGS:ITIC</t>
  </si>
  <si>
    <t>282.9</t>
  </si>
  <si>
    <t>NYSE:INVH</t>
  </si>
  <si>
    <t>NASDAQGS:IONS</t>
  </si>
  <si>
    <t>NYSE:IONQ</t>
  </si>
  <si>
    <t>NASDAQGM:IOVA</t>
  </si>
  <si>
    <t>NASDAQGS:IPGP</t>
  </si>
  <si>
    <t>111.11</t>
  </si>
  <si>
    <t>NYSE:IQV</t>
  </si>
  <si>
    <t>NASDAQGM:IRMD</t>
  </si>
  <si>
    <t>NASDAQGS:IRTC</t>
  </si>
  <si>
    <t>NASDAQGS:IRDM</t>
  </si>
  <si>
    <t>NASDAQGS:IREN</t>
  </si>
  <si>
    <t>3.185</t>
  </si>
  <si>
    <t>NYSE:IRM</t>
  </si>
  <si>
    <t>119.1</t>
  </si>
  <si>
    <t>NASDAQGM:IBIT</t>
  </si>
  <si>
    <t>NASDAQGM:ETHA</t>
  </si>
  <si>
    <t>NASDAQGM:SLQD</t>
  </si>
  <si>
    <t>NASDAQGM:SHY</t>
  </si>
  <si>
    <t>NASDAQGM:IGSB</t>
  </si>
  <si>
    <t>NASDAQGM:TLT</t>
  </si>
  <si>
    <t>NASDAQGM:IEI</t>
  </si>
  <si>
    <t>NASDAQGM:IGIB</t>
  </si>
  <si>
    <t>NASDAQGM:IEF</t>
  </si>
  <si>
    <t>NASDAQGM:AIA</t>
  </si>
  <si>
    <t>NASDAQGM:IBB</t>
  </si>
  <si>
    <t>NASDAQGM:USIG</t>
  </si>
  <si>
    <t>NASDAQGM:USCL</t>
  </si>
  <si>
    <t>NASDAQGM:ISTB</t>
  </si>
  <si>
    <t>NASDAQGM:IXUS</t>
  </si>
  <si>
    <t>NASDAQGM:IUSG</t>
  </si>
  <si>
    <t>NASDAQGM:IUSV</t>
  </si>
  <si>
    <t>NASDAQGM:IUSB</t>
  </si>
  <si>
    <t>NASDAQGM:DMXF</t>
  </si>
  <si>
    <t>NASDAQGM:USXF</t>
  </si>
  <si>
    <t>NASDAQGM:SUSB</t>
  </si>
  <si>
    <t>NASDAQGM:ESGD</t>
  </si>
  <si>
    <t>NASDAQGM:ESGU</t>
  </si>
  <si>
    <t>132.12</t>
  </si>
  <si>
    <t>NASDAQGM:SUSC</t>
  </si>
  <si>
    <t>NASDAQGM:SUSL</t>
  </si>
  <si>
    <t>107.06</t>
  </si>
  <si>
    <t>NASDAQGM:XT</t>
  </si>
  <si>
    <t>NASDAQGM:FALN</t>
  </si>
  <si>
    <t>NASDAQGM:ICLN</t>
  </si>
  <si>
    <t>12.12</t>
  </si>
  <si>
    <t>NASDAQGM:IGF</t>
  </si>
  <si>
    <t>NASDAQGM:IBTE</t>
  </si>
  <si>
    <t>NASDAQGM:IBTF</t>
  </si>
  <si>
    <t>NASDAQGM:IBTG</t>
  </si>
  <si>
    <t>NASDAQGM:IBTH</t>
  </si>
  <si>
    <t>NASDAQGM:IBTI</t>
  </si>
  <si>
    <t>NASDAQGM:INDY</t>
  </si>
  <si>
    <t>NASDAQGM:IGOV</t>
  </si>
  <si>
    <t>NASDAQGM:EMB</t>
  </si>
  <si>
    <t>NASDAQGM:MBB</t>
  </si>
  <si>
    <t>NASDAQGM:IMCV</t>
  </si>
  <si>
    <t>NASDAQGM:ACWI</t>
  </si>
  <si>
    <t>NASDAQGM:ACWX</t>
  </si>
  <si>
    <t>NASDAQGM:AAXJ</t>
  </si>
  <si>
    <t>NASDAQGM:MCHI</t>
  </si>
  <si>
    <t>NASDAQGM:SCZ</t>
  </si>
  <si>
    <t>NASDAQGM:EUFN</t>
  </si>
  <si>
    <t>NASDAQGM:PABU</t>
  </si>
  <si>
    <t>NASDAQGM:PFF</t>
  </si>
  <si>
    <t>NASDAQGM:IJT</t>
  </si>
  <si>
    <t>111.02</t>
  </si>
  <si>
    <t>NASDAQGM:DVY</t>
  </si>
  <si>
    <t>142.08</t>
  </si>
  <si>
    <t>NASDAQGM:SOXX</t>
  </si>
  <si>
    <t>NASDAQGM:SHV</t>
  </si>
  <si>
    <t>NASDAQGM:COMT</t>
  </si>
  <si>
    <t>NASDAQGM:ESGE</t>
  </si>
  <si>
    <t>NASDAQGM:EMXC</t>
  </si>
  <si>
    <t>NASDAQGM:RING</t>
  </si>
  <si>
    <t>NASDAQGS:ITRI</t>
  </si>
  <si>
    <t>NYSE:ITT</t>
  </si>
  <si>
    <t>107.01</t>
  </si>
  <si>
    <t>NASDAQGS:ITRN</t>
  </si>
  <si>
    <t>11.2</t>
  </si>
  <si>
    <t>NYSEAM:IE</t>
  </si>
  <si>
    <t>NASDAQGS:JJSF</t>
  </si>
  <si>
    <t>180.8</t>
  </si>
  <si>
    <t>NASDAQGS:JBHT</t>
  </si>
  <si>
    <t>182.4</t>
  </si>
  <si>
    <t>153.12</t>
  </si>
  <si>
    <t>NYSE:JBND</t>
  </si>
  <si>
    <t>NASDAQGM:JGLO</t>
  </si>
  <si>
    <t>NASDAQGM:JEPQ</t>
  </si>
  <si>
    <t>NASDAQGM:JTEK</t>
  </si>
  <si>
    <t>NYSE:JBL</t>
  </si>
  <si>
    <t>131.12</t>
  </si>
  <si>
    <t>NASDAQGS:JKHY</t>
  </si>
  <si>
    <t>172.5</t>
  </si>
  <si>
    <t>NASDAQGS:JACK</t>
  </si>
  <si>
    <t>NYSE:JXN</t>
  </si>
  <si>
    <t>NYSE:J</t>
  </si>
  <si>
    <t>NASDAQGS:JAMF</t>
  </si>
  <si>
    <t>NYSE:JHG</t>
  </si>
  <si>
    <t>NYSE:JBI</t>
  </si>
  <si>
    <t>6.675</t>
  </si>
  <si>
    <t>NASDAQGM:JANX</t>
  </si>
  <si>
    <t>NASDAQGS:JAZZ</t>
  </si>
  <si>
    <t>NYSE:JBGS</t>
  </si>
  <si>
    <t>NASDAQGS:JD</t>
  </si>
  <si>
    <t>NYSE:JEF</t>
  </si>
  <si>
    <t>NYSE:JELD</t>
  </si>
  <si>
    <t>8.9</t>
  </si>
  <si>
    <t>NASDAQGS:JBLU</t>
  </si>
  <si>
    <t>NASDAQGS:FROG</t>
  </si>
  <si>
    <t>NYSE:JKS</t>
  </si>
  <si>
    <t>NYSE:JOBY</t>
  </si>
  <si>
    <t>7.09</t>
  </si>
  <si>
    <t>4.5</t>
  </si>
  <si>
    <t>NASDAQGS:JBSS</t>
  </si>
  <si>
    <t>NYSE:JBT</t>
  </si>
  <si>
    <t>NYSE:BTO</t>
  </si>
  <si>
    <t>NYSE:PDT</t>
  </si>
  <si>
    <t>NYSE:HTD</t>
  </si>
  <si>
    <t>NYSE:WLY</t>
  </si>
  <si>
    <t>NYSE:JNJ</t>
  </si>
  <si>
    <t>NYSE:JCI</t>
  </si>
  <si>
    <t>NASDAQGS:KSPI</t>
  </si>
  <si>
    <t>NYSE:JLL</t>
  </si>
  <si>
    <t>288.5</t>
  </si>
  <si>
    <t>NASDAQGS:YY</t>
  </si>
  <si>
    <t>NYSE:JPM</t>
  </si>
  <si>
    <t>NYSE:JNPR</t>
  </si>
  <si>
    <t>NYSE:KAI</t>
  </si>
  <si>
    <t>419.01</t>
  </si>
  <si>
    <t>5.000311</t>
  </si>
  <si>
    <t>NASDAQGS:KALU</t>
  </si>
  <si>
    <t>NASDAQGS:BZ</t>
  </si>
  <si>
    <t>NASDAQGS:KRT</t>
  </si>
  <si>
    <t>NASDAQCM:KARO</t>
  </si>
  <si>
    <t>NYSE:KBDC</t>
  </si>
  <si>
    <t>NYSE:KYN</t>
  </si>
  <si>
    <t>8.242</t>
  </si>
  <si>
    <t>NYSE:KBH</t>
  </si>
  <si>
    <t>NYSE:KBR</t>
  </si>
  <si>
    <t>NYSE:BEKE</t>
  </si>
  <si>
    <t>NASDAQGS:KRNY</t>
  </si>
  <si>
    <t>8.27</t>
  </si>
  <si>
    <t>5.275</t>
  </si>
  <si>
    <t>NYSE:K</t>
  </si>
  <si>
    <t>NASDAQGS:KELY.A</t>
  </si>
  <si>
    <t>NYSE:KMPR</t>
  </si>
  <si>
    <t>NYSE:KMT</t>
  </si>
  <si>
    <t>NYSE:KW</t>
  </si>
  <si>
    <t>11.03</t>
  </si>
  <si>
    <t>NYSE:KVUE</t>
  </si>
  <si>
    <t>NASDAQGM:KROS</t>
  </si>
  <si>
    <t>NASDAQGS:KDP</t>
  </si>
  <si>
    <t>NYSE:KEY</t>
  </si>
  <si>
    <t>NYSE:KEYS</t>
  </si>
  <si>
    <t>171.05</t>
  </si>
  <si>
    <t>NYSE:KFRC</t>
  </si>
  <si>
    <t>NYSE:KRC</t>
  </si>
  <si>
    <t>NYSE:KRP</t>
  </si>
  <si>
    <t>NYSE:KMB</t>
  </si>
  <si>
    <t>NYSE:KIM</t>
  </si>
  <si>
    <t>NYSE:KMI</t>
  </si>
  <si>
    <t>NYSE:KLC</t>
  </si>
  <si>
    <t>2.01837</t>
  </si>
  <si>
    <t>NYSE:KNTK</t>
  </si>
  <si>
    <t>NASDAQGS:KC</t>
  </si>
  <si>
    <t>7.21</t>
  </si>
  <si>
    <t>2.02</t>
  </si>
  <si>
    <t>NASDAQGS:KNSA</t>
  </si>
  <si>
    <t>NYSE:KNSL</t>
  </si>
  <si>
    <t>325.01</t>
  </si>
  <si>
    <t>NYSE:KEX</t>
  </si>
  <si>
    <t>128.3</t>
  </si>
  <si>
    <t>NYSE:KRG</t>
  </si>
  <si>
    <t>NYSE:KKR</t>
  </si>
  <si>
    <t>NYSE:KREF</t>
  </si>
  <si>
    <t>NASDAQGS:KLAC</t>
  </si>
  <si>
    <t>527.11</t>
  </si>
  <si>
    <t>NYSE:KVYO</t>
  </si>
  <si>
    <t>NYSE:KNF</t>
  </si>
  <si>
    <t>NYSE:KNX</t>
  </si>
  <si>
    <t>NYSE:KN</t>
  </si>
  <si>
    <t>NYSE:KGS</t>
  </si>
  <si>
    <t>NYSE:KSS</t>
  </si>
  <si>
    <t>NYSE:KTB</t>
  </si>
  <si>
    <t>NYSE:KOP</t>
  </si>
  <si>
    <t>NYSE:KFY</t>
  </si>
  <si>
    <t>NASDAQGS:KRNT</t>
  </si>
  <si>
    <t>NASDAQGS:KTOS</t>
  </si>
  <si>
    <t>NASDAQGS:DNUT</t>
  </si>
  <si>
    <t>9.18</t>
  </si>
  <si>
    <t>NYSE:KRO</t>
  </si>
  <si>
    <t>NASDAQGS:KRYS</t>
  </si>
  <si>
    <t>NASDAQGS:KLIC</t>
  </si>
  <si>
    <t>NASDAQGS:KURA</t>
  </si>
  <si>
    <t>NASDAQGM:KRUS</t>
  </si>
  <si>
    <t>5.5907</t>
  </si>
  <si>
    <t>NASDAQGM:KYMR</t>
  </si>
  <si>
    <t>NYSE:KD</t>
  </si>
  <si>
    <t>NYSE:LHX</t>
  </si>
  <si>
    <t>NYSE:LH</t>
  </si>
  <si>
    <t>NYSE:LADR</t>
  </si>
  <si>
    <t>NASDAQGS:LKFN</t>
  </si>
  <si>
    <t>NASDAQGS:LRCX</t>
  </si>
  <si>
    <t>NASDAQGS:LAMR</t>
  </si>
  <si>
    <t>NYSE:LW</t>
  </si>
  <si>
    <t>NASDAQGS:LANC</t>
  </si>
  <si>
    <t>NYSE:LB</t>
  </si>
  <si>
    <t>NASDAQGS:LSTR</t>
  </si>
  <si>
    <t>NASDAQGM:LNTH</t>
  </si>
  <si>
    <t>NYSE:LVS</t>
  </si>
  <si>
    <t>NASDAQGS:SWIM</t>
  </si>
  <si>
    <t>2.11</t>
  </si>
  <si>
    <t>NASDAQGS:LSCC</t>
  </si>
  <si>
    <t>NASDAQGS:LAUR</t>
  </si>
  <si>
    <t>NASDAQGM:LVRO</t>
  </si>
  <si>
    <t>5.09</t>
  </si>
  <si>
    <t>NYSE:LAZ</t>
  </si>
  <si>
    <t>NYSE:LZB</t>
  </si>
  <si>
    <t>NYSE:LCII</t>
  </si>
  <si>
    <t>NYSE:LEA</t>
  </si>
  <si>
    <t>147.11</t>
  </si>
  <si>
    <t>NASDAQGS:LEGH</t>
  </si>
  <si>
    <t>NASDAQGS:LZ</t>
  </si>
  <si>
    <t>NASDAQGS:LEGN</t>
  </si>
  <si>
    <t>NASDAQGM:LVHD</t>
  </si>
  <si>
    <t>NYSE:LEG</t>
  </si>
  <si>
    <t>NYSE:LDOS</t>
  </si>
  <si>
    <t>NASDAQGM:LMAT</t>
  </si>
  <si>
    <t>108.09</t>
  </si>
  <si>
    <t>NYSE:LMND</t>
  </si>
  <si>
    <t>NYSE:LC</t>
  </si>
  <si>
    <t>NASDAQGS:TREE</t>
  </si>
  <si>
    <t>NYSE:LEN</t>
  </si>
  <si>
    <t>193.8</t>
  </si>
  <si>
    <t>NYSE:LII</t>
  </si>
  <si>
    <t>NASDAQGS:LENZ</t>
  </si>
  <si>
    <t>NASDAQGS:DRS</t>
  </si>
  <si>
    <t>NYSE:LEVI</t>
  </si>
  <si>
    <t>NASDAQGS:LGIH</t>
  </si>
  <si>
    <t>NASDAQGS:LI</t>
  </si>
  <si>
    <t>NYSE:USA</t>
  </si>
  <si>
    <t>5.975</t>
  </si>
  <si>
    <t>NASDAQGS:LBRD.K</t>
  </si>
  <si>
    <t>101.5</t>
  </si>
  <si>
    <t>NYSE:LBRT</t>
  </si>
  <si>
    <t>NASDAQGS:LBTY.A</t>
  </si>
  <si>
    <t>NASDAQGS:LILA</t>
  </si>
  <si>
    <t>10.815</t>
  </si>
  <si>
    <t>5.9</t>
  </si>
  <si>
    <t>NASDAQGS:LLYV.K</t>
  </si>
  <si>
    <t>NYSE:LTH</t>
  </si>
  <si>
    <t>NASDAQGS:LFST</t>
  </si>
  <si>
    <t>7.4</t>
  </si>
  <si>
    <t>9.2</t>
  </si>
  <si>
    <t>2.6677</t>
  </si>
  <si>
    <t>NYSE:LZM</t>
  </si>
  <si>
    <t>10.7368</t>
  </si>
  <si>
    <t>NASDAQGM:LGND</t>
  </si>
  <si>
    <t>129.9</t>
  </si>
  <si>
    <t>NASDAQGS:LNW</t>
  </si>
  <si>
    <t>NASDAQCM:LMB</t>
  </si>
  <si>
    <t>103.2</t>
  </si>
  <si>
    <t>NASDAQGS:LINC</t>
  </si>
  <si>
    <t>8.7807</t>
  </si>
  <si>
    <t>NASDAQGS:LECO</t>
  </si>
  <si>
    <t>NYSE:LNC</t>
  </si>
  <si>
    <t>NASDAQCM:LIND</t>
  </si>
  <si>
    <t>NASDAQGS:LIN</t>
  </si>
  <si>
    <t>396.07</t>
  </si>
  <si>
    <t>NYSE:LNN</t>
  </si>
  <si>
    <t>130.4</t>
  </si>
  <si>
    <t>135.05</t>
  </si>
  <si>
    <t>NASDAQGS:LINE</t>
  </si>
  <si>
    <t>NYSE:LGF.A</t>
  </si>
  <si>
    <t>11.425</t>
  </si>
  <si>
    <t>7.27</t>
  </si>
  <si>
    <t>NASDAQGS:LION</t>
  </si>
  <si>
    <t>6.13</t>
  </si>
  <si>
    <t>NASDAQCM:LQDA</t>
  </si>
  <si>
    <t>NASDAQGS:LQDT</t>
  </si>
  <si>
    <t>NASDAQGM:MAGS</t>
  </si>
  <si>
    <t>NASDAQGM:HLAL</t>
  </si>
  <si>
    <t>NYSE:LAD</t>
  </si>
  <si>
    <t>NASDAQGS:LFUS</t>
  </si>
  <si>
    <t>NASDAQGS:LIVN</t>
  </si>
  <si>
    <t>NYSE:LYV</t>
  </si>
  <si>
    <t>NYSE:LOB</t>
  </si>
  <si>
    <t>NYSE:RAMP</t>
  </si>
  <si>
    <t>NYSE:LVWR</t>
  </si>
  <si>
    <t>12.0399</t>
  </si>
  <si>
    <t>NASDAQGS:LKQ</t>
  </si>
  <si>
    <t>NYSE:LOAR</t>
  </si>
  <si>
    <t>NYSE:LMT</t>
  </si>
  <si>
    <t>NYSE:L</t>
  </si>
  <si>
    <t>NYSE:LOMA</t>
  </si>
  <si>
    <t>5.6996</t>
  </si>
  <si>
    <t>NASDAQGM:LBPH</t>
  </si>
  <si>
    <t>NYSE:LPX</t>
  </si>
  <si>
    <t>NYSE:LOW</t>
  </si>
  <si>
    <t>287.01</t>
  </si>
  <si>
    <t>NASDAQGS:LPLA</t>
  </si>
  <si>
    <t>NYSE:LXU</t>
  </si>
  <si>
    <t>10.4</t>
  </si>
  <si>
    <t>6.7401</t>
  </si>
  <si>
    <t>NASDAQGS:LYTS</t>
  </si>
  <si>
    <t>NYSE:LTC</t>
  </si>
  <si>
    <t>NASDAQGS:LULU</t>
  </si>
  <si>
    <t>317.11</t>
  </si>
  <si>
    <t>226.01</t>
  </si>
  <si>
    <t>NYSE:LUMN</t>
  </si>
  <si>
    <t>NASDAQGS:LITE</t>
  </si>
  <si>
    <t>NYSE:LXP</t>
  </si>
  <si>
    <t>10.565</t>
  </si>
  <si>
    <t>8.23</t>
  </si>
  <si>
    <t>NASDAQGS:LYFT</t>
  </si>
  <si>
    <t>8.925</t>
  </si>
  <si>
    <t>NYSE:LYB</t>
  </si>
  <si>
    <t>107.02</t>
  </si>
  <si>
    <t>NYSE:MTB</t>
  </si>
  <si>
    <t>221.12</t>
  </si>
  <si>
    <t>NYSE:MHO</t>
  </si>
  <si>
    <t>NYSE:MNR</t>
  </si>
  <si>
    <t>NASDAQGS:MTSI</t>
  </si>
  <si>
    <t>134.5</t>
  </si>
  <si>
    <t>NYSE:M</t>
  </si>
  <si>
    <t>NYSE:MSGE</t>
  </si>
  <si>
    <t>NYSE:MSGS</t>
  </si>
  <si>
    <t>NASDAQGS:MDGL</t>
  </si>
  <si>
    <t>NASDAQGS:MGIC</t>
  </si>
  <si>
    <t>12.9897</t>
  </si>
  <si>
    <t>NYSE:MAGN</t>
  </si>
  <si>
    <t>NASDAQGS:MGNI</t>
  </si>
  <si>
    <t>7.965</t>
  </si>
  <si>
    <t>NYSE:MGY</t>
  </si>
  <si>
    <t>NYSE:MAIN</t>
  </si>
  <si>
    <t>NASDAQGS:MMYT</t>
  </si>
  <si>
    <t>NASDAQGM:MBUU</t>
  </si>
  <si>
    <t>NYSE:MANU</t>
  </si>
  <si>
    <t>NASDAQGS:MANH</t>
  </si>
  <si>
    <t>280.4</t>
  </si>
  <si>
    <t>307.5</t>
  </si>
  <si>
    <t>NASDAQGM:MNKD</t>
  </si>
  <si>
    <t>3.17</t>
  </si>
  <si>
    <t>NYSE:MAN</t>
  </si>
  <si>
    <t>NASDAQGS:CART</t>
  </si>
  <si>
    <t>NASDAQCM:MARA</t>
  </si>
  <si>
    <t>NYSE:MRO</t>
  </si>
  <si>
    <t>NYSE:MPC</t>
  </si>
  <si>
    <t>221.11</t>
  </si>
  <si>
    <t>NASDAQGS:MRVI</t>
  </si>
  <si>
    <t>5.22</t>
  </si>
  <si>
    <t>11.555</t>
  </si>
  <si>
    <t>4.275</t>
  </si>
  <si>
    <t>NYSE:MMI</t>
  </si>
  <si>
    <t>NASDAQGS:MRX</t>
  </si>
  <si>
    <t>3.007937</t>
  </si>
  <si>
    <t>NYSE:HZO</t>
  </si>
  <si>
    <t>NYSE:MKL</t>
  </si>
  <si>
    <t>NASDAQGS:MKTX</t>
  </si>
  <si>
    <t>NASDAQGS:MAR</t>
  </si>
  <si>
    <t>289.04</t>
  </si>
  <si>
    <t>NYSE:VAC</t>
  </si>
  <si>
    <t>NYSE:MMC</t>
  </si>
  <si>
    <t>NASDAQGS:MRTN</t>
  </si>
  <si>
    <t>NYSE:MLM</t>
  </si>
  <si>
    <t>NASDAQGS:MRVL</t>
  </si>
  <si>
    <t>NYSE:MAS</t>
  </si>
  <si>
    <t>NASDAQGS:MASI</t>
  </si>
  <si>
    <t>NYSE:MTZ</t>
  </si>
  <si>
    <t>NYSE:MBC</t>
  </si>
  <si>
    <t>NYSE:MA</t>
  </si>
  <si>
    <t>NYSE:MTDR</t>
  </si>
  <si>
    <t>NASDAQGS:MTCH</t>
  </si>
  <si>
    <t>NYSE:MTRN</t>
  </si>
  <si>
    <t>145.08</t>
  </si>
  <si>
    <t>NYSE:MATV</t>
  </si>
  <si>
    <t>NYSE:MATX</t>
  </si>
  <si>
    <t>169.12</t>
  </si>
  <si>
    <t>NASDAQGS:MAT</t>
  </si>
  <si>
    <t>NASDAQGS:MATW</t>
  </si>
  <si>
    <t>NYSE:MMS</t>
  </si>
  <si>
    <t>NASDAQGS:MXL</t>
  </si>
  <si>
    <t>NASDAQGS:MBX</t>
  </si>
  <si>
    <t>NYSE:MKC</t>
  </si>
  <si>
    <t>NYSE:MCD</t>
  </si>
  <si>
    <t>317.9</t>
  </si>
  <si>
    <t>NASDAQGS:MGRC</t>
  </si>
  <si>
    <t>120.9</t>
  </si>
  <si>
    <t>NYSE:MCK</t>
  </si>
  <si>
    <t>NYSE:MDU</t>
  </si>
  <si>
    <t>NYSE:MAX</t>
  </si>
  <si>
    <t>9.5</t>
  </si>
  <si>
    <t>NASDAQGS:MEDP</t>
  </si>
  <si>
    <t>NYSE:MDT</t>
  </si>
  <si>
    <t>NASDAQGS:MLCO</t>
  </si>
  <si>
    <t>NASDAQGS:MELI</t>
  </si>
  <si>
    <t>NASDAQGS:MBWM</t>
  </si>
  <si>
    <t>NASDAQCM:MBIN</t>
  </si>
  <si>
    <t>NYSE:MRK</t>
  </si>
  <si>
    <t>NYSE:MCY</t>
  </si>
  <si>
    <t>NASDAQGS:MRCY</t>
  </si>
  <si>
    <t>NYSE:MLNK</t>
  </si>
  <si>
    <t>NASDAQGS:MMSI</t>
  </si>
  <si>
    <t>NYSE:MTH</t>
  </si>
  <si>
    <t>137.7</t>
  </si>
  <si>
    <t>NASDAQGM:MRUS</t>
  </si>
  <si>
    <t>NASDAQGS:MLAB</t>
  </si>
  <si>
    <t>109.09</t>
  </si>
  <si>
    <t>NASDAQGS:META</t>
  </si>
  <si>
    <t>NYSE:MTUS</t>
  </si>
  <si>
    <t>NYSE:MTAL</t>
  </si>
  <si>
    <t>9.5001</t>
  </si>
  <si>
    <t>NYSE:MET</t>
  </si>
  <si>
    <t>NASDAQGS:MCBS</t>
  </si>
  <si>
    <t>NYSE:MCB</t>
  </si>
  <si>
    <t>NYSE:MTD</t>
  </si>
  <si>
    <t>1059.08</t>
  </si>
  <si>
    <t>NYSE:MFA</t>
  </si>
  <si>
    <t>NASDAQGS:MGEE</t>
  </si>
  <si>
    <t>NYSE:MTG</t>
  </si>
  <si>
    <t>NYSE:MGM</t>
  </si>
  <si>
    <t>NASDAQGS:MGPI</t>
  </si>
  <si>
    <t>NASDAQGS:MCHP</t>
  </si>
  <si>
    <t>NASDAQGS:MU</t>
  </si>
  <si>
    <t>NASDAQGS:MSFT</t>
  </si>
  <si>
    <t>362.9</t>
  </si>
  <si>
    <t>NASDAQGS:MSTR</t>
  </si>
  <si>
    <t>NASDAQGM:MPB</t>
  </si>
  <si>
    <t>NYSE:MAA</t>
  </si>
  <si>
    <t>NASDAQGS:MFIC</t>
  </si>
  <si>
    <t>NASDAQGS:MSEX</t>
  </si>
  <si>
    <t>NASDAQGS:MSBI</t>
  </si>
  <si>
    <t>NASDAQGS:MOFG</t>
  </si>
  <si>
    <t>NYSE:MLR</t>
  </si>
  <si>
    <t>NASDAQGS:MLKN</t>
  </si>
  <si>
    <t>NASDAQGS:TIGO</t>
  </si>
  <si>
    <t>NASDAQCM:MDXG</t>
  </si>
  <si>
    <t>NASDAQGS:MNMD</t>
  </si>
  <si>
    <t>12.22</t>
  </si>
  <si>
    <t>NYSE:MTX</t>
  </si>
  <si>
    <t>NASDAQGS:MLYS</t>
  </si>
  <si>
    <t>6.06</t>
  </si>
  <si>
    <t>NYSE:MNSO</t>
  </si>
  <si>
    <t>4.02807</t>
  </si>
  <si>
    <t>NYSE:MIR</t>
  </si>
  <si>
    <t>8.645</t>
  </si>
  <si>
    <t>NASDAQGM:MIRM</t>
  </si>
  <si>
    <t>NASDAQGS:AVO</t>
  </si>
  <si>
    <t>1.00441</t>
  </si>
  <si>
    <t>NYSE:MCW</t>
  </si>
  <si>
    <t>NASDAQGS:MKSI</t>
  </si>
  <si>
    <t>147.4</t>
  </si>
  <si>
    <t>NASDAQGS:MBLY</t>
  </si>
  <si>
    <t>6.7531</t>
  </si>
  <si>
    <t>NASDAQGS:MRNA</t>
  </si>
  <si>
    <t>NYSE:MOD</t>
  </si>
  <si>
    <t>144.02</t>
  </si>
  <si>
    <t>NYSE:MC</t>
  </si>
  <si>
    <t>NYSE:MHK</t>
  </si>
  <si>
    <t>NYSE:MOH</t>
  </si>
  <si>
    <t>NYSE:TAP</t>
  </si>
  <si>
    <t>NASDAQGS:MCRI</t>
  </si>
  <si>
    <t>NASDAQGS:MNDY</t>
  </si>
  <si>
    <t>NASDAQGS:MDLZ</t>
  </si>
  <si>
    <t>NYSE:ML</t>
  </si>
  <si>
    <t>NASDAQGM:MDB</t>
  </si>
  <si>
    <t>332.5</t>
  </si>
  <si>
    <t>NASDAQGS:MPWR</t>
  </si>
  <si>
    <t>NASDAQGS:MNRO</t>
  </si>
  <si>
    <t>NASDAQGS:MNST</t>
  </si>
  <si>
    <t>NASDAQGS:GLUE</t>
  </si>
  <si>
    <t>2.9106</t>
  </si>
  <si>
    <t>NYSE:MEG</t>
  </si>
  <si>
    <t>NYSE:MCO</t>
  </si>
  <si>
    <t>495.1</t>
  </si>
  <si>
    <t>NYSE:MOG.A</t>
  </si>
  <si>
    <t>NASDAQCM:MLTX</t>
  </si>
  <si>
    <t>NYSE:MS</t>
  </si>
  <si>
    <t>NYSE:MSDL</t>
  </si>
  <si>
    <t>NASDAQGS:MORN</t>
  </si>
  <si>
    <t>NYSE:MSI</t>
  </si>
  <si>
    <t>500.9</t>
  </si>
  <si>
    <t>307.09</t>
  </si>
  <si>
    <t>NYSE:MP</t>
  </si>
  <si>
    <t>NYSE:MPLX</t>
  </si>
  <si>
    <t>NASDAQCM:COOP</t>
  </si>
  <si>
    <t>103.05</t>
  </si>
  <si>
    <t>NYSE:MRC</t>
  </si>
  <si>
    <t>9.765</t>
  </si>
  <si>
    <t>NYSE:MSA</t>
  </si>
  <si>
    <t>160.02</t>
  </si>
  <si>
    <t>NYSE:MSM</t>
  </si>
  <si>
    <t>NYSE:MSCI</t>
  </si>
  <si>
    <t>631.7</t>
  </si>
  <si>
    <t>NYSE:MLI</t>
  </si>
  <si>
    <t>NYSE:MWA</t>
  </si>
  <si>
    <t>NASDAQCM:MRNO</t>
  </si>
  <si>
    <t>NYSE:MUR</t>
  </si>
  <si>
    <t>NYSE:MUSA</t>
  </si>
  <si>
    <t>552.3</t>
  </si>
  <si>
    <t>NASDAQGS:MYRG</t>
  </si>
  <si>
    <t>151.05</t>
  </si>
  <si>
    <t>181.02</t>
  </si>
  <si>
    <t>NASDAQGS:MYGN</t>
  </si>
  <si>
    <t>NYSE:MYTE</t>
  </si>
  <si>
    <t>8.2421</t>
  </si>
  <si>
    <t>NYSE:NABL</t>
  </si>
  <si>
    <t>NYSE:NBR</t>
  </si>
  <si>
    <t>NASDAQCM:NNE</t>
  </si>
  <si>
    <t>NASDAQGS:NSSC</t>
  </si>
  <si>
    <t>NASDAQGS:NDAQ</t>
  </si>
  <si>
    <t>NASDAQGS:NTRA</t>
  </si>
  <si>
    <t>NYSE:NBHC</t>
  </si>
  <si>
    <t>NASDAQGS:FIZZ</t>
  </si>
  <si>
    <t>NASDAQGS:NCMI</t>
  </si>
  <si>
    <t>3.635</t>
  </si>
  <si>
    <t>NASDAQCM:NESR</t>
  </si>
  <si>
    <t>10.3</t>
  </si>
  <si>
    <t>NYSE:NFG</t>
  </si>
  <si>
    <t>2.05615</t>
  </si>
  <si>
    <t>NYSE:NHI</t>
  </si>
  <si>
    <t>NYSEAM:NHC</t>
  </si>
  <si>
    <t>NYSE:NPK</t>
  </si>
  <si>
    <t>NYSE:NSA</t>
  </si>
  <si>
    <t>NASDAQGS:EYE</t>
  </si>
  <si>
    <t>NYSE:NGVC</t>
  </si>
  <si>
    <t>NYSE:NRP</t>
  </si>
  <si>
    <t>NASDAQGS:NAVI</t>
  </si>
  <si>
    <t>NYSE:NVGS</t>
  </si>
  <si>
    <t>NYSE:NMM</t>
  </si>
  <si>
    <t>NASDAQCM:NBBK</t>
  </si>
  <si>
    <t>NASDAQGS:NBTB</t>
  </si>
  <si>
    <t>NASDAQGS:NCNO</t>
  </si>
  <si>
    <t>NYSE:NATL</t>
  </si>
  <si>
    <t>NYSE:VYX</t>
  </si>
  <si>
    <t>NASDAQGS:NBIS</t>
  </si>
  <si>
    <t>NYSE:NNI</t>
  </si>
  <si>
    <t>NASDAQGS:NEOG</t>
  </si>
  <si>
    <t>NASDAQCM:NEO</t>
  </si>
  <si>
    <t>NASDAQGM:QQQI</t>
  </si>
  <si>
    <t>NASDAQGM:NRDS</t>
  </si>
  <si>
    <t>NYSE:NPWR</t>
  </si>
  <si>
    <t>NASDAQGS:NTAP</t>
  </si>
  <si>
    <t>NASDAQGS:NFLX</t>
  </si>
  <si>
    <t>NASDAQGS:NTGR</t>
  </si>
  <si>
    <t>NASDAQGS:NTCT</t>
  </si>
  <si>
    <t>NYSE:NTST</t>
  </si>
  <si>
    <t>NYSEAM:NML</t>
  </si>
  <si>
    <t>9.348</t>
  </si>
  <si>
    <t>NYSE:NBXG</t>
  </si>
  <si>
    <t>NASDAQGS:NMRA</t>
  </si>
  <si>
    <t>NASDAQGS:NBIX</t>
  </si>
  <si>
    <t>NASDAQGS:NFE</t>
  </si>
  <si>
    <t>NYSE:NJR</t>
  </si>
  <si>
    <t>NASDAQGS:NMFC</t>
  </si>
  <si>
    <t>10.615</t>
  </si>
  <si>
    <t>NYSE:EDU</t>
  </si>
  <si>
    <t>NASDAQGS:NYMT</t>
  </si>
  <si>
    <t>NASDAQGM:NAMS</t>
  </si>
  <si>
    <t>NASDAQGS:NWL</t>
  </si>
  <si>
    <t>9.12</t>
  </si>
  <si>
    <t>9.675</t>
  </si>
  <si>
    <t>5.385</t>
  </si>
  <si>
    <t>NASDAQGS:NMRK</t>
  </si>
  <si>
    <t>NYSE:NEU</t>
  </si>
  <si>
    <t>494.04</t>
  </si>
  <si>
    <t>NYSE:NEM</t>
  </si>
  <si>
    <t>NYSE:NR</t>
  </si>
  <si>
    <t>5.6101</t>
  </si>
  <si>
    <t>NASDAQGS:NWSA</t>
  </si>
  <si>
    <t>2.01092</t>
  </si>
  <si>
    <t>NYSE:NEXA</t>
  </si>
  <si>
    <t>NYSE:NXRT</t>
  </si>
  <si>
    <t>NASDAQGS:NXST</t>
  </si>
  <si>
    <t>NASDAQCM:NEXT</t>
  </si>
  <si>
    <t>4.255</t>
  </si>
  <si>
    <t>NYSE:NEP</t>
  </si>
  <si>
    <t>NYSE:NEE</t>
  </si>
  <si>
    <t>NASDAQCM:NN</t>
  </si>
  <si>
    <t>NASDAQGS:NXT</t>
  </si>
  <si>
    <t>NYSE:NIC</t>
  </si>
  <si>
    <t>NYSE:NKE</t>
  </si>
  <si>
    <t>NYSE:NI</t>
  </si>
  <si>
    <t>NASDAQGS:LASR</t>
  </si>
  <si>
    <t>NASDAQGM:NMIH</t>
  </si>
  <si>
    <t>8.8627</t>
  </si>
  <si>
    <t>NYSE:NNN</t>
  </si>
  <si>
    <t>NYSE:NOAH</t>
  </si>
  <si>
    <t>NYSE:NE</t>
  </si>
  <si>
    <t>NYSE:NOMD</t>
  </si>
  <si>
    <t>NASDAQGS:NDSN</t>
  </si>
  <si>
    <t>NYSE:JWN</t>
  </si>
  <si>
    <t>NYSE:NSC</t>
  </si>
  <si>
    <t>277.6</t>
  </si>
  <si>
    <t>NASDAQGM:NBN</t>
  </si>
  <si>
    <t>NYSE:NOG</t>
  </si>
  <si>
    <t>NASDAQGS:NTRS</t>
  </si>
  <si>
    <t>NASDAQGS:NFBK</t>
  </si>
  <si>
    <t>NYSE:NOC</t>
  </si>
  <si>
    <t>418.6</t>
  </si>
  <si>
    <t>NASDAQGS:NWBI</t>
  </si>
  <si>
    <t>NYSE:NWN</t>
  </si>
  <si>
    <t>NASDAQGS:NWPX</t>
  </si>
  <si>
    <t>2.002561</t>
  </si>
  <si>
    <t>NASDAQGS:NWE</t>
  </si>
  <si>
    <t>NYSE:NCLH</t>
  </si>
  <si>
    <t>NYSE:NOV</t>
  </si>
  <si>
    <t>NASDAQGS:NVMI</t>
  </si>
  <si>
    <t>NASDAQGS:NOVT</t>
  </si>
  <si>
    <t>187.12</t>
  </si>
  <si>
    <t>NASDAQGS:NVAX</t>
  </si>
  <si>
    <t>3.5324</t>
  </si>
  <si>
    <t>NASDAQGS:NVCR</t>
  </si>
  <si>
    <t>NYSE:NRG</t>
  </si>
  <si>
    <t>NYSE:NU</t>
  </si>
  <si>
    <t>NYSE:NUE</t>
  </si>
  <si>
    <t>NASDAQGM:NRIX</t>
  </si>
  <si>
    <t>NYSE:SMR</t>
  </si>
  <si>
    <t>NASDAQGS:NTNX</t>
  </si>
  <si>
    <t>NASDAQGS:NUVL</t>
  </si>
  <si>
    <t>NYSE:NVG</t>
  </si>
  <si>
    <t>11.05</t>
  </si>
  <si>
    <t>NYSE:NEA</t>
  </si>
  <si>
    <t>NYSE:NKX</t>
  </si>
  <si>
    <t>NYSE:NAC</t>
  </si>
  <si>
    <t>NYSE:NCDL</t>
  </si>
  <si>
    <t>NYSE:JQC</t>
  </si>
  <si>
    <t>NYSE:DIAX</t>
  </si>
  <si>
    <t>NYSE:NDMO</t>
  </si>
  <si>
    <t>NYSE:JFR</t>
  </si>
  <si>
    <t>9.0294</t>
  </si>
  <si>
    <t>NYSE:NZF</t>
  </si>
  <si>
    <t>NYSE:NMCO</t>
  </si>
  <si>
    <t>12.199</t>
  </si>
  <si>
    <t>9.655</t>
  </si>
  <si>
    <t>NYSE:NMZ</t>
  </si>
  <si>
    <t>11.19</t>
  </si>
  <si>
    <t>NYSE:NUV</t>
  </si>
  <si>
    <t>9.15</t>
  </si>
  <si>
    <t>NASDAQGS:QQQX</t>
  </si>
  <si>
    <t>NYSE:NXJ</t>
  </si>
  <si>
    <t>11.255</t>
  </si>
  <si>
    <t>NYSE:NRK</t>
  </si>
  <si>
    <t>NYSE:JPC</t>
  </si>
  <si>
    <t>8.05</t>
  </si>
  <si>
    <t>8.24</t>
  </si>
  <si>
    <t>6.385</t>
  </si>
  <si>
    <t>NYSE:NAD</t>
  </si>
  <si>
    <t>12.09</t>
  </si>
  <si>
    <t>NYSE:BXMX</t>
  </si>
  <si>
    <t>NYSE:NXP</t>
  </si>
  <si>
    <t>NASDAQGS:NVEE</t>
  </si>
  <si>
    <t>NYSE:NVT</t>
  </si>
  <si>
    <t>NASDAQGS:NVDA</t>
  </si>
  <si>
    <t>NYSE:NVR</t>
  </si>
  <si>
    <t>NASDAQGS:NXPI</t>
  </si>
  <si>
    <t>296.08</t>
  </si>
  <si>
    <t>NYSE:MEGI</t>
  </si>
  <si>
    <t>NASDAQGS:OCSL</t>
  </si>
  <si>
    <t>NYSE:OXY</t>
  </si>
  <si>
    <t>NYSE:OII</t>
  </si>
  <si>
    <t>NASDAQGS:OCFC</t>
  </si>
  <si>
    <t>NASDAQGM:OCUL</t>
  </si>
  <si>
    <t>11.775</t>
  </si>
  <si>
    <t>2.145</t>
  </si>
  <si>
    <t>NASDAQGM:OCS</t>
  </si>
  <si>
    <t>NASDAQGM:ODD</t>
  </si>
  <si>
    <t>NYSE:OFG</t>
  </si>
  <si>
    <t>NYSE:OGE</t>
  </si>
  <si>
    <t>NYSE:OI</t>
  </si>
  <si>
    <t>NYSE:ODC</t>
  </si>
  <si>
    <t>NYSE:OKLO</t>
  </si>
  <si>
    <t>NASDAQGS:OKTA</t>
  </si>
  <si>
    <t>NASDAQGS:ODFL</t>
  </si>
  <si>
    <t>NASDAQGS:ONB</t>
  </si>
  <si>
    <t>NYSE:ORI</t>
  </si>
  <si>
    <t>NASDAQGS:OSBC</t>
  </si>
  <si>
    <t>NASDAQGS:OLMA</t>
  </si>
  <si>
    <t>NYSE:OLN</t>
  </si>
  <si>
    <t>NASDAQGM:OLLI</t>
  </si>
  <si>
    <t>NYSE:OLO</t>
  </si>
  <si>
    <t>7.17</t>
  </si>
  <si>
    <t>7.26</t>
  </si>
  <si>
    <t>4.2</t>
  </si>
  <si>
    <t>NASDAQGM:OFLX</t>
  </si>
  <si>
    <t>NYSE:OHI</t>
  </si>
  <si>
    <t>NASDAQGM:OMER</t>
  </si>
  <si>
    <t>1.8106</t>
  </si>
  <si>
    <t>NASDAQGS:OMCL</t>
  </si>
  <si>
    <t>NYSE:OMC</t>
  </si>
  <si>
    <t>NYSE:ONON</t>
  </si>
  <si>
    <t>NASDAQGS:ON</t>
  </si>
  <si>
    <t>NYSE:OGS</t>
  </si>
  <si>
    <t>NYSE:OLP</t>
  </si>
  <si>
    <t>NYSE:OMF</t>
  </si>
  <si>
    <t>NYSE:OKE</t>
  </si>
  <si>
    <t>117.05</t>
  </si>
  <si>
    <t>118.07</t>
  </si>
  <si>
    <t>NASDAQCM:OSPN</t>
  </si>
  <si>
    <t>9.22</t>
  </si>
  <si>
    <t>NASDAQCM:OSW</t>
  </si>
  <si>
    <t>11.495</t>
  </si>
  <si>
    <t>NASDAQGS:OS</t>
  </si>
  <si>
    <t>NYSE:ONTO</t>
  </si>
  <si>
    <t>134.11</t>
  </si>
  <si>
    <t>NASDAQGM:LPRO</t>
  </si>
  <si>
    <t>NASDAQGS:OTEX</t>
  </si>
  <si>
    <t>NYSE:KAR</t>
  </si>
  <si>
    <t>NASDAQGS:OPRA</t>
  </si>
  <si>
    <t>NYSE:OPY</t>
  </si>
  <si>
    <t>NASDAQGS:OPCH</t>
  </si>
  <si>
    <t>NYSE:ORCL</t>
  </si>
  <si>
    <t>196.04</t>
  </si>
  <si>
    <t>NYSE:ORC</t>
  </si>
  <si>
    <t>7.9</t>
  </si>
  <si>
    <t>9.08</t>
  </si>
  <si>
    <t>7.3</t>
  </si>
  <si>
    <t>NASDAQGS:ORLY</t>
  </si>
  <si>
    <t>1255.3</t>
  </si>
  <si>
    <t>914.5</t>
  </si>
  <si>
    <t>NYSE:OGN</t>
  </si>
  <si>
    <t>10.835</t>
  </si>
  <si>
    <t>NASDAQGS:ORIC</t>
  </si>
  <si>
    <t>NYSE:OBK</t>
  </si>
  <si>
    <t>NYSE:OEC</t>
  </si>
  <si>
    <t>NYSE:ORA</t>
  </si>
  <si>
    <t>NASDAQCM:ORRF</t>
  </si>
  <si>
    <t>NASDAQGS:OFIX</t>
  </si>
  <si>
    <t>10.28</t>
  </si>
  <si>
    <t>NASDAQGM:KIDS</t>
  </si>
  <si>
    <t>NASDAQGM:ORKA</t>
  </si>
  <si>
    <t>NYSE:OSCR</t>
  </si>
  <si>
    <t>NYSE:OSK</t>
  </si>
  <si>
    <t>NASDAQGS:OSIS</t>
  </si>
  <si>
    <t>117.07</t>
  </si>
  <si>
    <t>NYSE:OTIS</t>
  </si>
  <si>
    <t>101.2</t>
  </si>
  <si>
    <t>NASDAQGS:OTTR</t>
  </si>
  <si>
    <t>NYSE:OUT</t>
  </si>
  <si>
    <t>11.9819</t>
  </si>
  <si>
    <t>NYSE:OVV</t>
  </si>
  <si>
    <t>NYSE:OMI</t>
  </si>
  <si>
    <t>NYSE:OC</t>
  </si>
  <si>
    <t>203.4</t>
  </si>
  <si>
    <t>NYSE:OXM</t>
  </si>
  <si>
    <t>1.01233</t>
  </si>
  <si>
    <t>NASDAQGS:OXLC</t>
  </si>
  <si>
    <t>NYSE:PX</t>
  </si>
  <si>
    <t>NASDAQGS:PCAR</t>
  </si>
  <si>
    <t>125.5</t>
  </si>
  <si>
    <t>NASDAQGM:PTNQ</t>
  </si>
  <si>
    <t>NASDAQGS:PPBI</t>
  </si>
  <si>
    <t>NASDAQGS:PCRX</t>
  </si>
  <si>
    <t>11.164</t>
  </si>
  <si>
    <t>NYSE:PKG</t>
  </si>
  <si>
    <t>NYSE:PACS</t>
  </si>
  <si>
    <t>NASDAQGS:PTVE</t>
  </si>
  <si>
    <t>NASDAQCM:PGY</t>
  </si>
  <si>
    <t>8.2</t>
  </si>
  <si>
    <t>NYSE:PD</t>
  </si>
  <si>
    <t>NYSE:PAGS</t>
  </si>
  <si>
    <t>NYSE:PLTR</t>
  </si>
  <si>
    <t>NYSE:PSBD</t>
  </si>
  <si>
    <t>NASDAQGS:PANW</t>
  </si>
  <si>
    <t>260.09</t>
  </si>
  <si>
    <t>NASDAQGS:PLMR</t>
  </si>
  <si>
    <t>NASDAQGS:PZZA</t>
  </si>
  <si>
    <t>NYSE:PARR</t>
  </si>
  <si>
    <t>NYSE:PAR</t>
  </si>
  <si>
    <t>NYSE:FNA</t>
  </si>
  <si>
    <t>NASDAQGS:PARA</t>
  </si>
  <si>
    <t>NYSE:PK</t>
  </si>
  <si>
    <t>NYSEAM:PRK</t>
  </si>
  <si>
    <t>200.01</t>
  </si>
  <si>
    <t>3.002071</t>
  </si>
  <si>
    <t>NYSE:PH</t>
  </si>
  <si>
    <t>711.6</t>
  </si>
  <si>
    <t>NYSE:PSN</t>
  </si>
  <si>
    <t>NASDAQGS:CASH</t>
  </si>
  <si>
    <t>4.009092</t>
  </si>
  <si>
    <t>NASDAQGS:PAX</t>
  </si>
  <si>
    <t>NASDAQGS:PATK</t>
  </si>
  <si>
    <t>NASDAQGS:PDCO</t>
  </si>
  <si>
    <t>NASDAQGS:PTEN</t>
  </si>
  <si>
    <t>7.375</t>
  </si>
  <si>
    <t>NASDAQGS:PAYX</t>
  </si>
  <si>
    <t>NYSE:PAYC</t>
  </si>
  <si>
    <t>NASDAQGS:PYCR</t>
  </si>
  <si>
    <t>NASDAQGS:PCTY</t>
  </si>
  <si>
    <t>NYSE:PAY</t>
  </si>
  <si>
    <t>NASDAQGM:PAYO</t>
  </si>
  <si>
    <t>4.22</t>
  </si>
  <si>
    <t>NASDAQGS:PYPL</t>
  </si>
  <si>
    <t>NYSE:PSFE</t>
  </si>
  <si>
    <t>10.0485</t>
  </si>
  <si>
    <t>NYSE:PBF</t>
  </si>
  <si>
    <t>NASDAQGS:CNXN</t>
  </si>
  <si>
    <t>2.3285</t>
  </si>
  <si>
    <t>NASDAQGS:PDD</t>
  </si>
  <si>
    <t>100.07</t>
  </si>
  <si>
    <t>NASDAQGS:PDFS</t>
  </si>
  <si>
    <t>NYSE:BTU</t>
  </si>
  <si>
    <t>NASDAQGS:PGC</t>
  </si>
  <si>
    <t>NYSE:PEB</t>
  </si>
  <si>
    <t>NYSE:MD</t>
  </si>
  <si>
    <t>NASDAQGS:PEGA</t>
  </si>
  <si>
    <t>NASDAQGS:PTON</t>
  </si>
  <si>
    <t>2.7</t>
  </si>
  <si>
    <t>NASDAQGS:PENG</t>
  </si>
  <si>
    <t>NASDAQGS:PENN</t>
  </si>
  <si>
    <t>NYSE:PFLT</t>
  </si>
  <si>
    <t>10.277</t>
  </si>
  <si>
    <t>NYSE:PFSI</t>
  </si>
  <si>
    <t>NYSE:PMT</t>
  </si>
  <si>
    <t>NYSE:PAG</t>
  </si>
  <si>
    <t>164.08</t>
  </si>
  <si>
    <t>NYSE:PNR</t>
  </si>
  <si>
    <t>NYSE:PEN</t>
  </si>
  <si>
    <t>NASDAQGS:PEBO</t>
  </si>
  <si>
    <t>NASDAQGS:PFIS</t>
  </si>
  <si>
    <t>NASDAQGS:PEP</t>
  </si>
  <si>
    <t>NASDAQGS:PRDO</t>
  </si>
  <si>
    <t>NASDAQGS:PWP</t>
  </si>
  <si>
    <t>NYSE:PFGC</t>
  </si>
  <si>
    <t>NYSE:PRM</t>
  </si>
  <si>
    <t>NYSE:PBT</t>
  </si>
  <si>
    <t>NYSE:PR</t>
  </si>
  <si>
    <t>NYSE:PRGO</t>
  </si>
  <si>
    <t>NYSE:PFE</t>
  </si>
  <si>
    <t>NYSE:PCG</t>
  </si>
  <si>
    <t>NYSE:GHY</t>
  </si>
  <si>
    <t>NASDAQGS:PHVS</t>
  </si>
  <si>
    <t>NASDAQGS:PHAT</t>
  </si>
  <si>
    <t>6.065</t>
  </si>
  <si>
    <t>NASDAQGM:PAHC</t>
  </si>
  <si>
    <t>NYSE:PM</t>
  </si>
  <si>
    <t>NYSE:PSX</t>
  </si>
  <si>
    <t>174.08</t>
  </si>
  <si>
    <t>NASDAQGS:PECO</t>
  </si>
  <si>
    <t>NYSE:PHIN</t>
  </si>
  <si>
    <t>NASDAQGS:PLAB</t>
  </si>
  <si>
    <t>NYSE:PHR</t>
  </si>
  <si>
    <t>NYSE:PDM</t>
  </si>
  <si>
    <t>NASDAQGS:PPC</t>
  </si>
  <si>
    <t>6.0423</t>
  </si>
  <si>
    <t>NYSE:PAXS</t>
  </si>
  <si>
    <t>NYSE:PTY</t>
  </si>
  <si>
    <t>NYSE:PCN</t>
  </si>
  <si>
    <t>NYSE:PDI</t>
  </si>
  <si>
    <t>NYSE:PDO</t>
  </si>
  <si>
    <t>NYSE:PDX</t>
  </si>
  <si>
    <t>NYSE:BOND</t>
  </si>
  <si>
    <t>NYSE:PFN</t>
  </si>
  <si>
    <t>7.765</t>
  </si>
  <si>
    <t>6.8</t>
  </si>
  <si>
    <t>NYSE:PML</t>
  </si>
  <si>
    <t>8.6</t>
  </si>
  <si>
    <t>NASDAQGS:PNFP</t>
  </si>
  <si>
    <t>NYSE:PNW</t>
  </si>
  <si>
    <t>NYSE:PINS</t>
  </si>
  <si>
    <t>NYSE:PIPR</t>
  </si>
  <si>
    <t>151.03</t>
  </si>
  <si>
    <t>NYSE:PBI</t>
  </si>
  <si>
    <t>NYSE:PJT</t>
  </si>
  <si>
    <t>NASDAQGS:PAA</t>
  </si>
  <si>
    <t>NASDAQGS:PAGP</t>
  </si>
  <si>
    <t>NYSE:PLNT</t>
  </si>
  <si>
    <t>NASDAQGS:PLYA</t>
  </si>
  <si>
    <t>NASDAQGS:PLTK</t>
  </si>
  <si>
    <t>9.225</t>
  </si>
  <si>
    <t>NASDAQGS:PLXS</t>
  </si>
  <si>
    <t>162.01</t>
  </si>
  <si>
    <t>NASDAQGS:PLRX</t>
  </si>
  <si>
    <t>10.22</t>
  </si>
  <si>
    <t>NYSE:PLYM</t>
  </si>
  <si>
    <t>NYSE:PII</t>
  </si>
  <si>
    <t>NASDAQGS:PONY</t>
  </si>
  <si>
    <t>NASDAQGS:POOL</t>
  </si>
  <si>
    <t>NASDAQGS:BPOP</t>
  </si>
  <si>
    <t>105.01</t>
  </si>
  <si>
    <t>NASDAQGS:PTLO</t>
  </si>
  <si>
    <t>10.845</t>
  </si>
  <si>
    <t>NYSE:POR</t>
  </si>
  <si>
    <t>NYSE:POST</t>
  </si>
  <si>
    <t>115.8</t>
  </si>
  <si>
    <t>NASDAQGS:PCH</t>
  </si>
  <si>
    <t>NASDAQGS:POWL</t>
  </si>
  <si>
    <t>NASDAQGS:POWI</t>
  </si>
  <si>
    <t>NASDAQGM:AIOT</t>
  </si>
  <si>
    <t>7.23</t>
  </si>
  <si>
    <t>2.22</t>
  </si>
  <si>
    <t>NYSE:PPG</t>
  </si>
  <si>
    <t>NYSE:PPL</t>
  </si>
  <si>
    <t>5.003993</t>
  </si>
  <si>
    <t>NASDAQGS:PRAA</t>
  </si>
  <si>
    <t>NASDAQGS:PRAX</t>
  </si>
  <si>
    <t>NASDAQGS:PFBC</t>
  </si>
  <si>
    <t>NASDAQGS:PLPC</t>
  </si>
  <si>
    <t>109.01</t>
  </si>
  <si>
    <t>NASDAQGS:PFC</t>
  </si>
  <si>
    <t>NASDAQGS:PINC</t>
  </si>
  <si>
    <t>NYSE:PBH</t>
  </si>
  <si>
    <t>NASDAQGS:PSMT</t>
  </si>
  <si>
    <t>NYSE:PRI</t>
  </si>
  <si>
    <t>NYSE:PRMB</t>
  </si>
  <si>
    <t>NYSE:PRIM</t>
  </si>
  <si>
    <t>NASDAQGM:USMC</t>
  </si>
  <si>
    <t>NASDAQGM:PSC</t>
  </si>
  <si>
    <t>NASDAQGS:PFG</t>
  </si>
  <si>
    <t>NASDAQCM:PRTH</t>
  </si>
  <si>
    <t>NASDAQGS:PRVA</t>
  </si>
  <si>
    <t>NYSE:PRA</t>
  </si>
  <si>
    <t>NASDAQGM:PRCT</t>
  </si>
  <si>
    <t>NYSE:PCOR</t>
  </si>
  <si>
    <t>NASDAQGS:ACDC</t>
  </si>
  <si>
    <t>5.16</t>
  </si>
  <si>
    <t>NYSE:PRG</t>
  </si>
  <si>
    <t>NASDAQGS:PRGS</t>
  </si>
  <si>
    <t>NASDAQGS:PGNY</t>
  </si>
  <si>
    <t>NYSE:PLD</t>
  </si>
  <si>
    <t>101.11</t>
  </si>
  <si>
    <t>NYSE:PGRU</t>
  </si>
  <si>
    <t>3.15</t>
  </si>
  <si>
    <t>NYSE:PUMP</t>
  </si>
  <si>
    <t>10.015</t>
  </si>
  <si>
    <t>6.535</t>
  </si>
  <si>
    <t>NYSE:PRO</t>
  </si>
  <si>
    <t>NASDAQGM:TQQQ</t>
  </si>
  <si>
    <t>NASDAQGM:SQQQ</t>
  </si>
  <si>
    <t>NYSE:PB</t>
  </si>
  <si>
    <t>NASDAQGM:PTGX</t>
  </si>
  <si>
    <t>NASDAQGS:PRTA</t>
  </si>
  <si>
    <t>NYSE:PRLB</t>
  </si>
  <si>
    <t>NYSE:PFS</t>
  </si>
  <si>
    <t>NYSE:PRU</t>
  </si>
  <si>
    <t>1.008509</t>
  </si>
  <si>
    <t>NASDAQGS:PTC</t>
  </si>
  <si>
    <t>153.11</t>
  </si>
  <si>
    <t>NASDAQGS:PTCT</t>
  </si>
  <si>
    <t>NYSE:PEG</t>
  </si>
  <si>
    <t>NYSE:PSA</t>
  </si>
  <si>
    <t>NASDAQGM:PUBM</t>
  </si>
  <si>
    <t>NASDAQCM:PLSE</t>
  </si>
  <si>
    <t>6.595</t>
  </si>
  <si>
    <t>NYSE:PHM</t>
  </si>
  <si>
    <t>NYSE:PSTG</t>
  </si>
  <si>
    <t>NASDAQCM:PCT</t>
  </si>
  <si>
    <t>2.385</t>
  </si>
  <si>
    <t>NYSE:PVH</t>
  </si>
  <si>
    <t>NYSE:QTWO</t>
  </si>
  <si>
    <t>NASDAQGM:QCRH</t>
  </si>
  <si>
    <t>NYSE:QGEN</t>
  </si>
  <si>
    <t>NASDAQGS:QFIN</t>
  </si>
  <si>
    <t>NASDAQGS:QRVO</t>
  </si>
  <si>
    <t>NYSE:KWR</t>
  </si>
  <si>
    <t>NASDAQGS:QCOM</t>
  </si>
  <si>
    <t>NASDAQGS:QLYS</t>
  </si>
  <si>
    <t>NYSE:NX</t>
  </si>
  <si>
    <t>NYSE:PWR</t>
  </si>
  <si>
    <t>343.7</t>
  </si>
  <si>
    <t>NASDAQCM:QUBT</t>
  </si>
  <si>
    <t>6.4</t>
  </si>
  <si>
    <t>NYSE:QS</t>
  </si>
  <si>
    <t>10.03</t>
  </si>
  <si>
    <t>NYSE:DGX</t>
  </si>
  <si>
    <t>165.1</t>
  </si>
  <si>
    <t>123.04</t>
  </si>
  <si>
    <t>NASDAQGS:QDEL</t>
  </si>
  <si>
    <t>NASDAQGS:QNST</t>
  </si>
  <si>
    <t>11.02</t>
  </si>
  <si>
    <t>NASDAQCM:QXO</t>
  </si>
  <si>
    <t>NYSE:RDN</t>
  </si>
  <si>
    <t>9.06169</t>
  </si>
  <si>
    <t>NASDAQGS:RDUS</t>
  </si>
  <si>
    <t>NASDAQGM:RDNT</t>
  </si>
  <si>
    <t>NASDAQGS:RDWR</t>
  </si>
  <si>
    <t>NYSE:RL</t>
  </si>
  <si>
    <t>NASDAQGS:METC</t>
  </si>
  <si>
    <t>9.03</t>
  </si>
  <si>
    <t>NASDAQGS:RMBS</t>
  </si>
  <si>
    <t>NYSE:RRC</t>
  </si>
  <si>
    <t>NYSE:PACK</t>
  </si>
  <si>
    <t>9.04</t>
  </si>
  <si>
    <t>NASDAQGM:RPD</t>
  </si>
  <si>
    <t>NASDAQGM:RAPP</t>
  </si>
  <si>
    <t>NYSE:RJF</t>
  </si>
  <si>
    <t>NYSE:RYAM</t>
  </si>
  <si>
    <t>3.02</t>
  </si>
  <si>
    <t>NYSE:RYN</t>
  </si>
  <si>
    <t>NYSE:RBA</t>
  </si>
  <si>
    <t>NYSE:RBC</t>
  </si>
  <si>
    <t>NYSE:RC</t>
  </si>
  <si>
    <t>NYSE:O</t>
  </si>
  <si>
    <t>NYSEAM:UTG</t>
  </si>
  <si>
    <t>NASDAQGS:RXRX</t>
  </si>
  <si>
    <t>NASDAQCM:RCAT</t>
  </si>
  <si>
    <t>NASDAQGS:RRR</t>
  </si>
  <si>
    <t>NASDAQCM:RDVT</t>
  </si>
  <si>
    <t>NYSE:RDDT</t>
  </si>
  <si>
    <t>NASDAQGS:RDFN</t>
  </si>
  <si>
    <t>NYSE:RDW</t>
  </si>
  <si>
    <t>NYSE:RWT</t>
  </si>
  <si>
    <t>8.15</t>
  </si>
  <si>
    <t>5.455</t>
  </si>
  <si>
    <t>NYSE:RRX</t>
  </si>
  <si>
    <t>NASDAQGS:REG</t>
  </si>
  <si>
    <t>NASDAQGS:REGN</t>
  </si>
  <si>
    <t>NYSE:RF</t>
  </si>
  <si>
    <t>NYSE:RGA</t>
  </si>
  <si>
    <t>230.7</t>
  </si>
  <si>
    <t>NYSE:RS</t>
  </si>
  <si>
    <t>342.2</t>
  </si>
  <si>
    <t>NASDAQGS:RELY</t>
  </si>
  <si>
    <t>11.6</t>
  </si>
  <si>
    <t>NYSE:RNR</t>
  </si>
  <si>
    <t>271.9</t>
  </si>
  <si>
    <t>NYSE:RNST</t>
  </si>
  <si>
    <t>NASDAQGS:RNW</t>
  </si>
  <si>
    <t>5.1501</t>
  </si>
  <si>
    <t>NASDAQCM:RPAY</t>
  </si>
  <si>
    <t>11.265</t>
  </si>
  <si>
    <t>NASDAQGS:RGEN</t>
  </si>
  <si>
    <t>NASDAQGS:REPL</t>
  </si>
  <si>
    <t>NASDAQGS:RBCA.A</t>
  </si>
  <si>
    <t>NYSE:RSG</t>
  </si>
  <si>
    <t>159.1</t>
  </si>
  <si>
    <t>5.09986</t>
  </si>
  <si>
    <t>NASDAQGM:RSVR</t>
  </si>
  <si>
    <t>9.441</t>
  </si>
  <si>
    <t>NYSE:REZI</t>
  </si>
  <si>
    <t>NYSE:RMD</t>
  </si>
  <si>
    <t>NYSE:QSR</t>
  </si>
  <si>
    <t>NASDAQGS:ROIC</t>
  </si>
  <si>
    <t>NYSE:REVG</t>
  </si>
  <si>
    <t>NASDAQGS:RVMD</t>
  </si>
  <si>
    <t>NYSE:RVLV</t>
  </si>
  <si>
    <t>NYSE:RVTY</t>
  </si>
  <si>
    <t>112.03</t>
  </si>
  <si>
    <t>129.5</t>
  </si>
  <si>
    <t>NYSE:REX</t>
  </si>
  <si>
    <t>NYSE:REXR</t>
  </si>
  <si>
    <t>NASDAQGS:REYN</t>
  </si>
  <si>
    <t>NYSE:RH</t>
  </si>
  <si>
    <t>368.01</t>
  </si>
  <si>
    <t>NASDAQGM:RYTM</t>
  </si>
  <si>
    <t>NYSEAM:REPX</t>
  </si>
  <si>
    <t>NYSE:RNG</t>
  </si>
  <si>
    <t>NASDAQCM:RIOT</t>
  </si>
  <si>
    <t>12.31</t>
  </si>
  <si>
    <t>6.355</t>
  </si>
  <si>
    <t>NYSE:RITM</t>
  </si>
  <si>
    <t>12.02</t>
  </si>
  <si>
    <t>NASDAQGS:RIVN</t>
  </si>
  <si>
    <t>10.24</t>
  </si>
  <si>
    <t>NYSE:RLI</t>
  </si>
  <si>
    <t>NYSE:RLJ</t>
  </si>
  <si>
    <t>8.745</t>
  </si>
  <si>
    <t>NYSE:RHI</t>
  </si>
  <si>
    <t>NASDAQGS:HOOD</t>
  </si>
  <si>
    <t>8.13</t>
  </si>
  <si>
    <t>NYSE:RBLX</t>
  </si>
  <si>
    <t>NYSE:RKT</t>
  </si>
  <si>
    <t>NASDAQCM:RKLB</t>
  </si>
  <si>
    <t>NASDAQGM:RCKT</t>
  </si>
  <si>
    <t>NYSE:ROK</t>
  </si>
  <si>
    <t>NYSE:ROG</t>
  </si>
  <si>
    <t>NASDAQGS:ROIV</t>
  </si>
  <si>
    <t>8.611</t>
  </si>
  <si>
    <t>NASDAQGS:ROKU</t>
  </si>
  <si>
    <t>NYSE:ROL</t>
  </si>
  <si>
    <t>NASDAQGS:ROOT</t>
  </si>
  <si>
    <t>NASDAQGS:ROP</t>
  </si>
  <si>
    <t>579.1</t>
  </si>
  <si>
    <t>NASDAQGS:ROST</t>
  </si>
  <si>
    <t>146.09</t>
  </si>
  <si>
    <t>163.6</t>
  </si>
  <si>
    <t>NYSE:RCL</t>
  </si>
  <si>
    <t>NASDAQGS:RGLD</t>
  </si>
  <si>
    <t>NASDAQGS:RPRX</t>
  </si>
  <si>
    <t>NYSE:RMT</t>
  </si>
  <si>
    <t>10.3942</t>
  </si>
  <si>
    <t>NYSE:RVT</t>
  </si>
  <si>
    <t>NYSE:RES</t>
  </si>
  <si>
    <t>NYSE:RPM</t>
  </si>
  <si>
    <t>NYSE:RTX</t>
  </si>
  <si>
    <t>128.7</t>
  </si>
  <si>
    <t>NYSE:RBRK</t>
  </si>
  <si>
    <t>NASDAQGM:RUM</t>
  </si>
  <si>
    <t>NASDAQGS:RUSH.A</t>
  </si>
  <si>
    <t>1.2</t>
  </si>
  <si>
    <t>NYSE:RSI</t>
  </si>
  <si>
    <t>NYSE:RXO</t>
  </si>
  <si>
    <t>NASDAQGM:RXST</t>
  </si>
  <si>
    <t>NYSE:RYAN</t>
  </si>
  <si>
    <t>NYSE:R</t>
  </si>
  <si>
    <t>170.2</t>
  </si>
  <si>
    <t>105.09</t>
  </si>
  <si>
    <t>1.2511</t>
  </si>
  <si>
    <t>NYSE:RYI</t>
  </si>
  <si>
    <t>NYSE:RHP</t>
  </si>
  <si>
    <t>NYSE:SPGI</t>
  </si>
  <si>
    <t>NASDAQGS:STBA</t>
  </si>
  <si>
    <t>NYSE:SBR</t>
  </si>
  <si>
    <t>NYSE:SOC</t>
  </si>
  <si>
    <t>NASDAQGS:SBRA</t>
  </si>
  <si>
    <t>NYSE:SAFE</t>
  </si>
  <si>
    <t>NASDAQGS:SAFT</t>
  </si>
  <si>
    <t>NASDAQGS:SAIA</t>
  </si>
  <si>
    <t>358.9</t>
  </si>
  <si>
    <t>NYSE:CRM</t>
  </si>
  <si>
    <t>342.02</t>
  </si>
  <si>
    <t>NYSE:SBH</t>
  </si>
  <si>
    <t>NYSE:IOT</t>
  </si>
  <si>
    <t>NASDAQGS:SASR</t>
  </si>
  <si>
    <t>NASDAQGS:SANM</t>
  </si>
  <si>
    <t>NASDAQGS:SPNS</t>
  </si>
  <si>
    <t>NASDAQGS:SRPT</t>
  </si>
  <si>
    <t>NYSE:BFS</t>
  </si>
  <si>
    <t>NYSE:SVV</t>
  </si>
  <si>
    <t>NASDAQGS:SBAC</t>
  </si>
  <si>
    <t>NASDAQGM:SBC</t>
  </si>
  <si>
    <t>5.3</t>
  </si>
  <si>
    <t>NASDAQGS:SCSC</t>
  </si>
  <si>
    <t>NYSE:SLB</t>
  </si>
  <si>
    <t>2.005573</t>
  </si>
  <si>
    <t>NYSE:SNDR</t>
  </si>
  <si>
    <t>NASDAQGS:SRRK</t>
  </si>
  <si>
    <t>NASDAQGS:SCHL</t>
  </si>
  <si>
    <t>NASDAQGS:SDGR</t>
  </si>
  <si>
    <t>NASDAQGS:SAIC</t>
  </si>
  <si>
    <t>124.2</t>
  </si>
  <si>
    <t>NYSE:STNG</t>
  </si>
  <si>
    <t>NYSE:SE</t>
  </si>
  <si>
    <t>113.04</t>
  </si>
  <si>
    <t>NYSEAM:SEB</t>
  </si>
  <si>
    <t>NASDAQGS:SBCF</t>
  </si>
  <si>
    <t>NYSE:SDRL</t>
  </si>
  <si>
    <t>NASDAQGS:STX</t>
  </si>
  <si>
    <t>NYSE:SEE</t>
  </si>
  <si>
    <t>NASDAQGS:SCWX</t>
  </si>
  <si>
    <t>NASDAQGS:SEIC</t>
  </si>
  <si>
    <t>NYSE:SEM</t>
  </si>
  <si>
    <t>NYSE:WTTR</t>
  </si>
  <si>
    <t>NASDAQGS:SIGI</t>
  </si>
  <si>
    <t>2.009078</t>
  </si>
  <si>
    <t>NYSE:SRE</t>
  </si>
  <si>
    <t>NYSE:SEMR</t>
  </si>
  <si>
    <t>NASDAQGS:SMTC</t>
  </si>
  <si>
    <t>NASDAQGS:SENE.A</t>
  </si>
  <si>
    <t>NYSE:ST</t>
  </si>
  <si>
    <t>NYSE:SXT</t>
  </si>
  <si>
    <t>NYSE:S</t>
  </si>
  <si>
    <t>NASDAQGM:SEPN</t>
  </si>
  <si>
    <t>NYSE:SCI</t>
  </si>
  <si>
    <t>NYSE:NOW</t>
  </si>
  <si>
    <t>1060.6</t>
  </si>
  <si>
    <t>NYSE:SFBS</t>
  </si>
  <si>
    <t>NASDAQCM:SEZL</t>
  </si>
  <si>
    <t>NYSE:SFL</t>
  </si>
  <si>
    <t>NYSE:SHAK</t>
  </si>
  <si>
    <t>123.01</t>
  </si>
  <si>
    <t>134.9</t>
  </si>
  <si>
    <t>NYSE:SN</t>
  </si>
  <si>
    <t>NASDAQGS:SHEN</t>
  </si>
  <si>
    <t>3.536</t>
  </si>
  <si>
    <t>NYSE:FOUR</t>
  </si>
  <si>
    <t>NASDAQGS:SCVL</t>
  </si>
  <si>
    <t>NYSE:SHOP</t>
  </si>
  <si>
    <t>NASDAQGS:SHBI</t>
  </si>
  <si>
    <t>NYSE:SSTK</t>
  </si>
  <si>
    <t>NASDAQGM:SIBN</t>
  </si>
  <si>
    <t>2.6393</t>
  </si>
  <si>
    <t>NASDAQCM:SGML</t>
  </si>
  <si>
    <t>NYSE:SIG</t>
  </si>
  <si>
    <t>102.6</t>
  </si>
  <si>
    <t>112.06</t>
  </si>
  <si>
    <t>NYSE:SILA</t>
  </si>
  <si>
    <t>NYSE:SLGN</t>
  </si>
  <si>
    <t>NASDAQGS:SLAB</t>
  </si>
  <si>
    <t>NASDAQGS:SIMO</t>
  </si>
  <si>
    <t>NYSE:SMWB</t>
  </si>
  <si>
    <t>NASDAQGS:SFNC</t>
  </si>
  <si>
    <t>NYSE:SPG</t>
  </si>
  <si>
    <t>NYSE:SSD</t>
  </si>
  <si>
    <t>NASDAQGS:SLP</t>
  </si>
  <si>
    <t>NASDAQGS:SBGI</t>
  </si>
  <si>
    <t>NASDAQGS:SIRI</t>
  </si>
  <si>
    <t>NYSE:SPNT</t>
  </si>
  <si>
    <t>10.345</t>
  </si>
  <si>
    <t>9.7375</t>
  </si>
  <si>
    <t>NYSE:SITC</t>
  </si>
  <si>
    <t>NYSE:SITE</t>
  </si>
  <si>
    <t>188.01</t>
  </si>
  <si>
    <t>114.6</t>
  </si>
  <si>
    <t>NASDAQGM:SITM</t>
  </si>
  <si>
    <t>211.08</t>
  </si>
  <si>
    <t>228.12</t>
  </si>
  <si>
    <t>NYSE:STR</t>
  </si>
  <si>
    <t>NYSE:FUN</t>
  </si>
  <si>
    <t>NYSE:TSLX</t>
  </si>
  <si>
    <t>NASDAQGS:SJW</t>
  </si>
  <si>
    <t>NYSE:SKX</t>
  </si>
  <si>
    <t>NASDAQGS:SKWD</t>
  </si>
  <si>
    <t>NASDAQGS:SKYW</t>
  </si>
  <si>
    <t>NASDAQGS:SWKS</t>
  </si>
  <si>
    <t>NYSE:SLG</t>
  </si>
  <si>
    <t>NASDAQGS:SLM</t>
  </si>
  <si>
    <t>NASDAQGS:SLRC</t>
  </si>
  <si>
    <t>NYSE:SM</t>
  </si>
  <si>
    <t>NYSE:SMBK</t>
  </si>
  <si>
    <t>NYSE:SMAR</t>
  </si>
  <si>
    <t>NASDAQGS:SWBI</t>
  </si>
  <si>
    <t>NYSE:SW</t>
  </si>
  <si>
    <t>NYSE:SNAP</t>
  </si>
  <si>
    <t>8.29</t>
  </si>
  <si>
    <t>NYSE:SNA</t>
  </si>
  <si>
    <t>367.12</t>
  </si>
  <si>
    <t>NYSE:SNOW</t>
  </si>
  <si>
    <t>NYSE:SQM</t>
  </si>
  <si>
    <t>NASDAQGS:SOFI</t>
  </si>
  <si>
    <t>6.01</t>
  </si>
  <si>
    <t>NYSE:SHCO</t>
  </si>
  <si>
    <t>5.04</t>
  </si>
  <si>
    <t>NASDAQGS:SEDG</t>
  </si>
  <si>
    <t>NYSE:SEI</t>
  </si>
  <si>
    <t>NYSE:SWI</t>
  </si>
  <si>
    <t>10.1365</t>
  </si>
  <si>
    <t>NASDAQCM:SLNO</t>
  </si>
  <si>
    <t>NYSE:SOLV</t>
  </si>
  <si>
    <t>NYSE:SAH</t>
  </si>
  <si>
    <t>NYSE:SON</t>
  </si>
  <si>
    <t>NASDAQGS:SONO</t>
  </si>
  <si>
    <t>10.228</t>
  </si>
  <si>
    <t>NASDAQGS:SHC</t>
  </si>
  <si>
    <t>NASDAQGM:SOUN</t>
  </si>
  <si>
    <t>10.25</t>
  </si>
  <si>
    <t>NASDAQGS:SPFI</t>
  </si>
  <si>
    <t>NYSE:SCCO</t>
  </si>
  <si>
    <t>NASDAQGM:SMBC</t>
  </si>
  <si>
    <t>NYSE:SBSI</t>
  </si>
  <si>
    <t>NYSE:SSB</t>
  </si>
  <si>
    <t>NYSE:LUV</t>
  </si>
  <si>
    <t>NYSE:SWX</t>
  </si>
  <si>
    <t>NASDAQGS:SPTN</t>
  </si>
  <si>
    <t>NYSE:SPB</t>
  </si>
  <si>
    <t>NYSE:SPHR</t>
  </si>
  <si>
    <t>NYSE:SR</t>
  </si>
  <si>
    <t>NYSE:SPR</t>
  </si>
  <si>
    <t>NASDAQGS:SRAD</t>
  </si>
  <si>
    <t>9.17</t>
  </si>
  <si>
    <t>NYSE:SPOT</t>
  </si>
  <si>
    <t>475.04</t>
  </si>
  <si>
    <t>NASDAQGS:SWTX</t>
  </si>
  <si>
    <t>NYSE:CXM</t>
  </si>
  <si>
    <t>NASDAQCM:SPT</t>
  </si>
  <si>
    <t>NASDAQGS:SFM</t>
  </si>
  <si>
    <t>NASDAQGS:SPSC</t>
  </si>
  <si>
    <t>NYSE:SPXC</t>
  </si>
  <si>
    <t>176.01</t>
  </si>
  <si>
    <t>NASDAQGS:SYRE</t>
  </si>
  <si>
    <t>NYSE:STEW</t>
  </si>
  <si>
    <t>NASDAQGS:SSNC</t>
  </si>
  <si>
    <t>NASDAQGM:STAA</t>
  </si>
  <si>
    <t>NYSE:STAG</t>
  </si>
  <si>
    <t>NASDAQGS:STGW</t>
  </si>
  <si>
    <t>NYSE:SMP</t>
  </si>
  <si>
    <t>NYSE:SARO</t>
  </si>
  <si>
    <t>NYSE:SXI</t>
  </si>
  <si>
    <t>NYSE:SWK</t>
  </si>
  <si>
    <t>NASDAQGS:SBLK</t>
  </si>
  <si>
    <t>NASDAQGS:SBUX</t>
  </si>
  <si>
    <t>103.6</t>
  </si>
  <si>
    <t>NYSE:STWD</t>
  </si>
  <si>
    <t>NYSE:STT</t>
  </si>
  <si>
    <t>NASDAQGS:STLD</t>
  </si>
  <si>
    <t>104.6</t>
  </si>
  <si>
    <t>NYSE:SPLP</t>
  </si>
  <si>
    <t>NYSE:SCS</t>
  </si>
  <si>
    <t>11.5</t>
  </si>
  <si>
    <t>NYSE:STEL</t>
  </si>
  <si>
    <t>NYSE:SCL</t>
  </si>
  <si>
    <t>NASDAQGS:STEP</t>
  </si>
  <si>
    <t>NYSE:STE</t>
  </si>
  <si>
    <t>NASDAQGS:STRL</t>
  </si>
  <si>
    <t>NYSE:STVN</t>
  </si>
  <si>
    <t>NASDAQGS:SHOO</t>
  </si>
  <si>
    <t>NYSE:STC</t>
  </si>
  <si>
    <t>NYSE:SF</t>
  </si>
  <si>
    <t>118.12</t>
  </si>
  <si>
    <t>NASDAQGS:SYBT</t>
  </si>
  <si>
    <t>NASDAQGS:STOK</t>
  </si>
  <si>
    <t>NASDAQGS:STNE</t>
  </si>
  <si>
    <t>10.26</t>
  </si>
  <si>
    <t>NASDAQGS:SNEX</t>
  </si>
  <si>
    <t>2.005246</t>
  </si>
  <si>
    <t>NASDAQGS:SSYS</t>
  </si>
  <si>
    <t>6.05</t>
  </si>
  <si>
    <t>NASDAQGS:STRA</t>
  </si>
  <si>
    <t>NASDAQGM:HNDL</t>
  </si>
  <si>
    <t>NYSE:LRN</t>
  </si>
  <si>
    <t>NASDAQGM:GPCR</t>
  </si>
  <si>
    <t>NYSE:SYK</t>
  </si>
  <si>
    <t>398.2</t>
  </si>
  <si>
    <t>NYSE:MSC</t>
  </si>
  <si>
    <t>9.3</t>
  </si>
  <si>
    <t>4.7472</t>
  </si>
  <si>
    <t>NYSE:RGR</t>
  </si>
  <si>
    <t>NYSE:SPH</t>
  </si>
  <si>
    <t>NYSE:INN</t>
  </si>
  <si>
    <t>NYSE:SUM</t>
  </si>
  <si>
    <t>NASDAQGM:SMMT</t>
  </si>
  <si>
    <t>NYSE:SUI</t>
  </si>
  <si>
    <t>NASDAQGS:SNCY</t>
  </si>
  <si>
    <t>NASDAQCM:SDA</t>
  </si>
  <si>
    <t>5.7102</t>
  </si>
  <si>
    <t>NYSE:SXC</t>
  </si>
  <si>
    <t>NYSE:SUN</t>
  </si>
  <si>
    <t>NASDAQGS:STKL</t>
  </si>
  <si>
    <t>7.8775</t>
  </si>
  <si>
    <t>NASDAQGS:SNRE</t>
  </si>
  <si>
    <t>NASDAQGS:RUN</t>
  </si>
  <si>
    <t>NYSE:SHO</t>
  </si>
  <si>
    <t>NYSE:SGHC</t>
  </si>
  <si>
    <t>6.145</t>
  </si>
  <si>
    <t>NASDAQGS:SMCI</t>
  </si>
  <si>
    <t>NASDAQGM:SUPN</t>
  </si>
  <si>
    <t>NASDAQGS:SGRY</t>
  </si>
  <si>
    <t>NASDAQGS:SRDX</t>
  </si>
  <si>
    <t>NYSE:SG</t>
  </si>
  <si>
    <t>9.21</t>
  </si>
  <si>
    <t>NYSE:SLVM</t>
  </si>
  <si>
    <t>NASDAQGM:SYM</t>
  </si>
  <si>
    <t>NASDAQGS:SYNA</t>
  </si>
  <si>
    <t>NYSE:SYF</t>
  </si>
  <si>
    <t>NASDAQGS:SNDX</t>
  </si>
  <si>
    <t>NASDAQGS:SNPS</t>
  </si>
  <si>
    <t>565.07</t>
  </si>
  <si>
    <t>NYSE:SNV</t>
  </si>
  <si>
    <t>NYSE:SYY</t>
  </si>
  <si>
    <t>NASDAQGS:TROW</t>
  </si>
  <si>
    <t>NASDAQGS:TTWO</t>
  </si>
  <si>
    <t>NYSE:TAL</t>
  </si>
  <si>
    <t>7.345</t>
  </si>
  <si>
    <t>NASDAQGS:TLN</t>
  </si>
  <si>
    <t>214.2</t>
  </si>
  <si>
    <t>NYSE:TALO</t>
  </si>
  <si>
    <t>NASDAQGM:TNDM</t>
  </si>
  <si>
    <t>NYSE:SKT</t>
  </si>
  <si>
    <t>NYSE:TPR</t>
  </si>
  <si>
    <t>NYSE:TRGP</t>
  </si>
  <si>
    <t>NYSE:TGT</t>
  </si>
  <si>
    <t>125.01</t>
  </si>
  <si>
    <t>NASDAQCM:TH</t>
  </si>
  <si>
    <t>6.11</t>
  </si>
  <si>
    <t>NASDAQGS:TARS</t>
  </si>
  <si>
    <t>NASDAQGS:TASK</t>
  </si>
  <si>
    <t>NYSE:TMHC</t>
  </si>
  <si>
    <t>NYSE:VOTE</t>
  </si>
  <si>
    <t>NYSE:SNX</t>
  </si>
  <si>
    <t>NYSE:TEL</t>
  </si>
  <si>
    <t>NYSE:FTI</t>
  </si>
  <si>
    <t>NASDAQGM:TTGT</t>
  </si>
  <si>
    <t>NYSE:TGLS</t>
  </si>
  <si>
    <t>NASDAQGM:TECX</t>
  </si>
  <si>
    <t>NYSE:TK</t>
  </si>
  <si>
    <t>NYSE:TNK</t>
  </si>
  <si>
    <t>NYSE:TGNA</t>
  </si>
  <si>
    <t>NYSE:TDOC</t>
  </si>
  <si>
    <t>NYSE:TDY</t>
  </si>
  <si>
    <t>NYSE:TFX</t>
  </si>
  <si>
    <t>NYSE:TDS</t>
  </si>
  <si>
    <t>NYSE:TPX</t>
  </si>
  <si>
    <t>NASDAQGS:TEM</t>
  </si>
  <si>
    <t>NASDAQGS:TENB</t>
  </si>
  <si>
    <t>NYSE:TME</t>
  </si>
  <si>
    <t>7.925</t>
  </si>
  <si>
    <t>NYSE:THC</t>
  </si>
  <si>
    <t>171.2</t>
  </si>
  <si>
    <t>NYSE:TNC</t>
  </si>
  <si>
    <t>124.11</t>
  </si>
  <si>
    <t>NYSE:TDC</t>
  </si>
  <si>
    <t>NASDAQGS:TER</t>
  </si>
  <si>
    <t>NASDAQCM:WULF</t>
  </si>
  <si>
    <t>1.07</t>
  </si>
  <si>
    <t>NYSE:TEX</t>
  </si>
  <si>
    <t>NYSE:TX</t>
  </si>
  <si>
    <t>NYSE:TRNO</t>
  </si>
  <si>
    <t>1.681</t>
  </si>
  <si>
    <t>NASDAQGS:TSLA</t>
  </si>
  <si>
    <t>NASDAQGS:TTEK</t>
  </si>
  <si>
    <t>NYSE:TEVA</t>
  </si>
  <si>
    <t>NASDAQGS:TCBI</t>
  </si>
  <si>
    <t>NASDAQGS:TXN</t>
  </si>
  <si>
    <t>NYSE:TPL</t>
  </si>
  <si>
    <t>NASDAQGS:TXRH</t>
  </si>
  <si>
    <t>194.9</t>
  </si>
  <si>
    <t>NYSE:TXT</t>
  </si>
  <si>
    <t>NASDAQGS:TFSL</t>
  </si>
  <si>
    <t>NASDAQCM:TGTX</t>
  </si>
  <si>
    <t>NASDAQGM:BAFE</t>
  </si>
  <si>
    <t>NYSE:AES</t>
  </si>
  <si>
    <t>NYSE:ALL</t>
  </si>
  <si>
    <t>203.8</t>
  </si>
  <si>
    <t>NASDAQGS:ANDE</t>
  </si>
  <si>
    <t>NYSE:AZEK</t>
  </si>
  <si>
    <t>NASDAQGS:BWIN</t>
  </si>
  <si>
    <t>NASDAQGS:TBBK</t>
  </si>
  <si>
    <t>NYSE:NTB</t>
  </si>
  <si>
    <t>NYSE:BK</t>
  </si>
  <si>
    <t>NYSE:BA</t>
  </si>
  <si>
    <t>137.03</t>
  </si>
  <si>
    <t>NYSE:SAM</t>
  </si>
  <si>
    <t>312.8</t>
  </si>
  <si>
    <t>254.4</t>
  </si>
  <si>
    <t>NYSE:BCO</t>
  </si>
  <si>
    <t>NYSE:BKE</t>
  </si>
  <si>
    <t>NASDAQGS:CPB</t>
  </si>
  <si>
    <t>NASDAQGS:CG</t>
  </si>
  <si>
    <t>NYSE:SCHW</t>
  </si>
  <si>
    <t>NASDAQGS:CAKE</t>
  </si>
  <si>
    <t>NASDAQGS:CHEF</t>
  </si>
  <si>
    <t>NYSE:CC</t>
  </si>
  <si>
    <t>NYSE:CI</t>
  </si>
  <si>
    <t>NYSE:CLX</t>
  </si>
  <si>
    <t>169.3</t>
  </si>
  <si>
    <t>NYSE:KO</t>
  </si>
  <si>
    <t>NASDAQGS:COO</t>
  </si>
  <si>
    <t>100.8</t>
  </si>
  <si>
    <t>NYSE:NAPA</t>
  </si>
  <si>
    <t>NASDAQGS:ENSG</t>
  </si>
  <si>
    <t>5.005643</t>
  </si>
  <si>
    <t>NYSE:EL</t>
  </si>
  <si>
    <t>NYSE:FBMS</t>
  </si>
  <si>
    <t>NYSE:GDV</t>
  </si>
  <si>
    <t>NYSE:GAB</t>
  </si>
  <si>
    <t>NYSE:GAP</t>
  </si>
  <si>
    <t>NYSE:GEO</t>
  </si>
  <si>
    <t>9.7446</t>
  </si>
  <si>
    <t>NYSE:GS</t>
  </si>
  <si>
    <t>NASDAQGS:GT</t>
  </si>
  <si>
    <t>NYSE:GRC</t>
  </si>
  <si>
    <t>NYSE:GBX</t>
  </si>
  <si>
    <t>NASDAQGS:HCKT</t>
  </si>
  <si>
    <t>NASDAQGS:HAIN</t>
  </si>
  <si>
    <t>11.675</t>
  </si>
  <si>
    <t>5.685</t>
  </si>
  <si>
    <t>NYSE:THG</t>
  </si>
  <si>
    <t>NYSE:HIG</t>
  </si>
  <si>
    <t>NYSE:HSY</t>
  </si>
  <si>
    <t>NYSE:HD</t>
  </si>
  <si>
    <t>NASDAQGS:HNST</t>
  </si>
  <si>
    <t>8.289</t>
  </si>
  <si>
    <t>NYSE:IFN</t>
  </si>
  <si>
    <t>NYSE:IPG</t>
  </si>
  <si>
    <t>NYSE:SJM</t>
  </si>
  <si>
    <t>113.3</t>
  </si>
  <si>
    <t>NASDAQGS:KHC</t>
  </si>
  <si>
    <t>NYSE:KR</t>
  </si>
  <si>
    <t>NASDAQGM:LOVE</t>
  </si>
  <si>
    <t>NYSE:MAC</t>
  </si>
  <si>
    <t>NYSE:MCS</t>
  </si>
  <si>
    <t>NASDAQGS:MIDD</t>
  </si>
  <si>
    <t>NYSE:MOS</t>
  </si>
  <si>
    <t>NYSE:NYT</t>
  </si>
  <si>
    <t>NASDAQGS:ODP</t>
  </si>
  <si>
    <t>NASDAQGS:PNTG</t>
  </si>
  <si>
    <t>NYSE:PNC</t>
  </si>
  <si>
    <t>210.07</t>
  </si>
  <si>
    <t>NYSE:PG</t>
  </si>
  <si>
    <t>142.5</t>
  </si>
  <si>
    <t>NYSE:PGR</t>
  </si>
  <si>
    <t>266.06</t>
  </si>
  <si>
    <t>NASDAQGM:TBIL</t>
  </si>
  <si>
    <t>NASDAQGM:XBIL</t>
  </si>
  <si>
    <t>NASDAQCM:REAX</t>
  </si>
  <si>
    <t>1.28</t>
  </si>
  <si>
    <t>NYSE:SMG</t>
  </si>
  <si>
    <t>NYSE:SHW</t>
  </si>
  <si>
    <t>388.3</t>
  </si>
  <si>
    <t>NASDAQCM:SMPL</t>
  </si>
  <si>
    <t>NYSE:SO</t>
  </si>
  <si>
    <t>NYSE:JOE</t>
  </si>
  <si>
    <t>NYSE:TKR</t>
  </si>
  <si>
    <t>NYSE:TJX</t>
  </si>
  <si>
    <t>122.1</t>
  </si>
  <si>
    <t>NYSE:TTC</t>
  </si>
  <si>
    <t>NASDAQGM:TTD</t>
  </si>
  <si>
    <t>129.7</t>
  </si>
  <si>
    <t>NYSE:TRV</t>
  </si>
  <si>
    <t>NASDAQGS:COCO</t>
  </si>
  <si>
    <t>NYSE:DIS</t>
  </si>
  <si>
    <t>NASDAQGS:WEN</t>
  </si>
  <si>
    <t>NYSE:WU</t>
  </si>
  <si>
    <t>11.06</t>
  </si>
  <si>
    <t>10.505</t>
  </si>
  <si>
    <t>NYSE:WMB</t>
  </si>
  <si>
    <t>NASDAQGS:YORW</t>
  </si>
  <si>
    <t>NYSE:TMO</t>
  </si>
  <si>
    <t>NYSE:THR</t>
  </si>
  <si>
    <t>10.7861</t>
  </si>
  <si>
    <t>NASDAQGM:THRD</t>
  </si>
  <si>
    <t>NYSE:THO</t>
  </si>
  <si>
    <t>NASDAQGS:TBLD</t>
  </si>
  <si>
    <t>NASDAQCM:THRY</t>
  </si>
  <si>
    <t>NYSE:TDW</t>
  </si>
  <si>
    <t>NASDAQCM:TIPT</t>
  </si>
  <si>
    <t>NYSE:TKO</t>
  </si>
  <si>
    <t>139.09</t>
  </si>
  <si>
    <t>NASDAQGS:TMUS</t>
  </si>
  <si>
    <t>4.7981</t>
  </si>
  <si>
    <t>NYSE:TOST</t>
  </si>
  <si>
    <t>NYSE:TOL</t>
  </si>
  <si>
    <t>NYSEAM:TMP</t>
  </si>
  <si>
    <t>NYSE:TR</t>
  </si>
  <si>
    <t>NYSE:BLD</t>
  </si>
  <si>
    <t>373.05</t>
  </si>
  <si>
    <t>NYSE:MODG</t>
  </si>
  <si>
    <t>7.955</t>
  </si>
  <si>
    <t>NASDAQGS:TRML</t>
  </si>
  <si>
    <t>NASDAQGS:TSEM</t>
  </si>
  <si>
    <t>NASDAQGS:TOWN</t>
  </si>
  <si>
    <t>NASDAQGS:TPG</t>
  </si>
  <si>
    <t>NYSE:TRTX</t>
  </si>
  <si>
    <t>5.12</t>
  </si>
  <si>
    <t>NASDAQGS:TSCO</t>
  </si>
  <si>
    <t>NASDAQGS:TW</t>
  </si>
  <si>
    <t>NYSE:TT</t>
  </si>
  <si>
    <t>NASDAQGM:TRNS</t>
  </si>
  <si>
    <t>109.02</t>
  </si>
  <si>
    <t>NYSE:TDG</t>
  </si>
  <si>
    <t>NASDAQGM:TMDX</t>
  </si>
  <si>
    <t>NYSE:TRU</t>
  </si>
  <si>
    <t>NYSE:TNL</t>
  </si>
  <si>
    <t>NASDAQGM:TVTX</t>
  </si>
  <si>
    <t>NYSE:THS</t>
  </si>
  <si>
    <t>NYSE:TREX</t>
  </si>
  <si>
    <t>NYSE:TPH</t>
  </si>
  <si>
    <t>NASDAQGS:TCBK</t>
  </si>
  <si>
    <t>NYSE:TY</t>
  </si>
  <si>
    <t>NASDAQGS:TRS</t>
  </si>
  <si>
    <t>NASDAQGS:TRMB</t>
  </si>
  <si>
    <t>NYSE:TNET</t>
  </si>
  <si>
    <t>NASDAQGS:TRIN</t>
  </si>
  <si>
    <t>NYSE:TRN</t>
  </si>
  <si>
    <t>NASDAQGS:TCOM</t>
  </si>
  <si>
    <t>NASDAQGS:TRIP</t>
  </si>
  <si>
    <t>12.925</t>
  </si>
  <si>
    <t>NASDAQGS:TFIN</t>
  </si>
  <si>
    <t>105.06</t>
  </si>
  <si>
    <t>106.03</t>
  </si>
  <si>
    <t>NYSE:TGI</t>
  </si>
  <si>
    <t>NYSE:TROX</t>
  </si>
  <si>
    <t>NYSE:TFC</t>
  </si>
  <si>
    <t>NASDAQGM:DJT</t>
  </si>
  <si>
    <t>NASDAQGM:TRUP</t>
  </si>
  <si>
    <t>NASDAQGS:TRST</t>
  </si>
  <si>
    <t>NASDAQGS:TRMK</t>
  </si>
  <si>
    <t>NYSE:TEN</t>
  </si>
  <si>
    <t>NASDAQGS:TTMI</t>
  </si>
  <si>
    <t>NYSE:TPB</t>
  </si>
  <si>
    <t>NYSE:TPC</t>
  </si>
  <si>
    <t>NASDAQGS:TWFG</t>
  </si>
  <si>
    <t>NYSE:TWLO</t>
  </si>
  <si>
    <t>NASDAQGS:TWST</t>
  </si>
  <si>
    <t>NYSE:TWO</t>
  </si>
  <si>
    <t>11.278</t>
  </si>
  <si>
    <t>NYSE:TXNM</t>
  </si>
  <si>
    <t>NYSE:TXO</t>
  </si>
  <si>
    <t>NYSE:TYL</t>
  </si>
  <si>
    <t>609.09</t>
  </si>
  <si>
    <t>NASDAQGS:TYRA</t>
  </si>
  <si>
    <t>10.6004</t>
  </si>
  <si>
    <t>NYSE:TSN</t>
  </si>
  <si>
    <t>NYSE:USB</t>
  </si>
  <si>
    <t>NYSE:USPH</t>
  </si>
  <si>
    <t>NYSE:UBER</t>
  </si>
  <si>
    <t>NYSE:UI</t>
  </si>
  <si>
    <t>361.6</t>
  </si>
  <si>
    <t>NASDAQGS:UDMY</t>
  </si>
  <si>
    <t>NYSE:UDR</t>
  </si>
  <si>
    <t>NASDAQGS:UFPI</t>
  </si>
  <si>
    <t>133.07</t>
  </si>
  <si>
    <t>NASDAQCM:UFPT</t>
  </si>
  <si>
    <t>NYSE:UGI</t>
  </si>
  <si>
    <t>NYSE:UHAL</t>
  </si>
  <si>
    <t>NYSE:PATH</t>
  </si>
  <si>
    <t>NYSE:ULS</t>
  </si>
  <si>
    <t>NASDAQGS:ULTA</t>
  </si>
  <si>
    <t>NASDAQGS:UCTT</t>
  </si>
  <si>
    <t>1.05803</t>
  </si>
  <si>
    <t>NASDAQGS:RARE</t>
  </si>
  <si>
    <t>NASDAQGS:UMBF</t>
  </si>
  <si>
    <t>NYSE:UMH</t>
  </si>
  <si>
    <t>NYSE:UAA</t>
  </si>
  <si>
    <t>NYSE:UNF</t>
  </si>
  <si>
    <t>NYSE:UNP</t>
  </si>
  <si>
    <t>NYSE:UIS</t>
  </si>
  <si>
    <t>3.315</t>
  </si>
  <si>
    <t>NASDAQGS:UAL</t>
  </si>
  <si>
    <t>NASDAQGS:UBSI</t>
  </si>
  <si>
    <t>NYSE:UCB</t>
  </si>
  <si>
    <t>NASDAQGS:UFCS</t>
  </si>
  <si>
    <t>NYSE:UNFI</t>
  </si>
  <si>
    <t>NYSE:UPS</t>
  </si>
  <si>
    <t>123.12</t>
  </si>
  <si>
    <t>NYSE:PRKS</t>
  </si>
  <si>
    <t>NYSE:URI</t>
  </si>
  <si>
    <t>NYSE:USM</t>
  </si>
  <si>
    <t>NASDAQGS:USLM</t>
  </si>
  <si>
    <t>NYSE:X</t>
  </si>
  <si>
    <t>NASDAQGS:UTHR</t>
  </si>
  <si>
    <t>NYSE:UNH</t>
  </si>
  <si>
    <t>NASDAQGS:UNIT</t>
  </si>
  <si>
    <t>NYSE:UTL</t>
  </si>
  <si>
    <t>NYSE:U</t>
  </si>
  <si>
    <t>NYSE:UVV</t>
  </si>
  <si>
    <t>NASDAQGS:OLED</t>
  </si>
  <si>
    <t>NYSE:UHT</t>
  </si>
  <si>
    <t>NYSE:UHS</t>
  </si>
  <si>
    <t>133.7</t>
  </si>
  <si>
    <t>NYSE:UVE</t>
  </si>
  <si>
    <t>NASDAQGS:ULH</t>
  </si>
  <si>
    <t>NYSE:UTI</t>
  </si>
  <si>
    <t>10.4599</t>
  </si>
  <si>
    <t>NASDAQGS:UVSP</t>
  </si>
  <si>
    <t>NYSE:UNM</t>
  </si>
  <si>
    <t>NASDAQGS:TIGR</t>
  </si>
  <si>
    <t>NASDAQGS:UPBD</t>
  </si>
  <si>
    <t>NASDAQGS:UPST</t>
  </si>
  <si>
    <t>NASDAQGS:UPB</t>
  </si>
  <si>
    <t>NASDAQGS:UPWK</t>
  </si>
  <si>
    <t>8.425</t>
  </si>
  <si>
    <t>NYSEAM:UEC</t>
  </si>
  <si>
    <t>NYSE:UE</t>
  </si>
  <si>
    <t>NASDAQGS:URBN</t>
  </si>
  <si>
    <t>NASDAQGM:URGN</t>
  </si>
  <si>
    <t>NYSE:USFD</t>
  </si>
  <si>
    <t>NYSE:USAC</t>
  </si>
  <si>
    <t>NYSE:USNA</t>
  </si>
  <si>
    <t>NYSE:UTZ</t>
  </si>
  <si>
    <t>12.9906</t>
  </si>
  <si>
    <t>2.05154</t>
  </si>
  <si>
    <t>NYSE:UWMC</t>
  </si>
  <si>
    <t>NASDAQGS:UXIN</t>
  </si>
  <si>
    <t>11.873</t>
  </si>
  <si>
    <t>NYSE:VFC</t>
  </si>
  <si>
    <t>NYSE:VVX</t>
  </si>
  <si>
    <t>NYSE:EGY</t>
  </si>
  <si>
    <t>7.505</t>
  </si>
  <si>
    <t>NYSE:MTN</t>
  </si>
  <si>
    <t>NYSE:VAL</t>
  </si>
  <si>
    <t>NYSE:VLO</t>
  </si>
  <si>
    <t>NYSE:VHI</t>
  </si>
  <si>
    <t>1.1805</t>
  </si>
  <si>
    <t>NASDAQGS:VLY</t>
  </si>
  <si>
    <t>NYSE:VMI</t>
  </si>
  <si>
    <t>342.09</t>
  </si>
  <si>
    <t>NYSE:VVV</t>
  </si>
  <si>
    <t>NASDAQGM:ANGL</t>
  </si>
  <si>
    <t>NASDAQGM:PPH</t>
  </si>
  <si>
    <t>NASDAQGM:SMH</t>
  </si>
  <si>
    <t>283.07</t>
  </si>
  <si>
    <t>NASDAQGM:BND</t>
  </si>
  <si>
    <t>NASDAQGM:BNDX</t>
  </si>
  <si>
    <t>NASDAQGM:VNQI</t>
  </si>
  <si>
    <t>NASDAQGM:VTIP</t>
  </si>
  <si>
    <t>NASDAQGM:VCIT</t>
  </si>
  <si>
    <t>NASDAQGM:VGIT</t>
  </si>
  <si>
    <t>NASDAQGM:VCLT</t>
  </si>
  <si>
    <t>NASDAQGM:VGLT</t>
  </si>
  <si>
    <t>NASDAQGM:VMBS</t>
  </si>
  <si>
    <t>NASDAQGM:VONE</t>
  </si>
  <si>
    <t>272.04</t>
  </si>
  <si>
    <t>NASDAQGM:VONG</t>
  </si>
  <si>
    <t>NASDAQGM:VONV</t>
  </si>
  <si>
    <t>NASDAQGM:VTWO</t>
  </si>
  <si>
    <t>NASDAQGM:VTWG</t>
  </si>
  <si>
    <t>NASDAQGM:VTWV</t>
  </si>
  <si>
    <t>NASDAQGM:VTHR</t>
  </si>
  <si>
    <t>NASDAQGM:VCSH</t>
  </si>
  <si>
    <t>NASDAQGM:VGSH</t>
  </si>
  <si>
    <t>NASDAQGM:VTC</t>
  </si>
  <si>
    <t>NASDAQGM:BNDW</t>
  </si>
  <si>
    <t>NASDAQGM:VXUS</t>
  </si>
  <si>
    <t>NASDAQGM:VWOB</t>
  </si>
  <si>
    <t>NASDAQGM:VIGI</t>
  </si>
  <si>
    <t>NASDAQGM:VYMI</t>
  </si>
  <si>
    <t>NASDAQGS:VREX</t>
  </si>
  <si>
    <t>NASDAQGS:VRNS</t>
  </si>
  <si>
    <t>NASDAQGS:PCVX</t>
  </si>
  <si>
    <t>NASDAQGS:VECO</t>
  </si>
  <si>
    <t>NYSE:VEEV</t>
  </si>
  <si>
    <t>165.12</t>
  </si>
  <si>
    <t>NYSE:VEL</t>
  </si>
  <si>
    <t>NYSE:VTR</t>
  </si>
  <si>
    <t>NASDAQCM:VEON</t>
  </si>
  <si>
    <t>NASDAQGM:VERA</t>
  </si>
  <si>
    <t>NASDAQGM:VCYT</t>
  </si>
  <si>
    <t>10.05588</t>
  </si>
  <si>
    <t>NYSE:VLTO</t>
  </si>
  <si>
    <t>NASDAQGM:VCEL</t>
  </si>
  <si>
    <t>NASDAQGS:VRNT</t>
  </si>
  <si>
    <t>NYSE:VRE</t>
  </si>
  <si>
    <t>NASDAQGS:VRSN</t>
  </si>
  <si>
    <t>NASDAQGS:VRSK</t>
  </si>
  <si>
    <t>NASDAQGM:VBTX</t>
  </si>
  <si>
    <t>NYSE:VZ</t>
  </si>
  <si>
    <t>NASDAQGM:VRNA</t>
  </si>
  <si>
    <t>NASDAQCM:VRRM</t>
  </si>
  <si>
    <t>NASDAQGS:VRTX</t>
  </si>
  <si>
    <t>NASDAQGM:VERX</t>
  </si>
  <si>
    <t>NYSE:VRT</t>
  </si>
  <si>
    <t>NYSE:VSTS</t>
  </si>
  <si>
    <t>NYSE:VVI</t>
  </si>
  <si>
    <t>NASDAQGS:VSAT</t>
  </si>
  <si>
    <t>NASDAQGS:VTRS</t>
  </si>
  <si>
    <t>NASDAQGS:VIAV</t>
  </si>
  <si>
    <t>6.6</t>
  </si>
  <si>
    <t>NYSE:VICI</t>
  </si>
  <si>
    <t>NASDAQGS:VICR</t>
  </si>
  <si>
    <t>NYSE:VSCO</t>
  </si>
  <si>
    <t>NASDAQGS:VCTR</t>
  </si>
  <si>
    <t>NASDAQGM:UITB</t>
  </si>
  <si>
    <t>NASDAQGM:UBND</t>
  </si>
  <si>
    <t>NASDAQGM:VFLO</t>
  </si>
  <si>
    <t>NASDAQGM:USTB</t>
  </si>
  <si>
    <t>NASDAQGM:CFA</t>
  </si>
  <si>
    <t>NASDAQGM:CDC</t>
  </si>
  <si>
    <t>NYSE:VIK</t>
  </si>
  <si>
    <t>NASDAQCM:VKTX</t>
  </si>
  <si>
    <t>11.545</t>
  </si>
  <si>
    <t>NASDAQGS:VMEO</t>
  </si>
  <si>
    <t>7.275</t>
  </si>
  <si>
    <t>NASDAQGS:VINP</t>
  </si>
  <si>
    <t>NASDAQGS:VNOM</t>
  </si>
  <si>
    <t>NYSE:VIPS</t>
  </si>
  <si>
    <t>NASDAQGS:VIR</t>
  </si>
  <si>
    <t>7.12</t>
  </si>
  <si>
    <t>NASDAQCM:VRDN</t>
  </si>
  <si>
    <t>NASDAQGS:VIRT</t>
  </si>
  <si>
    <t>NYSE:AIO</t>
  </si>
  <si>
    <t>NYSE:NFJ</t>
  </si>
  <si>
    <t>NYSE:NIE</t>
  </si>
  <si>
    <t>NYSE:VRTS</t>
  </si>
  <si>
    <t>242.09</t>
  </si>
  <si>
    <t>NYSE:V</t>
  </si>
  <si>
    <t>NYSE:VSH</t>
  </si>
  <si>
    <t>NYSE:VSTO</t>
  </si>
  <si>
    <t>NASDAQGS:VC</t>
  </si>
  <si>
    <t>131.7</t>
  </si>
  <si>
    <t>NYSE:VST</t>
  </si>
  <si>
    <t>NYSE:VTLE</t>
  </si>
  <si>
    <t>2.00468</t>
  </si>
  <si>
    <t>NASDAQGM:VITL</t>
  </si>
  <si>
    <t>NYSE:VTS</t>
  </si>
  <si>
    <t>NYSE:VZIO</t>
  </si>
  <si>
    <t>6.632</t>
  </si>
  <si>
    <t>NYSE:VNT</t>
  </si>
  <si>
    <t>NYSE:VNO</t>
  </si>
  <si>
    <t>NYSE:VOYA</t>
  </si>
  <si>
    <t>NASDAQGS:VSEC</t>
  </si>
  <si>
    <t>NYSE:VTEX</t>
  </si>
  <si>
    <t>9.5898</t>
  </si>
  <si>
    <t>NYSE:VMC</t>
  </si>
  <si>
    <t>209.6</t>
  </si>
  <si>
    <t>NYSE:WPC</t>
  </si>
  <si>
    <t>NYSE:WRB</t>
  </si>
  <si>
    <t>NYSE:GWW</t>
  </si>
  <si>
    <t>NYSE:WNC</t>
  </si>
  <si>
    <t>NASDAQGS:WAFD</t>
  </si>
  <si>
    <t>NASDAQGS:WBA</t>
  </si>
  <si>
    <t>NYSE:WD</t>
  </si>
  <si>
    <t>NYSE:WMT</t>
  </si>
  <si>
    <t>NYSE:WRBY</t>
  </si>
  <si>
    <t>NASDAQGS:WBD</t>
  </si>
  <si>
    <t>NASDAQGS:WMG</t>
  </si>
  <si>
    <t>NYSE:HCC</t>
  </si>
  <si>
    <t>NASDAQGS:WASH</t>
  </si>
  <si>
    <t>NYSE:WCN</t>
  </si>
  <si>
    <t>NYSE:WM</t>
  </si>
  <si>
    <t>NYSE:WAT</t>
  </si>
  <si>
    <t>273.6</t>
  </si>
  <si>
    <t>NYSE:WSO</t>
  </si>
  <si>
    <t>NYSE:WTS</t>
  </si>
  <si>
    <t>NASDAQGM:WVE</t>
  </si>
  <si>
    <t>3.5</t>
  </si>
  <si>
    <t>NYSE:W</t>
  </si>
  <si>
    <t>NASDAQGS:WAY</t>
  </si>
  <si>
    <t>NASDAQGS:WDFC</t>
  </si>
  <si>
    <t>NASDAQGS:WFRD</t>
  </si>
  <si>
    <t>NYSE:WEAV</t>
  </si>
  <si>
    <t>NYSE:WBS</t>
  </si>
  <si>
    <t>NASDAQGS:WBTN</t>
  </si>
  <si>
    <t>10.05</t>
  </si>
  <si>
    <t>NYSE:WEC</t>
  </si>
  <si>
    <t>NASDAQGS:WB</t>
  </si>
  <si>
    <t>7.03</t>
  </si>
  <si>
    <t>NYSE:WMK</t>
  </si>
  <si>
    <t>NYSE:WFC</t>
  </si>
  <si>
    <t>NYSE:WELL</t>
  </si>
  <si>
    <t>NASDAQGM:WRD</t>
  </si>
  <si>
    <t>NASDAQGS:WERN</t>
  </si>
  <si>
    <t>NASDAQGS:WSBC</t>
  </si>
  <si>
    <t>NYSE:WCC</t>
  </si>
  <si>
    <t>NYSE:WST</t>
  </si>
  <si>
    <t>413.7</t>
  </si>
  <si>
    <t>NASDAQGS:WABC</t>
  </si>
  <si>
    <t>NYSE:WAL</t>
  </si>
  <si>
    <t>NYSE:EMD</t>
  </si>
  <si>
    <t>NYSE:WIW</t>
  </si>
  <si>
    <t>NYSE:MMU</t>
  </si>
  <si>
    <t>NASDAQGS:WDC</t>
  </si>
  <si>
    <t>NYSE:WES</t>
  </si>
  <si>
    <t>NYSE:WAB</t>
  </si>
  <si>
    <t>NYSE:WLKP</t>
  </si>
  <si>
    <t>NYSE:WLK</t>
  </si>
  <si>
    <t>NASDAQGM:WEST</t>
  </si>
  <si>
    <t>11.21</t>
  </si>
  <si>
    <t>5.28</t>
  </si>
  <si>
    <t>NYSE:WEX</t>
  </si>
  <si>
    <t>244.04</t>
  </si>
  <si>
    <t>NYSE:WY</t>
  </si>
  <si>
    <t>NYSE:WHR</t>
  </si>
  <si>
    <t>NYSE:WTM</t>
  </si>
  <si>
    <t>1991.1</t>
  </si>
  <si>
    <t>NYSE:WSR</t>
  </si>
  <si>
    <t>10.765</t>
  </si>
  <si>
    <t>NASDAQGM:WLDN</t>
  </si>
  <si>
    <t>NYSE:WSM</t>
  </si>
  <si>
    <t>NASDAQGM:WLFC</t>
  </si>
  <si>
    <t>NASDAQGS:WTW</t>
  </si>
  <si>
    <t>314.4</t>
  </si>
  <si>
    <t>234.01</t>
  </si>
  <si>
    <t>NASDAQCM:WSC</t>
  </si>
  <si>
    <t>NASDAQGS:WING</t>
  </si>
  <si>
    <t>337.6</t>
  </si>
  <si>
    <t>NASDAQGM:WINA</t>
  </si>
  <si>
    <t>451.3</t>
  </si>
  <si>
    <t>NYSE:WGO</t>
  </si>
  <si>
    <t>NASDAQGS:WTFC</t>
  </si>
  <si>
    <t>137.08</t>
  </si>
  <si>
    <t>NASDAQGM:DGRW</t>
  </si>
  <si>
    <t>NASDAQGM:UNIY</t>
  </si>
  <si>
    <t>NYSE:WT</t>
  </si>
  <si>
    <t>12.21</t>
  </si>
  <si>
    <t>6.245</t>
  </si>
  <si>
    <t>NASDAQGS:WIX</t>
  </si>
  <si>
    <t>217.2</t>
  </si>
  <si>
    <t>NYSE:KLG</t>
  </si>
  <si>
    <t>NYSE:WNS</t>
  </si>
  <si>
    <t>NYSE:WOLF</t>
  </si>
  <si>
    <t>NYSE:WWW</t>
  </si>
  <si>
    <t>NASDAQGS:WWD</t>
  </si>
  <si>
    <t>176.05</t>
  </si>
  <si>
    <t>NASDAQGS:WDAY</t>
  </si>
  <si>
    <t>NYSE:WK</t>
  </si>
  <si>
    <t>NASDAQGS:WRLD</t>
  </si>
  <si>
    <t>NYSE:WKC</t>
  </si>
  <si>
    <t>NYSE:WOR</t>
  </si>
  <si>
    <t>NYSE:WS</t>
  </si>
  <si>
    <t>NASDAQGS:WSFS</t>
  </si>
  <si>
    <t>2.1107</t>
  </si>
  <si>
    <t>NYSE:WH</t>
  </si>
  <si>
    <t>NASDAQGS:WYNN</t>
  </si>
  <si>
    <t>NASDAQGS:XEL</t>
  </si>
  <si>
    <t>NASDAQGM:XCH</t>
  </si>
  <si>
    <t>NASDAQGM:XNCR</t>
  </si>
  <si>
    <t>NYSE:XHR</t>
  </si>
  <si>
    <t>12.045</t>
  </si>
  <si>
    <t>NASDAQGM:XENE</t>
  </si>
  <si>
    <t>NASDAQGS:XRX</t>
  </si>
  <si>
    <t>NASDAQGS:XMTR</t>
  </si>
  <si>
    <t>NASDAQGS:XP</t>
  </si>
  <si>
    <t>NASDAQCM:XPEL</t>
  </si>
  <si>
    <t>NYSE:XPEV</t>
  </si>
  <si>
    <t>6.5505</t>
  </si>
  <si>
    <t>NYSE:XPO</t>
  </si>
  <si>
    <t>NYSE:XYL</t>
  </si>
  <si>
    <t>146.08</t>
  </si>
  <si>
    <t>NYSE:YELP</t>
  </si>
  <si>
    <t>NYSE:YETI</t>
  </si>
  <si>
    <t>6.007887</t>
  </si>
  <si>
    <t>NYSE:YEXT</t>
  </si>
  <si>
    <t>4.29</t>
  </si>
  <si>
    <t>NYSE:DAO</t>
  </si>
  <si>
    <t>5.18</t>
  </si>
  <si>
    <t>5.9696</t>
  </si>
  <si>
    <t>NYSE:YUMC</t>
  </si>
  <si>
    <t>1.6341</t>
  </si>
  <si>
    <t>NYSE:YUM</t>
  </si>
  <si>
    <t>143.2</t>
  </si>
  <si>
    <t>123.7</t>
  </si>
  <si>
    <t>NASDAQGM:ZLAB</t>
  </si>
  <si>
    <t>NASDAQGS:ZBRA</t>
  </si>
  <si>
    <t>NYSE:ZK</t>
  </si>
  <si>
    <t>NASDAQGS:ZBIO</t>
  </si>
  <si>
    <t>NYSE:ZETA</t>
  </si>
  <si>
    <t>NASDAQGS:ZVRA</t>
  </si>
  <si>
    <t>9.585</t>
  </si>
  <si>
    <t>NASDAQGS:ZD</t>
  </si>
  <si>
    <t>NASDAQGS:ZG</t>
  </si>
  <si>
    <t>NYSE:ZIM</t>
  </si>
  <si>
    <t>NYSE:ZBH</t>
  </si>
  <si>
    <t>133.9</t>
  </si>
  <si>
    <t>NASDAQGS:ZION</t>
  </si>
  <si>
    <t>NYSE:ZIP</t>
  </si>
  <si>
    <t>9.09</t>
  </si>
  <si>
    <t>NYSE:ZTS</t>
  </si>
  <si>
    <t>144.8</t>
  </si>
  <si>
    <t>NASDAQGS:ZM</t>
  </si>
  <si>
    <t>NASDAQGS:ZI</t>
  </si>
  <si>
    <t>NASDAQGS:ZS</t>
  </si>
  <si>
    <t>NYSE:ZTO</t>
  </si>
  <si>
    <t>NYSE:ZUO</t>
  </si>
  <si>
    <t>NYSE:ZWS</t>
  </si>
  <si>
    <t>NASDAQGS:ZYME</t>
  </si>
  <si>
    <t>Price</t>
  </si>
  <si>
    <t>允䅁䕁䅙䅁䍁䅁䅁䅁䉁䅁䅁杂䅁䑁䅅兔䅁䉁䅙䅁䝁䅁䅁免塂䅁䅁䅆䅁䅁䅙䅁穁䕁䄰䅁噁䅁䅁䅃䅁䑁䅕杍塂䅁䅁元䅁䅁䅯䅁㡁䑁䄴免乂䅁䅁兊䅁䅁䅯䅁㡁䑁䄴免塂䅁䅁杊䅁䅁䅯䅁㡁䑁䄴睍乂䅁䅁䅊䅁䅁䅷䅁㡁䑁䄴兎祁䙁䅣䅁橁䅁䅁䅄䅁䑁䅷材佂䙁䅑兔䅁䕁䅕䅁啁䅁䅁䅐⭁䙁䅁杣灂䝁䄰兙祂䡁䅫䅁楁䅁䅁䅋䅁䕁䅑兙㕂䍁䅁睑獂䝁䄸督求䍁䅁䅕祂䝁䅫睙求䍁䅁䅋歁䍁䅫䅁㕁䅁䅁杊䅁䕁䅑兡㉂䝁䅫䅚求䝁䄴䅚杁䙁䅫兡求䝁䅷䅚杁䍁䅧兊灁䅁䅁児䅁䉁䅙䅁䙂䝁䄴䅤灂䡁䅑入杁䕁䅫䅒杁䅁䅁杋䅁䉁䅯䅁䙂䝁䄴䅤灂䡁䅑入杁䕁䄴兙瑂䝁䅕䅉䅁䍁䅧䅁啁䅁䅁兒㑂䝁䅍䅡桂䝁䄴睚求䍁䅁䅁䑁䅁䅁䅊䅁䕁䅕䅥橂䝁䅧兙畂䝁䅣党㙁䍁䅁䅖灂䝁䅍睡求䡁䅉䅉䅁䑁䅣䅁䭁䅁䅁杒婂䍁䅳免䅁䕁䅉䅁敁䅁䅁䅓灂䝁䅣䅡杁䙁䅁杣灂䝁䅍党杁䍁䅧䅊灁䅁䅁睐䅁䉁䅧䅁䩂䙁䅅睘䩂䕁䄴䅒噂䙁䅍䅖卂䙁䅫䅁偁䅁䅁䅊䅁䕁䅫兕時䕁䅫杔䕂䙁䅕睕啂䙁䅉兗時䕁䅣杕偂䙁䅕䅕䅁䅁䅳䅁十䅁䅁兓剂䙁䄸䅕䍂䙁䅙睘奂䅁䅁睇䅁䅁䅷䅁䩂䙁䅅睘兂䕁䅕䅁瑁䅁䅁䅋䅁䕁䅫兕時䙁䅁杕䩂䕁䄰兑卂䙁䅫睘䩂䕁䄴䅒噂䙁䅍䅖卂䙁䅫䅁䕁䅁䅁䅆䅁䕁䅫兕時䙁䅁䅖䍂䙁䅙睘奂䅁䅁睌䅁䉁䅑䅁䩂䙁䅅睘呂䕁䅕睑啂䕁䄸杕䅁䅁䄰䅁佁䅁䅁兓剂䙁䄸䅖䙂䙁䅙䅁牁䅁䅁䅈䅁䕁䅫兕時䙁䅑兒坂䙁䄸兒䍂䕁䅫䅖䕂䕁䅅䅁敁䅁䅁杉䅁䕁䅫兕時䙁䅑兒坂䙁䄸䅖偂䙁䅑兑䵂䙁䄸杕䙂䙁䅙䅁硁䅁䅁䅇䅁䕁䅫兕時䙁䅑兒坂䙁䄸兖䝂䕁䅍杒䅁䍁䅁䅁啁䅁䅁兓畂䝁䅑兤穂䡁䅑杣㕂䍁䅁䅁允䅁䅁䅉䅁䕁䅫杢歂䡁䅕督あ䡁䅉入杁䕁䅣杣療䡁䅕䅣杁䅁䅁䅄䅁䅁䅧䅁䵂䙁䅑兔䅁䉁䅷䅁捁䅁䅁䅔療䡁䅣䅉兂䡁䅉兡橂䝁䅕䅉潁䍁䅑克䅁䑁䅳䅁㉁䅁䅁兔桂䡁䅉睡求䡁䅑䅉䑂䝁䅅䅣灂䡁䅑兙獂䝁䅫来桂䡁䅑兡療䝁䄴䅉潁䍁䅑兔灁䅁䅁睂䅁䉁䅧䅁佂䕁䅅兓䑂䙁䅍䅉䑂䝁䄸䅚求䍁䅁䅁呁䅁䅁杆䅁䕁䄴兑䩂䕁䅍睕時䕁䅍睔䕂䕁䅕䅁剁䅁䅁䅃䅁䕁䄴䅖乂䅁䅁䅎䅁䥁䅷䅁偂䡁䅁䅤灂䝁䄸杢穂䑁䅯睑ㅂ䡁䅉杣㥁䙁䅕睕䕂䍁䅷兔桂䝁䅣児呂䡁䅑兙畂䝁䅑兙祂䝁䅑䅌䑂䝁䄸杢㉂䕁䄰党あ䝁䅧睢歂䑁䄰杕獁䕁䅙兡獂䝁䅫杢湂䙁䅙党祂䑁䄰睑ㅂ䡁䅉杣求䝁䄴䅤癁䙁䅉党穂䡁䅑兙あ䝁䅕䅚䅁䅁䅉䅁楁䅁䅁䅕祂䝁䅫睙求䍁䅁睑潂䝁䅅杢湂䝁䅕䅉潁䍁䅕克䅁䅁䅯䅁杁䅁䅁䅕祂䝁䅫睙求䍁䄸䅉䍂䝁䄸睢牂䍁䅁䅋㑂䍁䅫䅁摁䅁䅁杈䅁䙁䅁杣灂䝁䅍党癁䍁䅁兒兂䙁䅍䅉潁䡁䅧克䅁䍁䄴䅁㑁䅁䅁䅕祂䝁䅫睙求䍁䄸䅉䙂䙁䅁睕杁䕁䅉党浂䝁䄸杣求䍁䅁兒㑂䡁䅑杣桂䍁䅁䅋㑂䍁䅫䅁奁䅁䅁杌䅁䙁䅁杣灂䝁䅍党癁䍁䅁杒療䡁䅉睤桂䡁䅉䅚杁䕁䅕䅕呂䍁䅁䅋㑂䍁䅫䅁䉂䅁䅁杊䅁䙁䅁杣灂䝁䅍党癁䍁䅁杔求䡁䅑䅉䝂䕁䅍杒杁䍁䅧䅥灁䅁䅁杇䅁䑁䅉䅁兂䡁䅉兡橂䝁䅕睌杁䙁䅑兙畂䝁䅣兡楂䝁䅷党杁䕁䅉睢療䝁䅳䅉潁䡁䅧克䅁䑁䅁䅁允䅁䅁䅕祂䝁䅫兢桂䡁䅉入䅁䉁䅉䅁歁䅁䅁䅕祂䝁䅫兢桂䡁䅉入杁䕁䅫杢歂䡁䅕督あ䡁䅉入杁䅁䅁兂䅁䉁䅯䅁呂䙁䅁睘䕂䕁䅫杖時䙁䅫兓䙂䕁䅷䅒䅁䑁䅷䅁慁䅁䅁睕兂䙁䄸兒佂䙁䅑兓啂䙁䅫睘䩂䕁䅑䅁灁䅁䅁杈䅁䙁䅍䅕時䕁䅕杔啂䕁䅫䅖婂䙁䄸杔䉂䕁䄰兒䅁䍁䅣䅁奁䅁䅁睕兂䙁䄸兒奂䕁䅍䅓䉂䕁䄴睒䙂䅁䅁䅁䅁䍁䅙䅁呂䙁䅁睘䙂䙁䅧睑䥂䕁䅅杔䡂䕁䅕睘啂䕁䅫睑䱂䕁䅕杕䅁䑁䅙䅁慁䅁䅁睕兂䙁䄸兔䉂䙁䅉睓䙂䙁䅑睑䉂䙁䅁䅁䝁䅁䅁杆䅁䙁䅍䅕時䙁䅁兒時䕁䅕䅗䑂䕁䅷䅁塁䅁䅁䅆䅁䙁䅍䅕時䙁䅁兒時䕁䅙睖䕂䅁䅁䅑䅁䉁䅙䅁呂䙁䅁睘兂䕁䄴兒啂䕁䅙睑䝂䅁䅁兇䅁䍁䅁䅁呂䙁䅁睘兂䙁䅉兓䑂䕁䅕睘䑂䕁䅧兑佂䕁䅣兒䅁䅁䅧䅁敁䅁䅁睕兂䙁䄸䅕卂䕁䅫睑䙂䙁䄸睑䵂䕁䄸睕䙂䅁䅁䅏䅁䉁䅷䅁呂䙁䅁睘兂䙁䅉兓䑂䕁䅕睘䥂䕁䅫睒䥂䅁䅁材䅁䉁䅯䅁呂䙁䅁睘兂䙁䅉兓䑂䕁䅕睘䵂䕁䄸睖䅁䑁䅯䅁歁䅁䅁睕兂䙁䄸䅖䙂䙁䅙睘䙂䕁䅉兓啂䕁䅑兑時䕁䅙睖䕂䅁䅁睑䅁䍁䅯䅁呂䙁䅁睘啂䕁䅕杖時䙁䅑睔啂䕁䅅䅔時䙁䅉兒坂䙁䄸杒塂䕁䅑䅁穁䅁䅁䅅䅁䙁䅍党橂䡁䅑睢祂䍁䅁䅁佁䅁䅁䅉䅁䙁䅑兒坂䍁䄸䅉䙂䕁䅉兓啂䕁䅑兑杁䍁䅧䅥灁䅁䅁睈䅁䑁䅁䅁啂䕁䅕杖癁䍁䅁杒療䡁䅉睤桂䡁䅉䅚杁䕁䅕村䩂䙁䅑䅒䉂䍁䅁䅋㑂䍁䅫䅁䕂䅁䅁材䅁䙁䅑兒坂䍁䄸䅉䝂䝁䄸杣㍂䝁䅅杣歂䍁䅁䅖療䡁䅑兙獂䍁䅁杕求䡁䅙党畂䡁䅕党杁䍁䅧䅥灁䅁䅁兎䅁䕁䅑䅁啂䕁䅕杖癁䍁䅁杒祂䝁䅕党杁䕁䅍兙穂䝁䅧䅉䝂䝁䅷睢㍂䍁䅁兖畂䝁䅷党㉂䝁䅕杣求䝁䅑䅉潁䡁䅧克䅁䍁䅅䅁畁䅁䅁䅖䙂䙁䅙睌杁䙁䅑睢あ䝁䅅䅢杁䙁䅉党㉂䝁䅕杢ㅂ䝁䅕䅉潁䡁䅧克䅁䑁䅉䅁䕂䅁䅁䅖療䡁䅑兙獂䍁䅁兒畂䡁䅑党祂䡁䅁杣灂䡁䅍党杁䙁䅙兙獂䡁䅕党杁䍁䅧睑䩂䙁䅅克杁䍁䅧䅊乂䍁䅫䅁獁䅁䅁䅁䅁䅁㴽</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</si>
</sst>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0.0"/>
  </numFmts>
  <fonts count="2" x14ac:knownFonts="1">
    <font>
      <sz val="11"/>
      <color theme="1"/>
      <name val="Calibri"/>
      <family val="2"/>
      <scheme val="minor"/>
    </font>
    <font>
      <sz val="11"/>
      <color theme="1"/>
      <name val="Calibri"/>
      <family val="2"/>
      <scheme val="minor"/>
    </font>
  </fonts>
  <fills count="3">
    <fill>
      <patternFill patternType="none"/>
    </fill>
    <fill>
      <patternFill patternType="gray125"/>
    </fill>
    <fill>
      <patternFill patternType="solid">
        <fgColor theme="9" tint="0.59999389629810485"/>
        <bgColor indexed="64"/>
      </patternFill>
    </fill>
  </fills>
  <borders count="1">
    <border>
      <left/>
      <right/>
      <top/>
      <bottom/>
      <diagonal/>
    </border>
  </borders>
  <cellStyleXfs count="2">
    <xf numFmtId="0" fontId="0" fillId="0" borderId="0"/>
    <xf numFmtId="43" fontId="1" fillId="0" borderId="0" applyFont="0" applyFill="0" applyBorder="0" applyAlignment="0" applyProtection="0"/>
  </cellStyleXfs>
  <cellXfs count="22">
    <xf numFmtId="0" fontId="0" fillId="0" borderId="0" xfId="0"/>
    <xf numFmtId="1" fontId="0" fillId="0" borderId="0" xfId="0" applyNumberFormat="1" applyAlignment="1">
      <alignment horizontal="left"/>
    </xf>
    <xf numFmtId="1" fontId="0" fillId="0" borderId="0" xfId="0" applyNumberFormat="1" applyAlignment="1">
      <alignment horizontal="right"/>
    </xf>
    <xf numFmtId="0" fontId="0" fillId="0" borderId="0" xfId="0" applyAlignment="1">
      <alignment horizontal="left"/>
    </xf>
    <xf numFmtId="4" fontId="0" fillId="0" borderId="0" xfId="0" applyNumberFormat="1" applyAlignment="1">
      <alignment horizontal="right"/>
    </xf>
    <xf numFmtId="4" fontId="0" fillId="0" borderId="0" xfId="0" quotePrefix="1" applyNumberFormat="1" applyAlignment="1">
      <alignment horizontal="right"/>
    </xf>
    <xf numFmtId="0" fontId="0" fillId="0" borderId="0" xfId="0" applyAlignment="1">
      <alignment horizontal="left" wrapText="1"/>
    </xf>
    <xf numFmtId="0" fontId="0" fillId="0" borderId="0" xfId="0" applyAlignment="1">
      <alignment wrapText="1"/>
    </xf>
    <xf numFmtId="1" fontId="0" fillId="0" borderId="0" xfId="0" applyNumberFormat="1" applyAlignment="1">
      <alignment horizontal="right" wrapText="1"/>
    </xf>
    <xf numFmtId="0" fontId="0" fillId="0" borderId="0" xfId="0" applyAlignment="1">
      <alignment horizontal="right" wrapText="1"/>
    </xf>
    <xf numFmtId="164" fontId="0" fillId="0" borderId="0" xfId="0" applyNumberFormat="1" applyAlignment="1">
      <alignment horizontal="right"/>
    </xf>
    <xf numFmtId="164" fontId="0" fillId="0" borderId="0" xfId="0" quotePrefix="1" applyNumberFormat="1" applyAlignment="1">
      <alignment horizontal="right"/>
    </xf>
    <xf numFmtId="0" fontId="0" fillId="0" borderId="0" xfId="0" applyAlignment="1">
      <alignment horizontal="right" vertical="top" wrapText="1"/>
    </xf>
    <xf numFmtId="0" fontId="0" fillId="0" borderId="0" xfId="0" applyAlignment="1">
      <alignment vertical="top" wrapText="1"/>
    </xf>
    <xf numFmtId="43" fontId="0" fillId="2" borderId="0" xfId="1" applyFont="1" applyFill="1" applyAlignment="1">
      <alignment wrapText="1"/>
    </xf>
    <xf numFmtId="43" fontId="0" fillId="2" borderId="0" xfId="1" applyFont="1" applyFill="1" applyAlignment="1">
      <alignment horizontal="left" wrapText="1"/>
    </xf>
    <xf numFmtId="43" fontId="0" fillId="2" borderId="0" xfId="1" applyFont="1" applyFill="1" applyAlignment="1">
      <alignment horizontal="right" wrapText="1"/>
    </xf>
    <xf numFmtId="43" fontId="0" fillId="2" borderId="0" xfId="1" applyFont="1" applyFill="1" applyAlignment="1">
      <alignment horizontal="right" vertical="top" wrapText="1"/>
    </xf>
    <xf numFmtId="43" fontId="0" fillId="2" borderId="0" xfId="1" applyFont="1" applyFill="1" applyAlignment="1">
      <alignment horizontal="right"/>
    </xf>
    <xf numFmtId="43" fontId="0" fillId="2" borderId="0" xfId="1" quotePrefix="1" applyFont="1" applyFill="1" applyAlignment="1">
      <alignment horizontal="right"/>
    </xf>
    <xf numFmtId="43" fontId="0" fillId="2" borderId="0" xfId="1" applyFont="1" applyFill="1"/>
    <xf numFmtId="2" fontId="0" fillId="0" borderId="0" xfId="0" quotePrefix="1" applyNumberFormat="1" applyAlignment="1">
      <alignment horizontal="right"/>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F8E27C-849A-4120-917F-42E6E54CB564}">
  <dimension ref="A1"/>
  <sheetViews>
    <sheetView workbookViewId="0"/>
  </sheetViews>
  <sheetFormatPr defaultRowHeight="14.4" x14ac:dyDescent="0.3"/>
  <sheetData>
    <row r="1" spans="1:1" x14ac:dyDescent="0.3">
      <c r="A1" t="s">
        <v>7751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054A26-494D-468E-AA2E-22D7646332AA}">
  <sheetPr filterMode="1"/>
  <dimension ref="A1:AJ2908"/>
  <sheetViews>
    <sheetView tabSelected="1" workbookViewId="0">
      <pane ySplit="5" topLeftCell="A122" activePane="bottomLeft" state="frozen"/>
      <selection pane="bottomLeft" activeCell="C944" sqref="C944"/>
    </sheetView>
  </sheetViews>
  <sheetFormatPr defaultRowHeight="14.4" x14ac:dyDescent="0.3"/>
  <cols>
    <col min="1" max="1" width="23" customWidth="1"/>
    <col min="10" max="13" width="8.88671875" style="20"/>
    <col min="21" max="21" width="11.44140625" bestFit="1" customWidth="1"/>
    <col min="22" max="22" width="10.44140625" bestFit="1" customWidth="1"/>
    <col min="24" max="25" width="8.88671875" style="20"/>
  </cols>
  <sheetData>
    <row r="1" spans="1:36" s="7" customFormat="1" x14ac:dyDescent="0.3">
      <c r="A1" s="7" t="str">
        <f>_xll.SNL.Clients.Office.Excel.Functions.SPGTable($B$6:$B$2908,$C$3:$AJ$3,,"Options:Curr=USD,Mag=Standard,ConvMethod=R,FilingVer=Current/Restated")</f>
        <v>SPGTable</v>
      </c>
      <c r="J1" s="14" t="s">
        <v>7750</v>
      </c>
      <c r="K1" s="14"/>
      <c r="L1" s="14"/>
      <c r="M1" s="14"/>
      <c r="X1" s="14"/>
      <c r="Y1" s="14"/>
    </row>
    <row r="2" spans="1:36" s="7" customFormat="1" ht="72" x14ac:dyDescent="0.3">
      <c r="A2" s="6" t="str">
        <f>_xll.SNL.Clients.Office.Excel.Functions.SPGLabel(266637,"SP_ENTITY_NAME","","","Options:Curr=USD,Mag=Standard,ConvMethod=R,FilingVer=Current/Restated")</f>
        <v xml:space="preserve">Entity Name </v>
      </c>
      <c r="B2" s="6" t="str">
        <f>_xll.SNL.Clients.Office.Excel.Functions.SPGLabel(266637,"SP_ENTITY_ID","","","Options:Curr=USD,Mag=Standard,ConvMethod=R,FilingVer=Current/Restated")</f>
        <v xml:space="preserve">Entity ID </v>
      </c>
      <c r="C2" s="6" t="str">
        <f>_xll.SNL.Clients.Office.Excel.Functions.SPGLabel(266637,"SP_EXCHANGE","","","Options:Curr=USD,Mag=Standard,ConvMethod=R,FilingVer=Current/Restated")</f>
        <v xml:space="preserve">Exchange </v>
      </c>
      <c r="D2" s="6" t="str">
        <f>_xll.SNL.Clients.Office.Excel.Functions.SPGLabel(266637,"SP_MARKETCAP","","","Options:Curr=USD,Mag=Standard,ConvMethod=R,FilingVer=Current/Restated")</f>
        <v>Market Capitalization ($M)</v>
      </c>
      <c r="E2" s="6" t="str">
        <f>_xll.SNL.Clients.Office.Excel.Functions.SPGLabel(266637,"IQ_SECTOR","","","Options:Curr=USD,Mag=Standard,ConvMethod=R,FilingVer=Current/Restated")</f>
        <v xml:space="preserve">Sector </v>
      </c>
      <c r="F2" s="6" t="str">
        <f>_xll.SNL.Clients.Office.Excel.Functions.SPGLabel(266637,"IQ_INDUSTRY_GROUP","","","Options:Curr=USD,Mag=Standard,ConvMethod=R,FilingVer=Current/Restated")</f>
        <v xml:space="preserve">Industry Group </v>
      </c>
      <c r="G2" s="6" t="str">
        <f>_xll.SNL.Clients.Office.Excel.Functions.SPGLabel(266637,"IQ_INDUSTRY","","","Options:Curr=USD,Mag=Standard,ConvMethod=R,FilingVer=Current/Restated")</f>
        <v xml:space="preserve">Industry </v>
      </c>
      <c r="H2" s="6" t="str">
        <f>_xll.SNL.Clients.Office.Excel.Functions.SPGLabel(266637,"IQ_PRIMARY_INDUSTRY","","","Options:Curr=USD,Mag=Standard,ConvMethod=R,FilingVer=Current/Restated")</f>
        <v xml:space="preserve">Primary Industry </v>
      </c>
      <c r="I2" s="6" t="str">
        <f>_xll.SNL.Clients.Office.Excel.Functions.SPGLabel(266637,"NAICS_CODE","Primary","","Options:Curr=USD,Mag=Standard,ConvMethod=R,FilingVer=Current/Restated")</f>
        <v xml:space="preserve">NAICS Code </v>
      </c>
      <c r="J2" s="15" t="str">
        <f>_xll.SNL.Clients.Office.Excel.Functions.SPGLabel(266637,"SP_PRICE_CHANGE","","52W","Options:Curr=USD,Mag=Standard,ConvMethod=R,FilingVer=Current/Restated")</f>
        <v>Price Change (%)</v>
      </c>
      <c r="K2" s="15" t="str">
        <f>_xll.SNL.Clients.Office.Excel.Functions.SPGLabel(266637,"SP_PRICE_CHANGE","","3M","Options:Curr=USD,Mag=Standard,ConvMethod=R,FilingVer=Current/Restated")</f>
        <v>Price Change (%)</v>
      </c>
      <c r="L2" s="15" t="str">
        <f>_xll.SNL.Clients.Office.Excel.Functions.SPGLabel(266637,"SP_PRICE_CHANGE","","1M","Options:Curr=USD,Mag=Standard,ConvMethod=R,FilingVer=Current/Restated")</f>
        <v>Price Change (%)</v>
      </c>
      <c r="M2" s="15" t="str">
        <f>_xll.SNL.Clients.Office.Excel.Functions.SPGLabel(266637,"SP_PRICE_CHANGE","","1W","Options:Curr=USD,Mag=Standard,ConvMethod=R,FilingVer=Current/Restated")</f>
        <v>Price Change (%)</v>
      </c>
      <c r="N2" s="6" t="str">
        <f>_xll.SNL.Clients.Office.Excel.Functions.SPGLabel(266637,"SP_PE_EXCL","","","Options:Curr=USD,Mag=Standard,ConvMethod=R,FilingVer=Current/Restated")</f>
        <v>Price/ EPS Before Extra (x)</v>
      </c>
      <c r="O2" s="6" t="str">
        <f>_xll.SNL.Clients.Office.Excel.Functions.SPGLabel(266637,"SP_PNETFCF","","","Options:Curr=USD,Mag=Standard,ConvMethod=R,FilingVer=Current/Restated")</f>
        <v>Price/ Net FCF (x)</v>
      </c>
      <c r="P2" s="6" t="str">
        <f>_xll.SNL.Clients.Office.Excel.Functions.SPGLabel(266637,"IQ_PBV_X","LTM","","Options:Curr=USD,Mag=Standard,ConvMethod=R,FilingVer=Current/Restated")</f>
        <v>Price/ Book (x)</v>
      </c>
      <c r="Q2" s="6" t="str">
        <f>_xll.SNL.Clients.Office.Excel.Functions.SPGLabel(266637,"IQ_TEV_EBITDA","LTM","","Options:Curr=USD,Mag=Standard,ConvMethod=R,FilingVer=Current/Restated")</f>
        <v>TEV/ EBITDA (x)</v>
      </c>
      <c r="R2" s="6" t="str">
        <f>_xll.SNL.Clients.Office.Excel.Functions.SPGLabel(266637,"IQ_TEV_UFCF","LTM","","Options:Curr=USD,Mag=Standard,ConvMethod=R,FilingVer=Current/Restated")</f>
        <v>TEV/ Free Cash Flow Unlevered (x)</v>
      </c>
      <c r="S2" s="6" t="str">
        <f>_xll.SNL.Clients.Office.Excel.Functions.SPGLabel(266637,"SP_EXCHANGE_TICKER","","","Options:Curr=USD,Mag=Standard,ConvMethod=R,FilingVer=Current/Restated")</f>
        <v xml:space="preserve">Exchange: Ticker </v>
      </c>
      <c r="T2" s="6" t="str">
        <f>_xll.SNL.Clients.Office.Excel.Functions.SPGLabel(266637,"SP_PRICE_CLOSE","","","Options:Curr=USD,Mag=Standard,ConvMethod=R,FilingVer=Current/Restated")</f>
        <v>Day Close Price ($)</v>
      </c>
      <c r="U2" s="6" t="str">
        <f>_xll.SNL.Clients.Office.Excel.Functions.SPGLabel(266637,"SP_MARKETCAP","","","Options:Curr=USD,Mag=Standard,ConvMethod=R,FilingVer=Current/Restated")</f>
        <v>Market Capitalization ($M)</v>
      </c>
      <c r="V2" s="6" t="str">
        <f>_xll.SNL.Clients.Office.Excel.Functions.SPGLabel(266637,"IQ_TEV","","","Options:Curr=USD,Mag=Standard,ConvMethod=R,FilingVer=Current/Restated")</f>
        <v>Total Enterprise Value (CIQ) ($M)</v>
      </c>
      <c r="W2" s="6" t="str">
        <f>_xll.SNL.Clients.Office.Excel.Functions.SPGLabel(266637,"SP_DIV_YIELD","","","Options:Curr=USD,Mag=Standard,ConvMethod=R,FilingVer=Current/Restated")</f>
        <v>Dividend Yield (%)</v>
      </c>
      <c r="X2" s="15" t="str">
        <f>_xll.SNL.Clients.Office.Excel.Functions.SPGLabel(266637,"SP_PRICE_HIGH","","52W","Options:Curr=USD,Mag=Standard,ConvMethod=R,FilingVer=Current/Restated")</f>
        <v>High Price ($)</v>
      </c>
      <c r="Y2" s="15" t="str">
        <f>_xll.SNL.Clients.Office.Excel.Functions.SPGLabel(266637,"SP_PRICE_LOW","","52W","Options:Curr=USD,Mag=Standard,ConvMethod=R,FilingVer=Current/Restated")</f>
        <v>Low Price ($)</v>
      </c>
      <c r="Z2" s="6" t="str">
        <f>_xll.SNL.Clients.Office.Excel.Functions.SPGLabel(266637,"IQ_PE","LTM","","Options:Curr=USD,Mag=Standard,ConvMethod=R,FilingVer=Current/Restated")</f>
        <v>Price/ EPS (x)</v>
      </c>
      <c r="AA2" s="6" t="str">
        <f>_xll.SNL.Clients.Office.Excel.Functions.SPGLabel(266637,"SP_PE_FWD","NTM","","Options:Curr=USD,Mag=Standard,ConvMethod=R,FilingVer=Current/Restated")</f>
        <v>Price/ Forward EPS (x)</v>
      </c>
      <c r="AB2" s="6" t="str">
        <f>_xll.SNL.Clients.Office.Excel.Functions.SPGLabel(266637,"SP_PE_FWD","FY+1","","Options:Curr=USD,Mag=Standard,ConvMethod=R,FilingVer=Current/Restated")</f>
        <v>Price/ Forward EPS (x)</v>
      </c>
      <c r="AC2" s="6" t="str">
        <f>_xll.SNL.Clients.Office.Excel.Functions.SPGLabel(266637,"IQ_TEV_TOTAL_REV","LTM","","Options:Curr=USD,Mag=Standard,ConvMethod=R,FilingVer=Current/Restated")</f>
        <v>TEV/ Total Revenue (x)</v>
      </c>
      <c r="AD2" s="6" t="str">
        <f>_xll.SNL.Clients.Office.Excel.Functions.SPGLabel(266637,"SP_TEV_TOTAL_REV_FWD","NTM","","Options:Curr=USD,Mag=Standard,ConvMethod=R,FilingVer=Current/Restated")</f>
        <v>TEV/ Forward Total Revenue (x)</v>
      </c>
      <c r="AE2" s="6" t="str">
        <f>_xll.SNL.Clients.Office.Excel.Functions.SPGLabel(266637,"SP_TEV_TOTAL_REV_FWD","FY+1","","Options:Curr=USD,Mag=Standard,ConvMethod=R,FilingVer=Current/Restated")</f>
        <v>TEV/ Forward Total Revenue (x)</v>
      </c>
      <c r="AF2" s="6" t="str">
        <f>_xll.SNL.Clients.Office.Excel.Functions.SPGLabel(266637,"IQ_TEV_EBITDA","LTM","","Options:Curr=USD,Mag=Standard,ConvMethod=R,FilingVer=Current/Restated")</f>
        <v>TEV/ EBITDA (x)</v>
      </c>
      <c r="AG2" s="6" t="str">
        <f>_xll.SNL.Clients.Office.Excel.Functions.SPGLabel(266637,"SP_TEV_EBITDA_FWD","NTM","","Options:Curr=USD,Mag=Standard,ConvMethod=R,FilingVer=Current/Restated")</f>
        <v>TEV/ Forward EBITDA (x)</v>
      </c>
      <c r="AH2" s="6" t="str">
        <f>_xll.SNL.Clients.Office.Excel.Functions.SPGLabel(266637,"SP_TEV_EBITDA_FWD","FY+1","","Options:Curr=USD,Mag=Standard,ConvMethod=R,FilingVer=Current/Restated")</f>
        <v>TEV/ Forward EBITDA (x)</v>
      </c>
      <c r="AI2" s="6" t="str">
        <f>_xll.SNL.Clients.Office.Excel.Functions.SPGLabel(266637,"IQ_PBV_X","LTM","","Options:Curr=USD,Mag=Standard,ConvMethod=R,FilingVer=Current/Restated")</f>
        <v>Price/ Book (x)</v>
      </c>
      <c r="AJ2" s="6" t="str">
        <f>_xll.SNL.Clients.Office.Excel.Functions.SPGLabel(266637,"IQ_PTBV_X","LTM","","Options:Curr=USD,Mag=Standard,ConvMethod=R,FilingVer=Current/Restated")</f>
        <v>Price/ Tangible Book (x)</v>
      </c>
    </row>
    <row r="3" spans="1:36" s="7" customFormat="1" ht="57.6" x14ac:dyDescent="0.3">
      <c r="A3" s="8" t="s">
        <v>2917</v>
      </c>
      <c r="B3" s="8" t="s">
        <v>2918</v>
      </c>
      <c r="C3" s="8" t="s">
        <v>2904</v>
      </c>
      <c r="D3" s="8" t="s">
        <v>2905</v>
      </c>
      <c r="E3" s="8" t="s">
        <v>2906</v>
      </c>
      <c r="F3" s="8" t="s">
        <v>2907</v>
      </c>
      <c r="G3" s="8" t="s">
        <v>2908</v>
      </c>
      <c r="H3" s="8" t="s">
        <v>2909</v>
      </c>
      <c r="I3" s="8" t="s">
        <v>2910</v>
      </c>
      <c r="J3" s="16" t="s">
        <v>2911</v>
      </c>
      <c r="K3" s="16" t="s">
        <v>2911</v>
      </c>
      <c r="L3" s="16" t="s">
        <v>2911</v>
      </c>
      <c r="M3" s="16" t="s">
        <v>2911</v>
      </c>
      <c r="N3" s="8" t="s">
        <v>2912</v>
      </c>
      <c r="O3" s="8" t="s">
        <v>2913</v>
      </c>
      <c r="P3" s="8" t="s">
        <v>2914</v>
      </c>
      <c r="Q3" s="8" t="s">
        <v>2915</v>
      </c>
      <c r="R3" s="8" t="s">
        <v>2916</v>
      </c>
      <c r="S3" s="8" t="s">
        <v>3973</v>
      </c>
      <c r="T3" s="8" t="s">
        <v>3974</v>
      </c>
      <c r="U3" s="8" t="s">
        <v>2905</v>
      </c>
      <c r="V3" s="8" t="s">
        <v>3975</v>
      </c>
      <c r="W3" s="8" t="s">
        <v>3976</v>
      </c>
      <c r="X3" s="16" t="s">
        <v>3977</v>
      </c>
      <c r="Y3" s="16" t="s">
        <v>3978</v>
      </c>
      <c r="Z3" s="8" t="s">
        <v>3979</v>
      </c>
      <c r="AA3" s="8" t="s">
        <v>3980</v>
      </c>
      <c r="AB3" s="8" t="s">
        <v>3980</v>
      </c>
      <c r="AC3" s="8" t="s">
        <v>3981</v>
      </c>
      <c r="AD3" s="8" t="s">
        <v>3982</v>
      </c>
      <c r="AE3" s="8" t="s">
        <v>3982</v>
      </c>
      <c r="AF3" s="8" t="s">
        <v>2915</v>
      </c>
      <c r="AG3" s="8" t="s">
        <v>3983</v>
      </c>
      <c r="AH3" s="8" t="s">
        <v>3983</v>
      </c>
      <c r="AI3" s="8" t="s">
        <v>2914</v>
      </c>
      <c r="AJ3" s="8" t="s">
        <v>3984</v>
      </c>
    </row>
    <row r="4" spans="1:36" s="7" customFormat="1" x14ac:dyDescent="0.3">
      <c r="A4" s="9"/>
      <c r="B4" s="9"/>
      <c r="C4" s="9"/>
      <c r="D4" s="9"/>
      <c r="E4" s="9"/>
      <c r="F4" s="9"/>
      <c r="G4" s="9"/>
      <c r="H4" s="9"/>
      <c r="I4" s="9" t="str">
        <f>_xll.SNL.Clients.Office.Excel.Functions.SPGLabel(266637,"NAICS_CODE","&lt;&gt;Primary")</f>
        <v>Primary</v>
      </c>
      <c r="J4" s="16"/>
      <c r="K4" s="16"/>
      <c r="L4" s="16"/>
      <c r="M4" s="16"/>
      <c r="N4" s="9"/>
      <c r="O4" s="9"/>
      <c r="P4" s="9" t="s">
        <v>2903</v>
      </c>
      <c r="Q4" s="9" t="s">
        <v>2903</v>
      </c>
      <c r="R4" s="9" t="s">
        <v>2903</v>
      </c>
      <c r="S4" s="9"/>
      <c r="T4" s="9"/>
      <c r="U4" s="9"/>
      <c r="V4" s="9"/>
      <c r="W4" s="9"/>
      <c r="X4" s="16"/>
      <c r="Y4" s="16"/>
      <c r="Z4" s="9" t="s">
        <v>2903</v>
      </c>
      <c r="AA4" s="9" t="str">
        <f>_xll.SNL.Clients.Office.Excel.Functions.SPGLabel(266637,"SP_PE_FWD","&lt;&gt;NTM")</f>
        <v>NTM</v>
      </c>
      <c r="AB4" s="9" t="s">
        <v>3972</v>
      </c>
      <c r="AC4" s="9" t="s">
        <v>2903</v>
      </c>
      <c r="AD4" s="9" t="str">
        <f>_xll.SNL.Clients.Office.Excel.Functions.SPGLabel(266637,"SP_TEV_TOTAL_REV_FWD","&lt;&gt;NTM")</f>
        <v>NTM</v>
      </c>
      <c r="AE4" s="9" t="s">
        <v>3972</v>
      </c>
      <c r="AF4" s="9" t="s">
        <v>2903</v>
      </c>
      <c r="AG4" s="9" t="str">
        <f>_xll.SNL.Clients.Office.Excel.Functions.SPGLabel(266637,"SP_TEV_EBITDA_FWD","&lt;&gt;NTM")</f>
        <v>NTM</v>
      </c>
      <c r="AH4" s="9" t="s">
        <v>3972</v>
      </c>
      <c r="AI4" s="9" t="s">
        <v>2903</v>
      </c>
      <c r="AJ4" s="9" t="s">
        <v>2903</v>
      </c>
    </row>
    <row r="5" spans="1:36" s="13" customFormat="1" ht="33" customHeight="1" x14ac:dyDescent="0.3">
      <c r="A5" s="12"/>
      <c r="B5" s="12"/>
      <c r="C5" s="12"/>
      <c r="D5" s="12"/>
      <c r="E5" s="12"/>
      <c r="F5" s="12"/>
      <c r="G5" s="12"/>
      <c r="H5" s="12"/>
      <c r="I5" s="12"/>
      <c r="J5" s="17" t="str">
        <f>_xll.SNL.Clients.Office.Excel.Functions.SPGLabel(266637,"SP_PRICE_CHANGE",,"&lt;&gt;52W")</f>
        <v>52W</v>
      </c>
      <c r="K5" s="17" t="str">
        <f>_xll.SNL.Clients.Office.Excel.Functions.SPGLabel(266637,"SP_PRICE_CHANGE",,"&lt;&gt;3M")</f>
        <v>3M</v>
      </c>
      <c r="L5" s="17" t="str">
        <f>_xll.SNL.Clients.Office.Excel.Functions.SPGLabel(266637,"SP_PRICE_CHANGE",,"&lt;&gt;1M")</f>
        <v>1M</v>
      </c>
      <c r="M5" s="17" t="str">
        <f>_xll.SNL.Clients.Office.Excel.Functions.SPGLabel(266637,"SP_PRICE_CHANGE",,"&lt;&gt;1W")</f>
        <v>1W</v>
      </c>
      <c r="N5" s="12"/>
      <c r="O5" s="12"/>
      <c r="P5" s="12"/>
      <c r="Q5" s="12"/>
      <c r="R5" s="12"/>
      <c r="S5" s="12"/>
      <c r="T5" s="12"/>
      <c r="U5" s="12"/>
      <c r="V5" s="12"/>
      <c r="W5" s="12"/>
      <c r="X5" s="17" t="str">
        <f>_xll.SNL.Clients.Office.Excel.Functions.SPGLabel(266637,"SP_PRICE_HIGH",,"&lt;&gt;52W")</f>
        <v>52W</v>
      </c>
      <c r="Y5" s="17" t="str">
        <f>_xll.SNL.Clients.Office.Excel.Functions.SPGLabel(266637,"SP_PRICE_LOW",,"&lt;&gt;52W")</f>
        <v>52W</v>
      </c>
      <c r="Z5" s="12"/>
      <c r="AA5" s="12"/>
      <c r="AB5" s="12"/>
      <c r="AC5" s="12"/>
      <c r="AD5" s="12"/>
      <c r="AE5" s="12"/>
      <c r="AF5" s="12"/>
      <c r="AG5" s="12"/>
      <c r="AH5" s="12"/>
      <c r="AI5" s="12"/>
      <c r="AJ5" s="12"/>
    </row>
    <row r="6" spans="1:36" hidden="1" x14ac:dyDescent="0.3">
      <c r="A6" s="1" t="s">
        <v>0</v>
      </c>
      <c r="B6" s="2">
        <v>5248867</v>
      </c>
      <c r="C6" s="3" t="s">
        <v>2919</v>
      </c>
      <c r="D6" s="4">
        <v>1732.2891508800001</v>
      </c>
      <c r="E6" s="3" t="s">
        <v>2920</v>
      </c>
      <c r="F6" s="3" t="s">
        <v>2921</v>
      </c>
      <c r="G6" s="3" t="s">
        <v>2922</v>
      </c>
      <c r="H6" s="3" t="s">
        <v>2922</v>
      </c>
      <c r="I6" s="3" t="s">
        <v>2923</v>
      </c>
      <c r="J6" s="4">
        <v>-66.997232999999994</v>
      </c>
      <c r="K6" s="4">
        <v>-35.685392999999998</v>
      </c>
      <c r="L6" s="4">
        <v>-5.4821660000000003</v>
      </c>
      <c r="M6" s="4">
        <v>7.2713640000000002</v>
      </c>
      <c r="N6" s="4" t="s">
        <v>2924</v>
      </c>
      <c r="O6" s="4">
        <v>68.468900000000005</v>
      </c>
      <c r="P6" s="4">
        <v>2.396182</v>
      </c>
      <c r="Q6" s="4" t="s">
        <v>2924</v>
      </c>
      <c r="R6" s="4">
        <v>14.578277</v>
      </c>
      <c r="S6" s="3" t="s">
        <v>3985</v>
      </c>
      <c r="T6" s="4">
        <v>14.31</v>
      </c>
      <c r="U6" s="4">
        <v>1732.2891508800001</v>
      </c>
      <c r="V6" s="10">
        <v>1420.0061499999999</v>
      </c>
      <c r="W6" s="4" t="s">
        <v>2935</v>
      </c>
      <c r="X6" s="4">
        <v>57.9</v>
      </c>
      <c r="Y6" s="4">
        <v>12.95</v>
      </c>
      <c r="Z6" s="4" t="s">
        <v>2924</v>
      </c>
      <c r="AA6" s="10" t="s">
        <v>2924</v>
      </c>
      <c r="AB6" s="10" t="s">
        <v>2924</v>
      </c>
      <c r="AC6" s="4">
        <v>2.2548979999999998</v>
      </c>
      <c r="AD6" s="4">
        <v>2.3253530673074998</v>
      </c>
      <c r="AE6" s="4">
        <v>2.3692370352324001</v>
      </c>
      <c r="AF6" s="4" t="s">
        <v>2924</v>
      </c>
      <c r="AG6" s="4" t="s">
        <v>2924</v>
      </c>
      <c r="AH6" s="4" t="s">
        <v>2924</v>
      </c>
      <c r="AI6" s="4">
        <v>2.396182</v>
      </c>
      <c r="AJ6" s="4">
        <v>2.4668160000000001</v>
      </c>
    </row>
    <row r="7" spans="1:36" hidden="1" x14ac:dyDescent="0.3">
      <c r="A7" s="1" t="s">
        <v>1</v>
      </c>
      <c r="B7" s="2">
        <v>4122591</v>
      </c>
      <c r="C7" s="3" t="s">
        <v>2919</v>
      </c>
      <c r="D7" s="4">
        <v>500.59143232000002</v>
      </c>
      <c r="E7" s="3" t="s">
        <v>2925</v>
      </c>
      <c r="F7" s="3" t="s">
        <v>2926</v>
      </c>
      <c r="G7" s="3" t="s">
        <v>2927</v>
      </c>
      <c r="H7" s="3" t="s">
        <v>2928</v>
      </c>
      <c r="I7" s="3" t="s">
        <v>2929</v>
      </c>
      <c r="J7" s="4">
        <v>-10.909091</v>
      </c>
      <c r="K7" s="4">
        <v>-12.985571999999999</v>
      </c>
      <c r="L7" s="4">
        <v>-5.084746</v>
      </c>
      <c r="M7" s="4">
        <v>0.51282099999999997</v>
      </c>
      <c r="N7" s="4" t="s">
        <v>2924</v>
      </c>
      <c r="O7" s="4">
        <v>28.201439000000001</v>
      </c>
      <c r="P7" s="4">
        <v>1.1587350000000001</v>
      </c>
      <c r="Q7" s="4">
        <v>7.5809959999999998</v>
      </c>
      <c r="R7" s="4">
        <v>44.495178000000003</v>
      </c>
      <c r="S7" s="3" t="s">
        <v>3986</v>
      </c>
      <c r="T7" s="4">
        <v>7.84</v>
      </c>
      <c r="U7" s="4">
        <v>500.59143232000002</v>
      </c>
      <c r="V7" s="10">
        <v>843.21143199999995</v>
      </c>
      <c r="W7" s="4" t="s">
        <v>2935</v>
      </c>
      <c r="X7" s="4">
        <v>11.42</v>
      </c>
      <c r="Y7" s="5" t="s">
        <v>3987</v>
      </c>
      <c r="Z7" s="4" t="s">
        <v>2924</v>
      </c>
      <c r="AA7" s="10">
        <v>46.117647058800003</v>
      </c>
      <c r="AB7" s="10">
        <v>51.131546337899998</v>
      </c>
      <c r="AC7" s="4">
        <v>0.46729300000000001</v>
      </c>
      <c r="AD7" s="4">
        <v>0.46930673281840002</v>
      </c>
      <c r="AE7" s="4">
        <v>0.470764997824</v>
      </c>
      <c r="AF7" s="4">
        <v>7.5809959999999998</v>
      </c>
      <c r="AG7" s="4">
        <v>9.8837159079720003</v>
      </c>
      <c r="AH7" s="4">
        <v>9.7474329179479007</v>
      </c>
      <c r="AI7" s="4">
        <v>1.1587350000000001</v>
      </c>
      <c r="AJ7" s="4">
        <v>3.1148189999999998</v>
      </c>
    </row>
    <row r="8" spans="1:36" hidden="1" x14ac:dyDescent="0.3">
      <c r="A8" s="1" t="s">
        <v>2</v>
      </c>
      <c r="B8" s="2">
        <v>100444</v>
      </c>
      <c r="C8" s="3" t="s">
        <v>2919</v>
      </c>
      <c r="D8" s="4">
        <v>1625.18506297</v>
      </c>
      <c r="E8" s="3" t="s">
        <v>2930</v>
      </c>
      <c r="F8" s="3" t="s">
        <v>2931</v>
      </c>
      <c r="G8" s="3" t="s">
        <v>2931</v>
      </c>
      <c r="H8" s="3" t="s">
        <v>2932</v>
      </c>
      <c r="I8" s="3" t="s">
        <v>2933</v>
      </c>
      <c r="J8" s="4">
        <v>36.765008999999999</v>
      </c>
      <c r="K8" s="4">
        <v>13.841661999999999</v>
      </c>
      <c r="L8" s="4">
        <v>10.686258</v>
      </c>
      <c r="M8" s="4">
        <v>2.11029</v>
      </c>
      <c r="N8" s="4">
        <v>12.650763358778599</v>
      </c>
      <c r="O8" s="5" t="s">
        <v>2934</v>
      </c>
      <c r="P8" s="4">
        <v>1.4716389999999999</v>
      </c>
      <c r="Q8" s="4" t="s">
        <v>2935</v>
      </c>
      <c r="R8" s="4" t="s">
        <v>2935</v>
      </c>
      <c r="S8" s="3" t="s">
        <v>3988</v>
      </c>
      <c r="T8" s="4">
        <v>66.290000000000006</v>
      </c>
      <c r="U8" s="4">
        <v>1625.18506297</v>
      </c>
      <c r="V8" s="10" t="s">
        <v>2935</v>
      </c>
      <c r="W8" s="4">
        <v>2.17227334439584</v>
      </c>
      <c r="X8" s="4">
        <v>67.739999999999995</v>
      </c>
      <c r="Y8" s="4">
        <v>47.242400000000004</v>
      </c>
      <c r="Z8" s="4">
        <v>12.636293999999999</v>
      </c>
      <c r="AA8" s="10">
        <v>12.642801289199999</v>
      </c>
      <c r="AB8" s="10">
        <v>12.185661764700001</v>
      </c>
      <c r="AC8" s="4" t="s">
        <v>2935</v>
      </c>
      <c r="AD8" s="4" t="s">
        <v>2935</v>
      </c>
      <c r="AE8" s="4" t="s">
        <v>2935</v>
      </c>
      <c r="AF8" s="4" t="s">
        <v>2935</v>
      </c>
      <c r="AG8" s="4" t="s">
        <v>2935</v>
      </c>
      <c r="AH8" s="4" t="s">
        <v>2935</v>
      </c>
      <c r="AI8" s="4">
        <v>1.4716389999999999</v>
      </c>
      <c r="AJ8" s="4">
        <v>1.5926290000000001</v>
      </c>
    </row>
    <row r="9" spans="1:36" hidden="1" x14ac:dyDescent="0.3">
      <c r="A9" s="1" t="s">
        <v>3</v>
      </c>
      <c r="B9" s="2">
        <v>105135</v>
      </c>
      <c r="C9" s="3" t="s">
        <v>2936</v>
      </c>
      <c r="D9" s="4">
        <v>69932.216310939999</v>
      </c>
      <c r="E9" s="3" t="s">
        <v>2937</v>
      </c>
      <c r="F9" s="3" t="s">
        <v>2938</v>
      </c>
      <c r="G9" s="3" t="s">
        <v>2939</v>
      </c>
      <c r="H9" s="3" t="s">
        <v>2939</v>
      </c>
      <c r="I9" s="3" t="s">
        <v>2940</v>
      </c>
      <c r="J9" s="4">
        <v>33.840541999999999</v>
      </c>
      <c r="K9" s="4">
        <v>-0.13996900000000001</v>
      </c>
      <c r="L9" s="4">
        <v>-2.512715</v>
      </c>
      <c r="M9" s="4">
        <v>-1.0555509999999999</v>
      </c>
      <c r="N9" s="4">
        <v>13.377083000000001</v>
      </c>
      <c r="O9" s="4">
        <v>96.194756999999996</v>
      </c>
      <c r="P9" s="4">
        <v>15.065697</v>
      </c>
      <c r="Q9" s="4">
        <v>8.9824260000000002</v>
      </c>
      <c r="R9" s="4">
        <v>19.382186999999998</v>
      </c>
      <c r="S9" s="3" t="s">
        <v>3989</v>
      </c>
      <c r="T9" s="4">
        <v>128.41999999999999</v>
      </c>
      <c r="U9" s="4">
        <v>69932.216310939999</v>
      </c>
      <c r="V9" s="10">
        <v>76557.216310000003</v>
      </c>
      <c r="W9" s="4">
        <v>2.18034574053886</v>
      </c>
      <c r="X9" s="4">
        <v>141.34</v>
      </c>
      <c r="Y9" s="4">
        <v>88.23</v>
      </c>
      <c r="Z9" s="4">
        <v>16.216694</v>
      </c>
      <c r="AA9" s="10">
        <v>16.892256290799999</v>
      </c>
      <c r="AB9" s="10">
        <v>17.615187303599999</v>
      </c>
      <c r="AC9" s="4">
        <v>2.345647</v>
      </c>
      <c r="AD9" s="4">
        <v>3.1679263235863</v>
      </c>
      <c r="AE9" s="4">
        <v>3.2154512231544001</v>
      </c>
      <c r="AF9" s="4">
        <v>8.9824260000000002</v>
      </c>
      <c r="AG9" s="4">
        <v>11.4143617050223</v>
      </c>
      <c r="AH9" s="4">
        <v>11.8380514343133</v>
      </c>
      <c r="AI9" s="4">
        <v>15.065697</v>
      </c>
      <c r="AJ9" s="4" t="s">
        <v>2924</v>
      </c>
    </row>
    <row r="10" spans="1:36" hidden="1" x14ac:dyDescent="0.3">
      <c r="A10" s="1" t="s">
        <v>4</v>
      </c>
      <c r="B10" s="2">
        <v>19357914</v>
      </c>
      <c r="C10" s="3" t="s">
        <v>2941</v>
      </c>
      <c r="D10" s="4">
        <v>1030.0202472000001</v>
      </c>
      <c r="E10" s="3" t="s">
        <v>2920</v>
      </c>
      <c r="F10" s="3" t="s">
        <v>2921</v>
      </c>
      <c r="G10" s="3" t="s">
        <v>2942</v>
      </c>
      <c r="H10" s="3" t="s">
        <v>2942</v>
      </c>
      <c r="I10" s="3" t="s">
        <v>2943</v>
      </c>
      <c r="J10" s="4">
        <v>10.606061</v>
      </c>
      <c r="K10" s="4">
        <v>3.4238490000000001</v>
      </c>
      <c r="L10" s="4">
        <v>7.8817729999999999</v>
      </c>
      <c r="M10" s="4">
        <v>10.466583</v>
      </c>
      <c r="N10" s="4" t="s">
        <v>2924</v>
      </c>
      <c r="O10" s="4" t="s">
        <v>2924</v>
      </c>
      <c r="P10" s="4">
        <v>2.458602</v>
      </c>
      <c r="Q10" s="4" t="s">
        <v>2924</v>
      </c>
      <c r="R10" s="4" t="s">
        <v>2924</v>
      </c>
      <c r="S10" s="3" t="s">
        <v>3990</v>
      </c>
      <c r="T10" s="4">
        <v>8.76</v>
      </c>
      <c r="U10" s="4">
        <v>1030.0202472000001</v>
      </c>
      <c r="V10" s="10">
        <v>643.81424700000002</v>
      </c>
      <c r="W10" s="4" t="s">
        <v>2935</v>
      </c>
      <c r="X10" s="4">
        <v>16.63</v>
      </c>
      <c r="Y10" s="4">
        <v>7</v>
      </c>
      <c r="Z10" s="4" t="s">
        <v>2924</v>
      </c>
      <c r="AA10" s="10" t="s">
        <v>2924</v>
      </c>
      <c r="AB10" s="10" t="s">
        <v>2924</v>
      </c>
      <c r="AC10" s="4" t="s">
        <v>2935</v>
      </c>
      <c r="AD10" s="4" t="s">
        <v>2935</v>
      </c>
      <c r="AE10" s="4" t="s">
        <v>2935</v>
      </c>
      <c r="AF10" s="4" t="s">
        <v>2924</v>
      </c>
      <c r="AG10" s="4" t="s">
        <v>2924</v>
      </c>
      <c r="AH10" s="4" t="s">
        <v>2924</v>
      </c>
      <c r="AI10" s="4">
        <v>2.458602</v>
      </c>
      <c r="AJ10" s="4">
        <v>2.458602</v>
      </c>
    </row>
    <row r="11" spans="1:36" hidden="1" x14ac:dyDescent="0.3">
      <c r="A11" s="1" t="s">
        <v>5</v>
      </c>
      <c r="B11" s="2">
        <v>4020605</v>
      </c>
      <c r="C11" s="3" t="s">
        <v>2936</v>
      </c>
      <c r="D11" s="4">
        <v>10648.46680272</v>
      </c>
      <c r="E11" s="3" t="s">
        <v>2937</v>
      </c>
      <c r="F11" s="3" t="s">
        <v>2938</v>
      </c>
      <c r="G11" s="3" t="s">
        <v>2944</v>
      </c>
      <c r="H11" s="3" t="s">
        <v>2944</v>
      </c>
      <c r="I11" s="3" t="s">
        <v>2945</v>
      </c>
      <c r="J11" s="4">
        <v>-3.3811339999999999</v>
      </c>
      <c r="K11" s="4">
        <v>-9.4786149999999996</v>
      </c>
      <c r="L11" s="4">
        <v>-6.0989639999999996</v>
      </c>
      <c r="M11" s="4">
        <v>1.6752039999999999</v>
      </c>
      <c r="N11" s="4">
        <v>19.377309</v>
      </c>
      <c r="O11" s="4">
        <v>22.295082000000001</v>
      </c>
      <c r="P11" s="4">
        <v>5.5556400000000004</v>
      </c>
      <c r="Q11" s="4">
        <v>12.689088</v>
      </c>
      <c r="R11" s="4">
        <v>25.925360999999999</v>
      </c>
      <c r="S11" s="3" t="s">
        <v>3991</v>
      </c>
      <c r="T11" s="4">
        <v>73.44</v>
      </c>
      <c r="U11" s="4">
        <v>10648.46680272</v>
      </c>
      <c r="V11" s="10">
        <v>10536.066801999999</v>
      </c>
      <c r="W11" s="4">
        <v>1.8518518518518501</v>
      </c>
      <c r="X11" s="4">
        <v>92.444999999999993</v>
      </c>
      <c r="Y11" s="4">
        <v>70.73</v>
      </c>
      <c r="Z11" s="4">
        <v>19.377309</v>
      </c>
      <c r="AA11" s="10">
        <v>18.6433793663</v>
      </c>
      <c r="AB11" s="10">
        <v>19.442922156800002</v>
      </c>
      <c r="AC11" s="4">
        <v>2.705857</v>
      </c>
      <c r="AD11" s="4">
        <v>2.6682597452339998</v>
      </c>
      <c r="AE11" s="4">
        <v>2.7283038532510999</v>
      </c>
      <c r="AF11" s="4">
        <v>12.689088</v>
      </c>
      <c r="AG11" s="4">
        <v>12.4668104655702</v>
      </c>
      <c r="AH11" s="4">
        <v>12.949496915972</v>
      </c>
      <c r="AI11" s="4">
        <v>5.5556400000000004</v>
      </c>
      <c r="AJ11" s="4">
        <v>11.35436</v>
      </c>
    </row>
    <row r="12" spans="1:36" hidden="1" x14ac:dyDescent="0.3">
      <c r="A12" s="1" t="s">
        <v>6</v>
      </c>
      <c r="B12" s="2">
        <v>4433033</v>
      </c>
      <c r="C12" s="3" t="s">
        <v>2936</v>
      </c>
      <c r="D12" s="4">
        <v>1226.53770138</v>
      </c>
      <c r="E12" s="3" t="s">
        <v>2946</v>
      </c>
      <c r="F12" s="3" t="s">
        <v>2947</v>
      </c>
      <c r="G12" s="3" t="s">
        <v>2948</v>
      </c>
      <c r="H12" s="3" t="s">
        <v>2949</v>
      </c>
      <c r="I12" s="3" t="s">
        <v>2950</v>
      </c>
      <c r="J12" s="4">
        <v>35.784314000000002</v>
      </c>
      <c r="K12" s="4">
        <v>25.244913</v>
      </c>
      <c r="L12" s="4">
        <v>12.373225</v>
      </c>
      <c r="M12" s="4">
        <v>1.0948910000000001</v>
      </c>
      <c r="N12" s="4">
        <v>25.143722</v>
      </c>
      <c r="O12" s="4">
        <v>22.643052000000001</v>
      </c>
      <c r="P12" s="4">
        <v>5.6434629999999997</v>
      </c>
      <c r="Q12" s="4">
        <v>17.991983000000001</v>
      </c>
      <c r="R12" s="4">
        <v>21.266631</v>
      </c>
      <c r="S12" s="3" t="s">
        <v>3992</v>
      </c>
      <c r="T12" s="4">
        <v>16.62</v>
      </c>
      <c r="U12" s="4">
        <v>1226.53770138</v>
      </c>
      <c r="V12" s="10">
        <v>1057.6587010000001</v>
      </c>
      <c r="W12" s="4">
        <v>1.44404332129964</v>
      </c>
      <c r="X12" s="4">
        <v>16.920000000000002</v>
      </c>
      <c r="Y12" s="5" t="s">
        <v>3993</v>
      </c>
      <c r="Z12" s="4">
        <v>25.143722</v>
      </c>
      <c r="AA12" s="10">
        <v>20.150339476199999</v>
      </c>
      <c r="AB12" s="10">
        <v>21.3487475915</v>
      </c>
      <c r="AC12" s="4">
        <v>4.1008990000000001</v>
      </c>
      <c r="AD12" s="4">
        <v>3.8686880842167999</v>
      </c>
      <c r="AE12" s="4">
        <v>4.0787188420104998</v>
      </c>
      <c r="AF12" s="4">
        <v>17.991983000000001</v>
      </c>
      <c r="AG12" s="4">
        <v>13.6111176300262</v>
      </c>
      <c r="AH12" s="4">
        <v>15.3850216885346</v>
      </c>
      <c r="AI12" s="4">
        <v>5.6434629999999997</v>
      </c>
      <c r="AJ12" s="4">
        <v>5.7251120000000002</v>
      </c>
    </row>
    <row r="13" spans="1:36" hidden="1" x14ac:dyDescent="0.3">
      <c r="A13" s="1" t="s">
        <v>7</v>
      </c>
      <c r="B13" s="2">
        <v>4987250</v>
      </c>
      <c r="C13" s="3" t="s">
        <v>2919</v>
      </c>
      <c r="D13" s="4">
        <v>11169.446067499999</v>
      </c>
      <c r="E13" s="3" t="s">
        <v>2937</v>
      </c>
      <c r="F13" s="3" t="s">
        <v>2938</v>
      </c>
      <c r="G13" s="3" t="s">
        <v>2944</v>
      </c>
      <c r="H13" s="3" t="s">
        <v>2944</v>
      </c>
      <c r="I13" s="3" t="s">
        <v>2951</v>
      </c>
      <c r="J13" s="4">
        <v>115.290616</v>
      </c>
      <c r="K13" s="4">
        <v>47.763441</v>
      </c>
      <c r="L13" s="4">
        <v>28.274059999999999</v>
      </c>
      <c r="M13" s="4">
        <v>2.9671810000000001</v>
      </c>
      <c r="N13" s="4">
        <v>60.271929999999998</v>
      </c>
      <c r="O13" s="4">
        <v>108.546603</v>
      </c>
      <c r="P13" s="4">
        <v>14.011011</v>
      </c>
      <c r="Q13" s="4">
        <v>36.178122999999999</v>
      </c>
      <c r="R13" s="4">
        <v>126.035072</v>
      </c>
      <c r="S13" s="3" t="s">
        <v>3994</v>
      </c>
      <c r="T13" s="4">
        <v>137.41999999999999</v>
      </c>
      <c r="U13" s="4">
        <v>11169.446067499999</v>
      </c>
      <c r="V13" s="10">
        <v>11241.194067</v>
      </c>
      <c r="W13" s="4">
        <v>0.23286275651287999</v>
      </c>
      <c r="X13" s="4">
        <v>144.065</v>
      </c>
      <c r="Y13" s="4">
        <v>61.09</v>
      </c>
      <c r="Z13" s="4">
        <v>60.271929999999998</v>
      </c>
      <c r="AA13" s="10">
        <v>50.246809755299999</v>
      </c>
      <c r="AB13" s="10">
        <v>61.036763301500002</v>
      </c>
      <c r="AC13" s="4">
        <v>9.2936610000000002</v>
      </c>
      <c r="AD13" s="4">
        <v>7.7611577001906999</v>
      </c>
      <c r="AE13" s="4">
        <v>9.1904426467046996</v>
      </c>
      <c r="AF13" s="4">
        <v>36.178122999999999</v>
      </c>
      <c r="AG13" s="4">
        <v>29.647407570046401</v>
      </c>
      <c r="AH13" s="4">
        <v>37.237210540840501</v>
      </c>
      <c r="AI13" s="4">
        <v>14.011011</v>
      </c>
      <c r="AJ13" s="4">
        <v>17.499044999999999</v>
      </c>
    </row>
    <row r="14" spans="1:36" hidden="1" x14ac:dyDescent="0.3">
      <c r="A14" s="1" t="s">
        <v>8</v>
      </c>
      <c r="B14" s="2">
        <v>4157610</v>
      </c>
      <c r="C14" s="3" t="s">
        <v>2936</v>
      </c>
      <c r="D14" s="4">
        <v>2432.5821528800002</v>
      </c>
      <c r="E14" s="3" t="s">
        <v>2937</v>
      </c>
      <c r="F14" s="3" t="s">
        <v>2938</v>
      </c>
      <c r="G14" s="3" t="s">
        <v>2952</v>
      </c>
      <c r="H14" s="3" t="s">
        <v>2952</v>
      </c>
      <c r="I14" s="3" t="s">
        <v>2953</v>
      </c>
      <c r="J14" s="4">
        <v>0.27580199999999999</v>
      </c>
      <c r="K14" s="4">
        <v>8.3267989999999994</v>
      </c>
      <c r="L14" s="4">
        <v>12.015567000000001</v>
      </c>
      <c r="M14" s="4">
        <v>4.4293269999999998</v>
      </c>
      <c r="N14" s="4">
        <v>38.250276999999997</v>
      </c>
      <c r="O14" s="4">
        <v>159.90740700000001</v>
      </c>
      <c r="P14" s="4">
        <v>2.0133480000000001</v>
      </c>
      <c r="Q14" s="4">
        <v>13.591956</v>
      </c>
      <c r="R14" s="4" t="s">
        <v>2924</v>
      </c>
      <c r="S14" s="3" t="s">
        <v>3995</v>
      </c>
      <c r="T14" s="4">
        <v>69.08</v>
      </c>
      <c r="U14" s="4">
        <v>2432.5821528800002</v>
      </c>
      <c r="V14" s="10">
        <v>3443.1821519999999</v>
      </c>
      <c r="W14" s="4" t="s">
        <v>2935</v>
      </c>
      <c r="X14" s="4">
        <v>76.34</v>
      </c>
      <c r="Y14" s="4">
        <v>54.71</v>
      </c>
      <c r="Z14" s="4">
        <v>38.250276999999997</v>
      </c>
      <c r="AA14" s="10">
        <v>17.813305827699999</v>
      </c>
      <c r="AB14" s="10">
        <v>18.9364035087</v>
      </c>
      <c r="AC14" s="4">
        <v>1.416423</v>
      </c>
      <c r="AD14" s="4">
        <v>1.2500643159100999</v>
      </c>
      <c r="AE14" s="4">
        <v>1.2760447418472001</v>
      </c>
      <c r="AF14" s="4">
        <v>13.591956</v>
      </c>
      <c r="AG14" s="4">
        <v>10.7848640013832</v>
      </c>
      <c r="AH14" s="4">
        <v>11.166806831921001</v>
      </c>
      <c r="AI14" s="4">
        <v>2.0133480000000001</v>
      </c>
      <c r="AJ14" s="4">
        <v>5.7157039999999997</v>
      </c>
    </row>
    <row r="15" spans="1:36" hidden="1" x14ac:dyDescent="0.3">
      <c r="A15" s="1" t="s">
        <v>9</v>
      </c>
      <c r="B15" s="2">
        <v>112904984</v>
      </c>
      <c r="C15" s="3" t="s">
        <v>2941</v>
      </c>
      <c r="D15" s="4">
        <v>691.35050000000001</v>
      </c>
      <c r="E15" s="3" t="s">
        <v>2930</v>
      </c>
      <c r="F15" s="3" t="s">
        <v>2954</v>
      </c>
      <c r="G15" s="3" t="s">
        <v>2955</v>
      </c>
      <c r="H15" s="3" t="s">
        <v>2956</v>
      </c>
      <c r="I15" s="3"/>
      <c r="J15" s="4">
        <v>11.325849</v>
      </c>
      <c r="K15" s="4">
        <v>3.063488</v>
      </c>
      <c r="L15" s="4">
        <v>0.84963999999999995</v>
      </c>
      <c r="M15" s="4">
        <v>0.56482699999999997</v>
      </c>
      <c r="N15" s="4" t="s">
        <v>2935</v>
      </c>
      <c r="O15" s="4" t="s">
        <v>2935</v>
      </c>
      <c r="P15" s="4" t="s">
        <v>2935</v>
      </c>
      <c r="Q15" s="4" t="s">
        <v>2935</v>
      </c>
      <c r="R15" s="4" t="s">
        <v>2935</v>
      </c>
      <c r="S15" s="3" t="s">
        <v>3996</v>
      </c>
      <c r="T15" s="4">
        <v>39.17</v>
      </c>
      <c r="U15" s="4">
        <v>691.35050000000001</v>
      </c>
      <c r="V15" s="10" t="s">
        <v>2935</v>
      </c>
      <c r="W15" s="4" t="s">
        <v>2935</v>
      </c>
      <c r="X15" s="4">
        <v>39.200000000000003</v>
      </c>
      <c r="Y15" s="4">
        <v>35.112400000000001</v>
      </c>
      <c r="Z15" s="4" t="s">
        <v>2935</v>
      </c>
      <c r="AA15" s="10" t="s">
        <v>2935</v>
      </c>
      <c r="AB15" s="10" t="s">
        <v>2935</v>
      </c>
      <c r="AC15" s="4" t="s">
        <v>2935</v>
      </c>
      <c r="AD15" s="4" t="s">
        <v>2935</v>
      </c>
      <c r="AE15" s="4" t="s">
        <v>2935</v>
      </c>
      <c r="AF15" s="4" t="s">
        <v>2935</v>
      </c>
      <c r="AG15" s="4" t="s">
        <v>2935</v>
      </c>
      <c r="AH15" s="4" t="s">
        <v>2935</v>
      </c>
      <c r="AI15" s="4" t="s">
        <v>2935</v>
      </c>
      <c r="AJ15" s="4" t="s">
        <v>2935</v>
      </c>
    </row>
    <row r="16" spans="1:36" hidden="1" x14ac:dyDescent="0.3">
      <c r="A16" s="1" t="s">
        <v>10</v>
      </c>
      <c r="B16" s="2">
        <v>107089758</v>
      </c>
      <c r="C16" s="3" t="s">
        <v>2957</v>
      </c>
      <c r="D16" s="4">
        <v>563.82470594999995</v>
      </c>
      <c r="E16" s="3" t="s">
        <v>2930</v>
      </c>
      <c r="F16" s="3" t="s">
        <v>2958</v>
      </c>
      <c r="G16" s="3" t="s">
        <v>2958</v>
      </c>
      <c r="H16" s="3" t="s">
        <v>2959</v>
      </c>
      <c r="I16" s="3" t="s">
        <v>2960</v>
      </c>
      <c r="J16" s="4">
        <v>7.8571429999999998</v>
      </c>
      <c r="K16" s="4">
        <v>-24.650698999999999</v>
      </c>
      <c r="L16" s="4">
        <v>-13.218391</v>
      </c>
      <c r="M16" s="4">
        <v>-9.4724219999999999</v>
      </c>
      <c r="N16" s="4" t="s">
        <v>2924</v>
      </c>
      <c r="O16" s="4" t="s">
        <v>2924</v>
      </c>
      <c r="P16" s="4">
        <v>2.1858710000000001</v>
      </c>
      <c r="Q16" s="4">
        <v>25.114336999999999</v>
      </c>
      <c r="R16" s="4">
        <v>16.945952999999999</v>
      </c>
      <c r="S16" s="3" t="s">
        <v>3997</v>
      </c>
      <c r="T16" s="4">
        <v>7.55</v>
      </c>
      <c r="U16" s="4">
        <v>563.82470594999995</v>
      </c>
      <c r="V16" s="10">
        <v>723.821325</v>
      </c>
      <c r="W16" s="4" t="s">
        <v>2935</v>
      </c>
      <c r="X16" s="4">
        <v>13.25</v>
      </c>
      <c r="Y16" s="5" t="s">
        <v>3998</v>
      </c>
      <c r="Z16" s="4" t="s">
        <v>2924</v>
      </c>
      <c r="AA16" s="10">
        <v>10.5226480836</v>
      </c>
      <c r="AB16" s="10">
        <v>11.9841269841</v>
      </c>
      <c r="AC16" s="4">
        <v>7.0680620000000003</v>
      </c>
      <c r="AD16" s="4">
        <v>4.7673550850398998</v>
      </c>
      <c r="AE16" s="4">
        <v>6.7365008938770004</v>
      </c>
      <c r="AF16" s="4">
        <v>25.114336999999999</v>
      </c>
      <c r="AG16" s="4">
        <v>8.7592796860402995</v>
      </c>
      <c r="AH16" s="4">
        <v>12.144347457698199</v>
      </c>
      <c r="AI16" s="4">
        <v>2.1858710000000001</v>
      </c>
      <c r="AJ16" s="4">
        <v>6.0351720000000002</v>
      </c>
    </row>
    <row r="17" spans="1:36" hidden="1" x14ac:dyDescent="0.3">
      <c r="A17" s="1" t="s">
        <v>11</v>
      </c>
      <c r="B17" s="2">
        <v>4004092</v>
      </c>
      <c r="C17" s="3" t="s">
        <v>2936</v>
      </c>
      <c r="D17" s="4">
        <v>204249.44588288001</v>
      </c>
      <c r="E17" s="3" t="s">
        <v>2920</v>
      </c>
      <c r="F17" s="3" t="s">
        <v>2961</v>
      </c>
      <c r="G17" s="3" t="s">
        <v>2962</v>
      </c>
      <c r="H17" s="3" t="s">
        <v>2963</v>
      </c>
      <c r="I17" s="3" t="s">
        <v>2964</v>
      </c>
      <c r="J17" s="4">
        <v>14.47458</v>
      </c>
      <c r="K17" s="4">
        <v>5.0490630000000003</v>
      </c>
      <c r="L17" s="4">
        <v>1.4123319999999999</v>
      </c>
      <c r="M17" s="4">
        <v>1.604832</v>
      </c>
      <c r="N17" s="4">
        <v>35.793312999999998</v>
      </c>
      <c r="O17" s="4">
        <v>31.596457999999998</v>
      </c>
      <c r="P17" s="4">
        <v>5.1324969999999999</v>
      </c>
      <c r="Q17" s="4">
        <v>18.937434</v>
      </c>
      <c r="R17" s="4">
        <v>31.282489999999999</v>
      </c>
      <c r="S17" s="3" t="s">
        <v>3999</v>
      </c>
      <c r="T17" s="4">
        <v>117.76</v>
      </c>
      <c r="U17" s="4">
        <v>204249.44588288001</v>
      </c>
      <c r="V17" s="10">
        <v>211739.445882</v>
      </c>
      <c r="W17" s="4">
        <v>1.8682065217391299</v>
      </c>
      <c r="X17" s="4">
        <v>121.64</v>
      </c>
      <c r="Y17" s="4">
        <v>99.71</v>
      </c>
      <c r="Z17" s="4">
        <v>35.793312999999998</v>
      </c>
      <c r="AA17" s="10">
        <v>23.2952859488</v>
      </c>
      <c r="AB17" s="10">
        <v>25.188766015700001</v>
      </c>
      <c r="AC17" s="4">
        <v>5.1371869999999999</v>
      </c>
      <c r="AD17" s="4">
        <v>4.7788023590300996</v>
      </c>
      <c r="AE17" s="4">
        <v>5.0416994959155002</v>
      </c>
      <c r="AF17" s="4">
        <v>18.937434</v>
      </c>
      <c r="AG17" s="4">
        <v>18.169962940781598</v>
      </c>
      <c r="AH17" s="4">
        <v>19.872246561898301</v>
      </c>
      <c r="AI17" s="4">
        <v>5.1324969999999999</v>
      </c>
      <c r="AJ17" s="4">
        <v>23.245163999999999</v>
      </c>
    </row>
    <row r="18" spans="1:36" hidden="1" x14ac:dyDescent="0.3">
      <c r="A18" s="1" t="s">
        <v>12</v>
      </c>
      <c r="B18" s="2">
        <v>4558282</v>
      </c>
      <c r="C18" s="3" t="s">
        <v>2936</v>
      </c>
      <c r="D18" s="4">
        <v>312695.48015485</v>
      </c>
      <c r="E18" s="3" t="s">
        <v>2920</v>
      </c>
      <c r="F18" s="3" t="s">
        <v>2921</v>
      </c>
      <c r="G18" s="3" t="s">
        <v>2942</v>
      </c>
      <c r="H18" s="3" t="s">
        <v>2942</v>
      </c>
      <c r="I18" s="3" t="s">
        <v>2943</v>
      </c>
      <c r="J18" s="4">
        <v>27.605105999999999</v>
      </c>
      <c r="K18" s="4">
        <v>-9.8894939999999991</v>
      </c>
      <c r="L18" s="4">
        <v>-6.2566220000000001</v>
      </c>
      <c r="M18" s="4">
        <v>7.2489239999999997</v>
      </c>
      <c r="N18" s="4">
        <v>61.655051999999998</v>
      </c>
      <c r="O18" s="4">
        <v>20.032831000000002</v>
      </c>
      <c r="P18" s="4">
        <v>51.845883000000001</v>
      </c>
      <c r="Q18" s="4">
        <v>14.527568</v>
      </c>
      <c r="R18" s="4">
        <v>19.413506000000002</v>
      </c>
      <c r="S18" s="3" t="s">
        <v>4000</v>
      </c>
      <c r="T18" s="4">
        <v>176.95</v>
      </c>
      <c r="U18" s="4">
        <v>312695.48015485</v>
      </c>
      <c r="V18" s="10">
        <v>376772.48015399999</v>
      </c>
      <c r="W18" s="4">
        <v>3.7072619384006802</v>
      </c>
      <c r="X18" s="4">
        <v>207.32</v>
      </c>
      <c r="Y18" s="4">
        <v>137.65</v>
      </c>
      <c r="Z18" s="4">
        <v>61.655051999999998</v>
      </c>
      <c r="AA18" s="10">
        <v>14.7921821708</v>
      </c>
      <c r="AB18" s="10">
        <v>16.176717959200001</v>
      </c>
      <c r="AC18" s="4">
        <v>6.7846590000000004</v>
      </c>
      <c r="AD18" s="4">
        <v>6.4781060062571996</v>
      </c>
      <c r="AE18" s="4">
        <v>6.7255020889757002</v>
      </c>
      <c r="AF18" s="4">
        <v>14.527568</v>
      </c>
      <c r="AG18" s="4">
        <v>13.5464698204296</v>
      </c>
      <c r="AH18" s="4">
        <v>14.572264075100801</v>
      </c>
      <c r="AI18" s="4">
        <v>51.845883000000001</v>
      </c>
      <c r="AJ18" s="4" t="s">
        <v>2924</v>
      </c>
    </row>
    <row r="19" spans="1:36" hidden="1" x14ac:dyDescent="0.3">
      <c r="A19" s="1" t="s">
        <v>13</v>
      </c>
      <c r="B19" s="2">
        <v>4066681</v>
      </c>
      <c r="C19" s="3" t="s">
        <v>2936</v>
      </c>
      <c r="D19" s="4">
        <v>7763.4449254399997</v>
      </c>
      <c r="E19" s="3" t="s">
        <v>2925</v>
      </c>
      <c r="F19" s="3" t="s">
        <v>2926</v>
      </c>
      <c r="G19" s="3" t="s">
        <v>2927</v>
      </c>
      <c r="H19" s="3" t="s">
        <v>2965</v>
      </c>
      <c r="I19" s="3" t="s">
        <v>2966</v>
      </c>
      <c r="J19" s="4">
        <v>107.325058</v>
      </c>
      <c r="K19" s="4">
        <v>-7.9963680000000004</v>
      </c>
      <c r="L19" s="4">
        <v>-1.8279289999999999</v>
      </c>
      <c r="M19" s="4">
        <v>5.081582</v>
      </c>
      <c r="N19" s="4">
        <v>16.245190000000001</v>
      </c>
      <c r="O19" s="4">
        <v>14.103183</v>
      </c>
      <c r="P19" s="4">
        <v>6.4334389999999999</v>
      </c>
      <c r="Q19" s="4">
        <v>6.4253539999999996</v>
      </c>
      <c r="R19" s="4">
        <v>16.650186000000001</v>
      </c>
      <c r="S19" s="3" t="s">
        <v>4001</v>
      </c>
      <c r="T19" s="4">
        <v>151.99</v>
      </c>
      <c r="U19" s="4">
        <v>7763.4449254399997</v>
      </c>
      <c r="V19" s="10">
        <v>7930.512925</v>
      </c>
      <c r="W19" s="4" t="s">
        <v>2935</v>
      </c>
      <c r="X19" s="4">
        <v>196.99</v>
      </c>
      <c r="Y19" s="4">
        <v>72.13</v>
      </c>
      <c r="Z19" s="4">
        <v>16.245190000000001</v>
      </c>
      <c r="AA19" s="10">
        <v>14.6410303339</v>
      </c>
      <c r="AB19" s="10">
        <v>14.5255934859</v>
      </c>
      <c r="AC19" s="4">
        <v>1.7003520000000001</v>
      </c>
      <c r="AD19" s="4">
        <v>1.5871440689380001</v>
      </c>
      <c r="AE19" s="4">
        <v>1.6405634749296001</v>
      </c>
      <c r="AF19" s="4">
        <v>6.4253539999999996</v>
      </c>
      <c r="AG19" s="4">
        <v>8.4721782527161</v>
      </c>
      <c r="AH19" s="4">
        <v>9.0188106404711004</v>
      </c>
      <c r="AI19" s="4">
        <v>6.4334389999999999</v>
      </c>
      <c r="AJ19" s="4">
        <v>6.4334389999999999</v>
      </c>
    </row>
    <row r="20" spans="1:36" hidden="1" x14ac:dyDescent="0.3">
      <c r="A20" s="1" t="s">
        <v>14</v>
      </c>
      <c r="B20" s="2">
        <v>4066692</v>
      </c>
      <c r="C20" s="3" t="s">
        <v>2936</v>
      </c>
      <c r="D20" s="4">
        <v>3565.91559861</v>
      </c>
      <c r="E20" s="3" t="s">
        <v>2937</v>
      </c>
      <c r="F20" s="3" t="s">
        <v>2967</v>
      </c>
      <c r="G20" s="3" t="s">
        <v>2968</v>
      </c>
      <c r="H20" s="3" t="s">
        <v>2969</v>
      </c>
      <c r="I20" s="3" t="s">
        <v>2970</v>
      </c>
      <c r="J20" s="4">
        <v>37.772925999999998</v>
      </c>
      <c r="K20" s="4">
        <v>4.201835</v>
      </c>
      <c r="L20" s="4">
        <v>6.288602</v>
      </c>
      <c r="M20" s="4">
        <v>3.2357749999999998</v>
      </c>
      <c r="N20" s="4">
        <v>23.379992000000001</v>
      </c>
      <c r="O20" s="4">
        <v>13.265592</v>
      </c>
      <c r="P20" s="4">
        <v>1.943066</v>
      </c>
      <c r="Q20" s="4">
        <v>10.298735000000001</v>
      </c>
      <c r="R20" s="4">
        <v>15.940664</v>
      </c>
      <c r="S20" s="3" t="s">
        <v>4002</v>
      </c>
      <c r="T20" s="4">
        <v>56.79</v>
      </c>
      <c r="U20" s="4">
        <v>3565.91559861</v>
      </c>
      <c r="V20" s="10">
        <v>4939.015598</v>
      </c>
      <c r="W20" s="4">
        <v>1.5847860538827301</v>
      </c>
      <c r="X20" s="4">
        <v>59.78</v>
      </c>
      <c r="Y20" s="4">
        <v>39.64</v>
      </c>
      <c r="Z20" s="4">
        <v>23.379992000000001</v>
      </c>
      <c r="AA20" s="10">
        <v>16.048719832700002</v>
      </c>
      <c r="AB20" s="10">
        <v>16.0540279242</v>
      </c>
      <c r="AC20" s="4">
        <v>0.59686700000000004</v>
      </c>
      <c r="AD20" s="4">
        <v>0.5947761189195</v>
      </c>
      <c r="AE20" s="4">
        <v>0.59817923801579997</v>
      </c>
      <c r="AF20" s="4">
        <v>10.298735000000001</v>
      </c>
      <c r="AG20" s="4">
        <v>9.9337016467687995</v>
      </c>
      <c r="AH20" s="4">
        <v>9.9795675072370003</v>
      </c>
      <c r="AI20" s="4">
        <v>1.943066</v>
      </c>
      <c r="AJ20" s="4" t="s">
        <v>2924</v>
      </c>
    </row>
    <row r="21" spans="1:36" hidden="1" x14ac:dyDescent="0.3">
      <c r="A21" s="1" t="s">
        <v>15</v>
      </c>
      <c r="B21" s="2">
        <v>5720659</v>
      </c>
      <c r="C21" s="3" t="s">
        <v>2971</v>
      </c>
      <c r="D21" s="4">
        <v>651.02704356000004</v>
      </c>
      <c r="E21" s="3" t="s">
        <v>2930</v>
      </c>
      <c r="F21" s="3" t="s">
        <v>2954</v>
      </c>
      <c r="G21" s="3" t="s">
        <v>2955</v>
      </c>
      <c r="H21" s="3" t="s">
        <v>2956</v>
      </c>
      <c r="I21" s="3"/>
      <c r="J21" s="4">
        <v>-1.9278360000000001</v>
      </c>
      <c r="K21" s="4">
        <v>-7.1260089999999998</v>
      </c>
      <c r="L21" s="4">
        <v>-7.2080019999999996</v>
      </c>
      <c r="M21" s="4">
        <v>-0.81760999999999995</v>
      </c>
      <c r="N21" s="4">
        <v>39.326683000000003</v>
      </c>
      <c r="O21" s="4">
        <v>5.5528170000000001</v>
      </c>
      <c r="P21" s="4">
        <v>0.90830500000000003</v>
      </c>
      <c r="Q21" s="4" t="s">
        <v>2935</v>
      </c>
      <c r="R21" s="4">
        <v>19.992659</v>
      </c>
      <c r="S21" s="3" t="s">
        <v>4003</v>
      </c>
      <c r="T21" s="4">
        <v>15.77</v>
      </c>
      <c r="U21" s="4">
        <v>651.02704356000004</v>
      </c>
      <c r="V21" s="10">
        <v>968.07068300000003</v>
      </c>
      <c r="W21" s="4">
        <v>12.5554850982879</v>
      </c>
      <c r="X21" s="4">
        <v>17.55</v>
      </c>
      <c r="Y21" s="4">
        <v>14.879996999999999</v>
      </c>
      <c r="Z21" s="4">
        <v>39.326683000000003</v>
      </c>
      <c r="AA21" s="10" t="s">
        <v>2935</v>
      </c>
      <c r="AB21" s="10" t="s">
        <v>2935</v>
      </c>
      <c r="AC21" s="4">
        <v>13.590833999999999</v>
      </c>
      <c r="AD21" s="4" t="s">
        <v>2935</v>
      </c>
      <c r="AE21" s="4" t="s">
        <v>2935</v>
      </c>
      <c r="AF21" s="4" t="s">
        <v>2935</v>
      </c>
      <c r="AG21" s="4" t="s">
        <v>2935</v>
      </c>
      <c r="AH21" s="4" t="s">
        <v>2935</v>
      </c>
      <c r="AI21" s="4">
        <v>0.90830500000000003</v>
      </c>
      <c r="AJ21" s="4">
        <v>0.90830500000000003</v>
      </c>
    </row>
    <row r="22" spans="1:36" hidden="1" x14ac:dyDescent="0.3">
      <c r="A22" s="1" t="s">
        <v>16</v>
      </c>
      <c r="B22" s="2">
        <v>19477916</v>
      </c>
      <c r="C22" s="3" t="s">
        <v>2936</v>
      </c>
      <c r="D22" s="4">
        <v>566.00441765000005</v>
      </c>
      <c r="E22" s="3" t="s">
        <v>2930</v>
      </c>
      <c r="F22" s="3" t="s">
        <v>2954</v>
      </c>
      <c r="G22" s="3" t="s">
        <v>2955</v>
      </c>
      <c r="H22" s="3" t="s">
        <v>2956</v>
      </c>
      <c r="I22" s="3" t="s">
        <v>2972</v>
      </c>
      <c r="J22" s="4">
        <v>14.826776000000001</v>
      </c>
      <c r="K22" s="4">
        <v>1.6900679999999999</v>
      </c>
      <c r="L22" s="4">
        <v>-3.3843869999999998</v>
      </c>
      <c r="M22" s="4">
        <v>1.6900679999999999</v>
      </c>
      <c r="N22" s="4" t="s">
        <v>2935</v>
      </c>
      <c r="O22" s="4" t="s">
        <v>2935</v>
      </c>
      <c r="P22" s="4" t="s">
        <v>2935</v>
      </c>
      <c r="Q22" s="4" t="s">
        <v>2935</v>
      </c>
      <c r="R22" s="4" t="s">
        <v>2935</v>
      </c>
      <c r="S22" s="3" t="s">
        <v>4004</v>
      </c>
      <c r="T22" s="4">
        <v>19.555</v>
      </c>
      <c r="U22" s="4">
        <v>566.00441765000005</v>
      </c>
      <c r="V22" s="10" t="s">
        <v>2935</v>
      </c>
      <c r="W22" s="4">
        <v>12.8867297366402</v>
      </c>
      <c r="X22" s="4">
        <v>20.350000000000001</v>
      </c>
      <c r="Y22" s="4">
        <v>16.579999999999998</v>
      </c>
      <c r="Z22" s="4" t="s">
        <v>2935</v>
      </c>
      <c r="AA22" s="10" t="s">
        <v>2935</v>
      </c>
      <c r="AB22" s="10" t="s">
        <v>2935</v>
      </c>
      <c r="AC22" s="4" t="s">
        <v>2935</v>
      </c>
      <c r="AD22" s="4" t="s">
        <v>2935</v>
      </c>
      <c r="AE22" s="4" t="s">
        <v>2935</v>
      </c>
      <c r="AF22" s="4" t="s">
        <v>2935</v>
      </c>
      <c r="AG22" s="4" t="s">
        <v>2935</v>
      </c>
      <c r="AH22" s="4" t="s">
        <v>2935</v>
      </c>
      <c r="AI22" s="4" t="s">
        <v>2935</v>
      </c>
      <c r="AJ22" s="4" t="s">
        <v>2935</v>
      </c>
    </row>
    <row r="23" spans="1:36" hidden="1" x14ac:dyDescent="0.3">
      <c r="A23" s="1" t="s">
        <v>17</v>
      </c>
      <c r="B23" s="2">
        <v>5720683</v>
      </c>
      <c r="C23" s="3" t="s">
        <v>2936</v>
      </c>
      <c r="D23" s="4">
        <v>873.27861074999998</v>
      </c>
      <c r="E23" s="3" t="s">
        <v>2930</v>
      </c>
      <c r="F23" s="3" t="s">
        <v>2954</v>
      </c>
      <c r="G23" s="3" t="s">
        <v>2955</v>
      </c>
      <c r="H23" s="3" t="s">
        <v>2956</v>
      </c>
      <c r="I23" s="3"/>
      <c r="J23" s="4">
        <v>15.849564000000001</v>
      </c>
      <c r="K23" s="4">
        <v>-10.575428</v>
      </c>
      <c r="L23" s="4">
        <v>-7.1082390000000002</v>
      </c>
      <c r="M23" s="4">
        <v>0.99531599999999998</v>
      </c>
      <c r="N23" s="4">
        <v>11.987491</v>
      </c>
      <c r="O23" s="4" t="s">
        <v>2935</v>
      </c>
      <c r="P23" s="4">
        <v>0.86661600000000005</v>
      </c>
      <c r="Q23" s="4" t="s">
        <v>2935</v>
      </c>
      <c r="R23" s="4" t="s">
        <v>2935</v>
      </c>
      <c r="S23" s="3" t="s">
        <v>4005</v>
      </c>
      <c r="T23" s="4">
        <v>17.25</v>
      </c>
      <c r="U23" s="4">
        <v>873.27861074999998</v>
      </c>
      <c r="V23" s="10">
        <v>873.26450999999997</v>
      </c>
      <c r="W23" s="4">
        <v>14.3768115942029</v>
      </c>
      <c r="X23" s="4">
        <v>19.79</v>
      </c>
      <c r="Y23" s="4">
        <v>14.58</v>
      </c>
      <c r="Z23" s="4">
        <v>11.987491</v>
      </c>
      <c r="AA23" s="10" t="s">
        <v>2935</v>
      </c>
      <c r="AB23" s="10" t="s">
        <v>2935</v>
      </c>
      <c r="AC23" s="4">
        <v>87.595509000000007</v>
      </c>
      <c r="AD23" s="4" t="s">
        <v>2935</v>
      </c>
      <c r="AE23" s="4" t="s">
        <v>2935</v>
      </c>
      <c r="AF23" s="4" t="s">
        <v>2935</v>
      </c>
      <c r="AG23" s="4" t="s">
        <v>2935</v>
      </c>
      <c r="AH23" s="4" t="s">
        <v>2935</v>
      </c>
      <c r="AI23" s="4">
        <v>0.86661600000000005</v>
      </c>
      <c r="AJ23" s="4">
        <v>0.86661600000000005</v>
      </c>
    </row>
    <row r="24" spans="1:36" hidden="1" x14ac:dyDescent="0.3">
      <c r="A24" s="1" t="s">
        <v>18</v>
      </c>
      <c r="B24" s="2">
        <v>5735674</v>
      </c>
      <c r="C24" s="3" t="s">
        <v>2936</v>
      </c>
      <c r="D24" s="4">
        <v>819.78104417999998</v>
      </c>
      <c r="E24" s="3" t="s">
        <v>2930</v>
      </c>
      <c r="F24" s="3" t="s">
        <v>2954</v>
      </c>
      <c r="G24" s="3" t="s">
        <v>2955</v>
      </c>
      <c r="H24" s="3" t="s">
        <v>2956</v>
      </c>
      <c r="I24" s="3"/>
      <c r="J24" s="4">
        <v>15.964912</v>
      </c>
      <c r="K24" s="4">
        <v>-7.6815639999999998</v>
      </c>
      <c r="L24" s="4">
        <v>-10.027222999999999</v>
      </c>
      <c r="M24" s="4">
        <v>3.5509140000000001</v>
      </c>
      <c r="N24" s="4" t="s">
        <v>2935</v>
      </c>
      <c r="O24" s="4" t="s">
        <v>2935</v>
      </c>
      <c r="P24" s="4" t="s">
        <v>2935</v>
      </c>
      <c r="Q24" s="4" t="s">
        <v>2935</v>
      </c>
      <c r="R24" s="4" t="s">
        <v>2935</v>
      </c>
      <c r="S24" s="3" t="s">
        <v>4006</v>
      </c>
      <c r="T24" s="4">
        <v>19.829999999999998</v>
      </c>
      <c r="U24" s="4">
        <v>819.78104417999998</v>
      </c>
      <c r="V24" s="10" t="s">
        <v>2935</v>
      </c>
      <c r="W24" s="4">
        <v>10.892586989410001</v>
      </c>
      <c r="X24" s="4">
        <v>22.6</v>
      </c>
      <c r="Y24" s="4">
        <v>16.87</v>
      </c>
      <c r="Z24" s="4" t="s">
        <v>2935</v>
      </c>
      <c r="AA24" s="10" t="s">
        <v>2935</v>
      </c>
      <c r="AB24" s="10" t="s">
        <v>2935</v>
      </c>
      <c r="AC24" s="4" t="s">
        <v>2935</v>
      </c>
      <c r="AD24" s="4" t="s">
        <v>2935</v>
      </c>
      <c r="AE24" s="4" t="s">
        <v>2935</v>
      </c>
      <c r="AF24" s="4" t="s">
        <v>2935</v>
      </c>
      <c r="AG24" s="4" t="s">
        <v>2935</v>
      </c>
      <c r="AH24" s="4" t="s">
        <v>2935</v>
      </c>
      <c r="AI24" s="4" t="s">
        <v>2935</v>
      </c>
      <c r="AJ24" s="4" t="s">
        <v>2935</v>
      </c>
    </row>
    <row r="25" spans="1:36" hidden="1" x14ac:dyDescent="0.3">
      <c r="A25" s="1" t="s">
        <v>19</v>
      </c>
      <c r="B25" s="2">
        <v>5726755</v>
      </c>
      <c r="C25" s="3" t="s">
        <v>2936</v>
      </c>
      <c r="D25" s="4">
        <v>918.30399258</v>
      </c>
      <c r="E25" s="3" t="s">
        <v>2930</v>
      </c>
      <c r="F25" s="3" t="s">
        <v>2954</v>
      </c>
      <c r="G25" s="3" t="s">
        <v>2955</v>
      </c>
      <c r="H25" s="3" t="s">
        <v>2956</v>
      </c>
      <c r="I25" s="3"/>
      <c r="J25" s="4">
        <v>11.238825</v>
      </c>
      <c r="K25" s="4">
        <v>-1.1350739999999999</v>
      </c>
      <c r="L25" s="4">
        <v>-3.5437430000000001</v>
      </c>
      <c r="M25" s="4">
        <v>0.114943</v>
      </c>
      <c r="N25" s="4">
        <v>17.38523</v>
      </c>
      <c r="O25" s="4" t="s">
        <v>2935</v>
      </c>
      <c r="P25" s="4">
        <v>0.93085399999999996</v>
      </c>
      <c r="Q25" s="4" t="s">
        <v>2935</v>
      </c>
      <c r="R25" s="4" t="s">
        <v>2935</v>
      </c>
      <c r="S25" s="3" t="s">
        <v>4007</v>
      </c>
      <c r="T25" s="4">
        <v>8.7100000000000009</v>
      </c>
      <c r="U25" s="4">
        <v>918.30399258</v>
      </c>
      <c r="V25" s="10">
        <v>977.323082</v>
      </c>
      <c r="W25" s="4">
        <v>9.8737083811710704</v>
      </c>
      <c r="X25" s="5" t="s">
        <v>4008</v>
      </c>
      <c r="Y25" s="4">
        <v>7.73</v>
      </c>
      <c r="Z25" s="4">
        <v>17.38523</v>
      </c>
      <c r="AA25" s="10" t="s">
        <v>2935</v>
      </c>
      <c r="AB25" s="10" t="s">
        <v>2935</v>
      </c>
      <c r="AC25" s="4">
        <v>13.824261999999999</v>
      </c>
      <c r="AD25" s="4" t="s">
        <v>2935</v>
      </c>
      <c r="AE25" s="4" t="s">
        <v>2935</v>
      </c>
      <c r="AF25" s="4" t="s">
        <v>2935</v>
      </c>
      <c r="AG25" s="4" t="s">
        <v>2935</v>
      </c>
      <c r="AH25" s="4" t="s">
        <v>2935</v>
      </c>
      <c r="AI25" s="4">
        <v>0.93085399999999996</v>
      </c>
      <c r="AJ25" s="4">
        <v>0.93085399999999996</v>
      </c>
    </row>
    <row r="26" spans="1:36" hidden="1" x14ac:dyDescent="0.3">
      <c r="A26" s="1" t="s">
        <v>20</v>
      </c>
      <c r="B26" s="2">
        <v>5223225</v>
      </c>
      <c r="C26" s="3" t="s">
        <v>2919</v>
      </c>
      <c r="D26" s="4">
        <v>3279.1936636800001</v>
      </c>
      <c r="E26" s="3" t="s">
        <v>2925</v>
      </c>
      <c r="F26" s="3" t="s">
        <v>2926</v>
      </c>
      <c r="G26" s="3" t="s">
        <v>2927</v>
      </c>
      <c r="H26" s="3" t="s">
        <v>2928</v>
      </c>
      <c r="I26" s="3" t="s">
        <v>2973</v>
      </c>
      <c r="J26" s="4">
        <v>-6.1758199999999999</v>
      </c>
      <c r="K26" s="4">
        <v>-14.812785</v>
      </c>
      <c r="L26" s="4">
        <v>-13.964213000000001</v>
      </c>
      <c r="M26" s="4">
        <v>-2.4267780000000001</v>
      </c>
      <c r="N26" s="4">
        <v>7.2298869999999997</v>
      </c>
      <c r="O26" s="4">
        <v>8.3494449999999993</v>
      </c>
      <c r="P26" s="4">
        <v>1.6940900000000001</v>
      </c>
      <c r="Q26" s="4">
        <v>4.7340229999999996</v>
      </c>
      <c r="R26" s="4">
        <v>13.875237</v>
      </c>
      <c r="S26" s="3" t="s">
        <v>4009</v>
      </c>
      <c r="T26" s="4">
        <v>46.64</v>
      </c>
      <c r="U26" s="4">
        <v>3279.1936636800001</v>
      </c>
      <c r="V26" s="10">
        <v>4649.260663</v>
      </c>
      <c r="W26" s="4">
        <v>0.94339622641509402</v>
      </c>
      <c r="X26" s="4">
        <v>75.73</v>
      </c>
      <c r="Y26" s="4">
        <v>44.73</v>
      </c>
      <c r="Z26" s="4">
        <v>7.2298869999999997</v>
      </c>
      <c r="AA26" s="10">
        <v>7.1557887630000003</v>
      </c>
      <c r="AB26" s="10">
        <v>7.5731497418</v>
      </c>
      <c r="AC26" s="4">
        <v>0.76144900000000004</v>
      </c>
      <c r="AD26" s="4">
        <v>0.75255164284270004</v>
      </c>
      <c r="AE26" s="4">
        <v>0.77454567696249998</v>
      </c>
      <c r="AF26" s="4">
        <v>4.7340229999999996</v>
      </c>
      <c r="AG26" s="4">
        <v>6.0604781513045003</v>
      </c>
      <c r="AH26" s="4">
        <v>6.3160802381146999</v>
      </c>
      <c r="AI26" s="4">
        <v>1.6940900000000001</v>
      </c>
      <c r="AJ26" s="4">
        <v>6.4607289999999997</v>
      </c>
    </row>
    <row r="27" spans="1:36" hidden="1" x14ac:dyDescent="0.3">
      <c r="A27" s="1" t="s">
        <v>21</v>
      </c>
      <c r="B27" s="2">
        <v>4811530</v>
      </c>
      <c r="C27" s="3" t="s">
        <v>2919</v>
      </c>
      <c r="D27" s="4">
        <v>3551.0070069600001</v>
      </c>
      <c r="E27" s="3" t="s">
        <v>2920</v>
      </c>
      <c r="F27" s="3" t="s">
        <v>2961</v>
      </c>
      <c r="G27" s="3" t="s">
        <v>2974</v>
      </c>
      <c r="H27" s="3" t="s">
        <v>2975</v>
      </c>
      <c r="I27" s="3" t="s">
        <v>2976</v>
      </c>
      <c r="J27" s="4">
        <v>-48.035884000000003</v>
      </c>
      <c r="K27" s="4">
        <v>-49.842561000000003</v>
      </c>
      <c r="L27" s="4">
        <v>-25.996903</v>
      </c>
      <c r="M27" s="4">
        <v>1.0840829999999999</v>
      </c>
      <c r="N27" s="4">
        <v>12.542650999999999</v>
      </c>
      <c r="O27" s="4" t="s">
        <v>2924</v>
      </c>
      <c r="P27" s="4">
        <v>1.157152</v>
      </c>
      <c r="Q27" s="4">
        <v>7.5885899999999999</v>
      </c>
      <c r="R27" s="4" t="s">
        <v>2924</v>
      </c>
      <c r="S27" s="3" t="s">
        <v>4010</v>
      </c>
      <c r="T27" s="4">
        <v>38.229999999999997</v>
      </c>
      <c r="U27" s="4">
        <v>3551.0070069600001</v>
      </c>
      <c r="V27" s="10">
        <v>5593.5950059999996</v>
      </c>
      <c r="W27" s="4" t="s">
        <v>2935</v>
      </c>
      <c r="X27" s="4">
        <v>87.77</v>
      </c>
      <c r="Y27" s="4">
        <v>36.5</v>
      </c>
      <c r="Z27" s="4">
        <v>12.542650999999999</v>
      </c>
      <c r="AA27" s="10">
        <v>11.0401986831</v>
      </c>
      <c r="AB27" s="10">
        <v>11.2627011038</v>
      </c>
      <c r="AC27" s="4">
        <v>1.791369</v>
      </c>
      <c r="AD27" s="4">
        <v>1.6658200981779001</v>
      </c>
      <c r="AE27" s="4">
        <v>1.7703850019847001</v>
      </c>
      <c r="AF27" s="4">
        <v>7.5885899999999999</v>
      </c>
      <c r="AG27" s="4">
        <v>7.3495696117309004</v>
      </c>
      <c r="AH27" s="4">
        <v>7.7031953085382998</v>
      </c>
      <c r="AI27" s="4">
        <v>1.157152</v>
      </c>
      <c r="AJ27" s="4">
        <v>5.0582159999999998</v>
      </c>
    </row>
    <row r="28" spans="1:36" hidden="1" x14ac:dyDescent="0.3">
      <c r="A28" s="1" t="s">
        <v>22</v>
      </c>
      <c r="B28" s="2">
        <v>4811060</v>
      </c>
      <c r="C28" s="3" t="s">
        <v>2919</v>
      </c>
      <c r="D28" s="4">
        <v>2723.8352556700002</v>
      </c>
      <c r="E28" s="3" t="s">
        <v>2920</v>
      </c>
      <c r="F28" s="3" t="s">
        <v>2921</v>
      </c>
      <c r="G28" s="3" t="s">
        <v>2942</v>
      </c>
      <c r="H28" s="3" t="s">
        <v>2942</v>
      </c>
      <c r="I28" s="3" t="s">
        <v>2943</v>
      </c>
      <c r="J28" s="4">
        <v>-26.558994999999999</v>
      </c>
      <c r="K28" s="4">
        <v>4.4005099999999997</v>
      </c>
      <c r="L28" s="4">
        <v>12.741047</v>
      </c>
      <c r="M28" s="4">
        <v>-2.3852120000000001</v>
      </c>
      <c r="N28" s="4">
        <v>21.095361</v>
      </c>
      <c r="O28" s="4">
        <v>13.352365000000001</v>
      </c>
      <c r="P28" s="4">
        <v>4.7175789999999997</v>
      </c>
      <c r="Q28" s="4">
        <v>16.299575000000001</v>
      </c>
      <c r="R28" s="4">
        <v>9.9577249999999999</v>
      </c>
      <c r="S28" s="3" t="s">
        <v>4011</v>
      </c>
      <c r="T28" s="4">
        <v>16.37</v>
      </c>
      <c r="U28" s="4">
        <v>2723.8352556700002</v>
      </c>
      <c r="V28" s="10">
        <v>2207.8752549999999</v>
      </c>
      <c r="W28" s="4" t="s">
        <v>2935</v>
      </c>
      <c r="X28" s="4">
        <v>32.590000000000003</v>
      </c>
      <c r="Y28" s="4">
        <v>14.15</v>
      </c>
      <c r="Z28" s="4">
        <v>21.095361</v>
      </c>
      <c r="AA28" s="10">
        <v>29.9981674912</v>
      </c>
      <c r="AB28" s="10">
        <v>23.008700296499999</v>
      </c>
      <c r="AC28" s="4">
        <v>2.3760110000000001</v>
      </c>
      <c r="AD28" s="4">
        <v>2.1271808617283998</v>
      </c>
      <c r="AE28" s="4">
        <v>2.2572695034554999</v>
      </c>
      <c r="AF28" s="4">
        <v>16.299575000000001</v>
      </c>
      <c r="AG28" s="4">
        <v>17.4219656606912</v>
      </c>
      <c r="AH28" s="4">
        <v>17.8377981920435</v>
      </c>
      <c r="AI28" s="4">
        <v>4.7175789999999997</v>
      </c>
      <c r="AJ28" s="4">
        <v>5.7742500000000003</v>
      </c>
    </row>
    <row r="29" spans="1:36" hidden="1" x14ac:dyDescent="0.3">
      <c r="A29" s="1" t="s">
        <v>23</v>
      </c>
      <c r="B29" s="2">
        <v>103085</v>
      </c>
      <c r="C29" s="3" t="s">
        <v>2936</v>
      </c>
      <c r="D29" s="4">
        <v>3017.69672932</v>
      </c>
      <c r="E29" s="3" t="s">
        <v>2977</v>
      </c>
      <c r="F29" s="3" t="s">
        <v>2978</v>
      </c>
      <c r="G29" s="3" t="s">
        <v>2979</v>
      </c>
      <c r="H29" s="3" t="s">
        <v>2979</v>
      </c>
      <c r="I29" s="3" t="s">
        <v>2980</v>
      </c>
      <c r="J29" s="4">
        <v>69.603228000000001</v>
      </c>
      <c r="K29" s="4">
        <v>15.423341000000001</v>
      </c>
      <c r="L29" s="4">
        <v>4.1718299999999999</v>
      </c>
      <c r="M29" s="4">
        <v>2.5203250000000001</v>
      </c>
      <c r="N29" s="4">
        <v>280.222222222222</v>
      </c>
      <c r="O29" s="4">
        <v>18.027162000000001</v>
      </c>
      <c r="P29" s="4">
        <v>1.490896</v>
      </c>
      <c r="Q29" s="4">
        <v>23.28077</v>
      </c>
      <c r="R29" s="4">
        <v>41.541088000000002</v>
      </c>
      <c r="S29" s="3" t="s">
        <v>4012</v>
      </c>
      <c r="T29" s="4">
        <v>25.22</v>
      </c>
      <c r="U29" s="4">
        <v>3017.69672932</v>
      </c>
      <c r="V29" s="10">
        <v>5092.2727290000003</v>
      </c>
      <c r="W29" s="4">
        <v>3.0134813639968301</v>
      </c>
      <c r="X29" s="4">
        <v>25.58</v>
      </c>
      <c r="Y29" s="4">
        <v>14.72</v>
      </c>
      <c r="Z29" s="5" t="s">
        <v>4013</v>
      </c>
      <c r="AA29" s="10">
        <v>60.4216578821</v>
      </c>
      <c r="AB29" s="10">
        <v>126.3843648208</v>
      </c>
      <c r="AC29" s="4">
        <v>13.860485000000001</v>
      </c>
      <c r="AD29" s="4">
        <v>15.1009853339683</v>
      </c>
      <c r="AE29" s="4">
        <v>14.5493959652617</v>
      </c>
      <c r="AF29" s="4">
        <v>23.28077</v>
      </c>
      <c r="AG29" s="4">
        <v>23.156293558966301</v>
      </c>
      <c r="AH29" s="4">
        <v>27.697468944815601</v>
      </c>
      <c r="AI29" s="4">
        <v>1.490896</v>
      </c>
      <c r="AJ29" s="4">
        <v>1.5587139999999999</v>
      </c>
    </row>
    <row r="30" spans="1:36" hidden="1" x14ac:dyDescent="0.3">
      <c r="A30" s="1" t="s">
        <v>24</v>
      </c>
      <c r="B30" s="2">
        <v>7689847</v>
      </c>
      <c r="C30" s="3" t="s">
        <v>2936</v>
      </c>
      <c r="D30" s="4">
        <v>958.47783947999994</v>
      </c>
      <c r="E30" s="3" t="s">
        <v>2925</v>
      </c>
      <c r="F30" s="3" t="s">
        <v>2981</v>
      </c>
      <c r="G30" s="3" t="s">
        <v>2982</v>
      </c>
      <c r="H30" s="3" t="s">
        <v>2983</v>
      </c>
      <c r="I30" s="3" t="s">
        <v>2984</v>
      </c>
      <c r="J30" s="4">
        <v>12.355212</v>
      </c>
      <c r="K30" s="4">
        <v>4.2076989999999999</v>
      </c>
      <c r="L30" s="4">
        <v>5.5303719999999998</v>
      </c>
      <c r="M30" s="4">
        <v>0.77922100000000005</v>
      </c>
      <c r="N30" s="4">
        <v>22.823529000000001</v>
      </c>
      <c r="O30" s="4">
        <v>13.661972</v>
      </c>
      <c r="P30" s="4">
        <v>4.6411480000000003</v>
      </c>
      <c r="Q30" s="4">
        <v>7.4178709999999999</v>
      </c>
      <c r="R30" s="4">
        <v>15.496276</v>
      </c>
      <c r="S30" s="3" t="s">
        <v>4014</v>
      </c>
      <c r="T30" s="4">
        <v>11.64</v>
      </c>
      <c r="U30" s="4">
        <v>958.47783947999994</v>
      </c>
      <c r="V30" s="10">
        <v>1246.539839</v>
      </c>
      <c r="W30" s="4" t="s">
        <v>2935</v>
      </c>
      <c r="X30" s="4">
        <v>12.61</v>
      </c>
      <c r="Y30" s="4">
        <v>9.3699999999999992</v>
      </c>
      <c r="Z30" s="4">
        <v>22.823529000000001</v>
      </c>
      <c r="AA30" s="10">
        <v>12.7268751366</v>
      </c>
      <c r="AB30" s="10">
        <v>12.926008595100001</v>
      </c>
      <c r="AC30" s="4">
        <v>1.0297510000000001</v>
      </c>
      <c r="AD30" s="4">
        <v>1.0067058592366001</v>
      </c>
      <c r="AE30" s="4">
        <v>1.0237867369181</v>
      </c>
      <c r="AF30" s="4">
        <v>7.4178709999999999</v>
      </c>
      <c r="AG30" s="4">
        <v>6.6154948831724001</v>
      </c>
      <c r="AH30" s="4">
        <v>6.6585682351094997</v>
      </c>
      <c r="AI30" s="4">
        <v>4.6411480000000003</v>
      </c>
      <c r="AJ30" s="4" t="s">
        <v>2924</v>
      </c>
    </row>
    <row r="31" spans="1:36" hidden="1" x14ac:dyDescent="0.3">
      <c r="A31" s="1" t="s">
        <v>25</v>
      </c>
      <c r="B31" s="2">
        <v>4142760</v>
      </c>
      <c r="C31" s="3" t="s">
        <v>2936</v>
      </c>
      <c r="D31" s="4">
        <v>224110.72671168001</v>
      </c>
      <c r="E31" s="3" t="s">
        <v>2946</v>
      </c>
      <c r="F31" s="3" t="s">
        <v>2947</v>
      </c>
      <c r="G31" s="3" t="s">
        <v>2985</v>
      </c>
      <c r="H31" s="3" t="s">
        <v>2986</v>
      </c>
      <c r="I31" s="3" t="s">
        <v>2987</v>
      </c>
      <c r="J31" s="4">
        <v>7.3703750000000001</v>
      </c>
      <c r="K31" s="4">
        <v>8.4974439999999998</v>
      </c>
      <c r="L31" s="4">
        <v>-3.5315639999999999</v>
      </c>
      <c r="M31" s="4">
        <v>1.439602</v>
      </c>
      <c r="N31" s="4">
        <v>31.365106999999998</v>
      </c>
      <c r="O31" s="4">
        <v>26.139493999999999</v>
      </c>
      <c r="P31" s="4">
        <v>7.9275890000000002</v>
      </c>
      <c r="Q31" s="4">
        <v>18.694275999999999</v>
      </c>
      <c r="R31" s="4">
        <v>29.184290000000001</v>
      </c>
      <c r="S31" s="3" t="s">
        <v>4015</v>
      </c>
      <c r="T31" s="4">
        <v>358.66</v>
      </c>
      <c r="U31" s="4">
        <v>224110.72671168001</v>
      </c>
      <c r="V31" s="10">
        <v>224101.01271099999</v>
      </c>
      <c r="W31" s="4">
        <v>1.4916634138181</v>
      </c>
      <c r="X31" s="4">
        <v>387.51</v>
      </c>
      <c r="Y31" s="4">
        <v>278.69</v>
      </c>
      <c r="Z31" s="4">
        <v>31.365106999999998</v>
      </c>
      <c r="AA31" s="10">
        <v>27.916889149700001</v>
      </c>
      <c r="AB31" s="10">
        <v>27.916889149700001</v>
      </c>
      <c r="AC31" s="4">
        <v>3.4532080000000001</v>
      </c>
      <c r="AD31" s="4">
        <v>3.2456018786062</v>
      </c>
      <c r="AE31" s="4">
        <v>3.2456018786062</v>
      </c>
      <c r="AF31" s="4">
        <v>18.694275999999999</v>
      </c>
      <c r="AG31" s="4">
        <v>16.900520105914499</v>
      </c>
      <c r="AH31" s="4">
        <v>16.900520105914499</v>
      </c>
      <c r="AI31" s="4">
        <v>7.9275890000000002</v>
      </c>
      <c r="AJ31" s="4">
        <v>52.589443000000003</v>
      </c>
    </row>
    <row r="32" spans="1:36" hidden="1" x14ac:dyDescent="0.3">
      <c r="A32" s="1" t="s">
        <v>26</v>
      </c>
      <c r="B32" s="2">
        <v>4828634</v>
      </c>
      <c r="C32" s="3" t="s">
        <v>2936</v>
      </c>
      <c r="D32" s="4">
        <v>540.56746655999996</v>
      </c>
      <c r="E32" s="3" t="s">
        <v>2937</v>
      </c>
      <c r="F32" s="3" t="s">
        <v>2967</v>
      </c>
      <c r="G32" s="3" t="s">
        <v>2968</v>
      </c>
      <c r="H32" s="3" t="s">
        <v>2988</v>
      </c>
      <c r="I32" s="3" t="s">
        <v>2989</v>
      </c>
      <c r="J32" s="4">
        <v>11.923076999999999</v>
      </c>
      <c r="K32" s="4">
        <v>11.281071000000001</v>
      </c>
      <c r="L32" s="4">
        <v>14.341847</v>
      </c>
      <c r="M32" s="4">
        <v>0</v>
      </c>
      <c r="N32" s="4" t="s">
        <v>2924</v>
      </c>
      <c r="O32" s="4">
        <v>3.969986</v>
      </c>
      <c r="P32" s="4">
        <v>0.88315600000000005</v>
      </c>
      <c r="Q32" s="4">
        <v>6.3348019999999998</v>
      </c>
      <c r="R32" s="4">
        <v>6.5874410000000001</v>
      </c>
      <c r="S32" s="3" t="s">
        <v>4016</v>
      </c>
      <c r="T32" s="4">
        <v>5.82</v>
      </c>
      <c r="U32" s="4">
        <v>540.56746655999996</v>
      </c>
      <c r="V32" s="10">
        <v>1441.1674660000001</v>
      </c>
      <c r="W32" s="4">
        <v>5.1546391752577296</v>
      </c>
      <c r="X32" s="4">
        <v>6.62</v>
      </c>
      <c r="Y32" s="5" t="s">
        <v>4017</v>
      </c>
      <c r="Z32" s="4" t="s">
        <v>2924</v>
      </c>
      <c r="AA32" s="10">
        <v>5.1504424778000004</v>
      </c>
      <c r="AB32" s="10">
        <v>5.5782925823999996</v>
      </c>
      <c r="AC32" s="4">
        <v>0.844418</v>
      </c>
      <c r="AD32" s="4">
        <v>0.85432538130440006</v>
      </c>
      <c r="AE32" s="4">
        <v>0.86134622513009995</v>
      </c>
      <c r="AF32" s="4">
        <v>6.3348019999999998</v>
      </c>
      <c r="AG32" s="4">
        <v>5.8548343124111</v>
      </c>
      <c r="AH32" s="4">
        <v>6.2343220413219997</v>
      </c>
      <c r="AI32" s="4">
        <v>0.88315600000000005</v>
      </c>
      <c r="AJ32" s="4" t="s">
        <v>2924</v>
      </c>
    </row>
    <row r="33" spans="1:36" hidden="1" x14ac:dyDescent="0.3">
      <c r="A33" s="1" t="s">
        <v>27</v>
      </c>
      <c r="B33" s="2">
        <v>4097321</v>
      </c>
      <c r="C33" s="3" t="s">
        <v>2919</v>
      </c>
      <c r="D33" s="4">
        <v>6150.6699668800002</v>
      </c>
      <c r="E33" s="3" t="s">
        <v>2946</v>
      </c>
      <c r="F33" s="3" t="s">
        <v>2947</v>
      </c>
      <c r="G33" s="3" t="s">
        <v>2948</v>
      </c>
      <c r="H33" s="3" t="s">
        <v>2990</v>
      </c>
      <c r="I33" s="3" t="s">
        <v>2950</v>
      </c>
      <c r="J33" s="4">
        <v>123.646072</v>
      </c>
      <c r="K33" s="4">
        <v>21.963394000000001</v>
      </c>
      <c r="L33" s="4">
        <v>19.893681999999998</v>
      </c>
      <c r="M33" s="4">
        <v>8.0125250000000001</v>
      </c>
      <c r="N33" s="4">
        <v>27.699574999999999</v>
      </c>
      <c r="O33" s="4">
        <v>22.356081</v>
      </c>
      <c r="P33" s="4">
        <v>4.6249700000000002</v>
      </c>
      <c r="Q33" s="4">
        <v>16.018066999999999</v>
      </c>
      <c r="R33" s="4">
        <v>21.369772000000001</v>
      </c>
      <c r="S33" s="3" t="s">
        <v>4018</v>
      </c>
      <c r="T33" s="4">
        <v>58.64</v>
      </c>
      <c r="U33" s="4">
        <v>6150.6699668800002</v>
      </c>
      <c r="V33" s="10">
        <v>7007.743966</v>
      </c>
      <c r="W33" s="4" t="s">
        <v>2935</v>
      </c>
      <c r="X33" s="4">
        <v>59.594999999999999</v>
      </c>
      <c r="Y33" s="4">
        <v>24.76</v>
      </c>
      <c r="Z33" s="4">
        <v>27.699574999999999</v>
      </c>
      <c r="AA33" s="10">
        <v>27.293460553799999</v>
      </c>
      <c r="AB33" s="10">
        <v>25.651793525799999</v>
      </c>
      <c r="AC33" s="4">
        <v>4.3316160000000004</v>
      </c>
      <c r="AD33" s="4">
        <v>4.2443232470646999</v>
      </c>
      <c r="AE33" s="4">
        <v>4.4010646632214998</v>
      </c>
      <c r="AF33" s="4">
        <v>16.018066999999999</v>
      </c>
      <c r="AG33" s="4">
        <v>16.5779872007964</v>
      </c>
      <c r="AH33" s="4">
        <v>15.778877534572</v>
      </c>
      <c r="AI33" s="4">
        <v>4.6249700000000002</v>
      </c>
      <c r="AJ33" s="4" t="s">
        <v>2924</v>
      </c>
    </row>
    <row r="34" spans="1:36" hidden="1" x14ac:dyDescent="0.3">
      <c r="A34" s="1" t="s">
        <v>28</v>
      </c>
      <c r="B34" s="2">
        <v>5328081</v>
      </c>
      <c r="C34" s="3" t="s">
        <v>2941</v>
      </c>
      <c r="D34" s="4">
        <v>1176.77724513</v>
      </c>
      <c r="E34" s="3" t="s">
        <v>2946</v>
      </c>
      <c r="F34" s="3" t="s">
        <v>2991</v>
      </c>
      <c r="G34" s="3" t="s">
        <v>2991</v>
      </c>
      <c r="H34" s="3" t="s">
        <v>2992</v>
      </c>
      <c r="I34" s="3" t="s">
        <v>2993</v>
      </c>
      <c r="J34" s="4">
        <v>8.612717</v>
      </c>
      <c r="K34" s="4">
        <v>-2.2372529999999999</v>
      </c>
      <c r="L34" s="4">
        <v>-3.293876</v>
      </c>
      <c r="M34" s="4">
        <v>2.509547</v>
      </c>
      <c r="N34" s="4" t="s">
        <v>2935</v>
      </c>
      <c r="O34" s="4" t="s">
        <v>2935</v>
      </c>
      <c r="P34" s="4" t="s">
        <v>2935</v>
      </c>
      <c r="Q34" s="4" t="s">
        <v>2935</v>
      </c>
      <c r="R34" s="4" t="s">
        <v>2935</v>
      </c>
      <c r="S34" s="3" t="s">
        <v>4019</v>
      </c>
      <c r="T34" s="4">
        <v>18.79</v>
      </c>
      <c r="U34" s="4">
        <v>1176.77724513</v>
      </c>
      <c r="V34" s="10">
        <v>1159.7812449999999</v>
      </c>
      <c r="W34" s="4" t="s">
        <v>2935</v>
      </c>
      <c r="X34" s="4">
        <v>34.399900000000002</v>
      </c>
      <c r="Y34" s="4">
        <v>13.94</v>
      </c>
      <c r="Z34" s="4" t="s">
        <v>2935</v>
      </c>
      <c r="AA34" s="10">
        <v>11.4398782343</v>
      </c>
      <c r="AB34" s="10">
        <v>9.2790123456</v>
      </c>
      <c r="AC34" s="4" t="s">
        <v>2935</v>
      </c>
      <c r="AD34" s="4">
        <v>1.420657593322</v>
      </c>
      <c r="AE34" s="4">
        <v>1.5672664249117001</v>
      </c>
      <c r="AF34" s="4" t="s">
        <v>2935</v>
      </c>
      <c r="AG34" s="4">
        <v>6.5803191205673999</v>
      </c>
      <c r="AH34" s="4">
        <v>7.0905776022406997</v>
      </c>
      <c r="AI34" s="4" t="s">
        <v>2935</v>
      </c>
      <c r="AJ34" s="4" t="s">
        <v>2935</v>
      </c>
    </row>
    <row r="35" spans="1:36" hidden="1" x14ac:dyDescent="0.3">
      <c r="A35" s="1" t="s">
        <v>29</v>
      </c>
      <c r="B35" s="2">
        <v>4991217</v>
      </c>
      <c r="C35" s="3" t="s">
        <v>2936</v>
      </c>
      <c r="D35" s="4">
        <v>9970.9853465600008</v>
      </c>
      <c r="E35" s="3" t="s">
        <v>2937</v>
      </c>
      <c r="F35" s="3" t="s">
        <v>2938</v>
      </c>
      <c r="G35" s="3" t="s">
        <v>2994</v>
      </c>
      <c r="H35" s="3" t="s">
        <v>2995</v>
      </c>
      <c r="I35" s="3" t="s">
        <v>2996</v>
      </c>
      <c r="J35" s="4">
        <v>80.772428000000005</v>
      </c>
      <c r="K35" s="4">
        <v>34.161285999999997</v>
      </c>
      <c r="L35" s="4">
        <v>10.477480999999999</v>
      </c>
      <c r="M35" s="4">
        <v>0.113542</v>
      </c>
      <c r="N35" s="4">
        <v>24.273810000000001</v>
      </c>
      <c r="O35" s="4">
        <v>18.148643</v>
      </c>
      <c r="P35" s="4">
        <v>4.1829390000000002</v>
      </c>
      <c r="Q35" s="4">
        <v>14.389741000000001</v>
      </c>
      <c r="R35" s="4">
        <v>20.072821000000001</v>
      </c>
      <c r="S35" s="3" t="s">
        <v>4020</v>
      </c>
      <c r="T35" s="4">
        <v>326.24</v>
      </c>
      <c r="U35" s="4">
        <v>9970.9853465600008</v>
      </c>
      <c r="V35" s="10">
        <v>9698.6853460000002</v>
      </c>
      <c r="W35" s="4">
        <v>0.183913683178028</v>
      </c>
      <c r="X35" s="4">
        <v>337.99</v>
      </c>
      <c r="Y35" s="4">
        <v>176.93</v>
      </c>
      <c r="Z35" s="4">
        <v>24.273810000000001</v>
      </c>
      <c r="AA35" s="10">
        <v>19.376212349599999</v>
      </c>
      <c r="AB35" s="10">
        <v>19.376212349599999</v>
      </c>
      <c r="AC35" s="4">
        <v>2.525042</v>
      </c>
      <c r="AD35" s="4">
        <v>2.3845618965783002</v>
      </c>
      <c r="AE35" s="4">
        <v>2.3845618965783002</v>
      </c>
      <c r="AF35" s="4">
        <v>14.389741000000001</v>
      </c>
      <c r="AG35" s="4">
        <v>12.8396485775183</v>
      </c>
      <c r="AH35" s="4">
        <v>12.8396485775183</v>
      </c>
      <c r="AI35" s="4">
        <v>4.1829390000000002</v>
      </c>
      <c r="AJ35" s="4">
        <v>11.851205999999999</v>
      </c>
    </row>
    <row r="36" spans="1:36" hidden="1" x14ac:dyDescent="0.3">
      <c r="A36" s="1" t="s">
        <v>30</v>
      </c>
      <c r="B36" s="2">
        <v>4912136</v>
      </c>
      <c r="C36" s="3" t="s">
        <v>2936</v>
      </c>
      <c r="D36" s="4">
        <v>4375.3802100399998</v>
      </c>
      <c r="E36" s="3" t="s">
        <v>2925</v>
      </c>
      <c r="F36" s="3" t="s">
        <v>2997</v>
      </c>
      <c r="G36" s="3" t="s">
        <v>2998</v>
      </c>
      <c r="H36" s="3" t="s">
        <v>2998</v>
      </c>
      <c r="I36" s="3" t="s">
        <v>2999</v>
      </c>
      <c r="J36" s="4">
        <v>25.497035</v>
      </c>
      <c r="K36" s="4">
        <v>9.1791839999999993</v>
      </c>
      <c r="L36" s="4">
        <v>16.780266000000001</v>
      </c>
      <c r="M36" s="4">
        <v>3.8234020000000002</v>
      </c>
      <c r="N36" s="4">
        <v>24.568111999999999</v>
      </c>
      <c r="O36" s="4">
        <v>18.764016000000002</v>
      </c>
      <c r="P36" s="4">
        <v>5.0945130000000001</v>
      </c>
      <c r="Q36" s="4">
        <v>13.983984</v>
      </c>
      <c r="R36" s="4">
        <v>25.859528000000001</v>
      </c>
      <c r="S36" s="3" t="s">
        <v>4021</v>
      </c>
      <c r="T36" s="4">
        <v>71.959999999999994</v>
      </c>
      <c r="U36" s="4">
        <v>4375.3802100399998</v>
      </c>
      <c r="V36" s="10">
        <v>5126.74521</v>
      </c>
      <c r="W36" s="4">
        <v>1.19510839355197</v>
      </c>
      <c r="X36" s="4">
        <v>76.38</v>
      </c>
      <c r="Y36" s="4">
        <v>55.744999999999997</v>
      </c>
      <c r="Z36" s="4">
        <v>24.568111999999999</v>
      </c>
      <c r="AA36" s="10">
        <v>21.168441489599999</v>
      </c>
      <c r="AB36" s="10">
        <v>23.4620551143</v>
      </c>
      <c r="AC36" s="4">
        <v>2.1142240000000001</v>
      </c>
      <c r="AD36" s="4">
        <v>2.0112676641485998</v>
      </c>
      <c r="AE36" s="4">
        <v>2.0771754657705999</v>
      </c>
      <c r="AF36" s="4">
        <v>13.983984</v>
      </c>
      <c r="AG36" s="4">
        <v>12.5578572198408</v>
      </c>
      <c r="AH36" s="4">
        <v>12.7589946049692</v>
      </c>
      <c r="AI36" s="4">
        <v>5.0945130000000001</v>
      </c>
      <c r="AJ36" s="4">
        <v>39.322403999999999</v>
      </c>
    </row>
    <row r="37" spans="1:36" hidden="1" x14ac:dyDescent="0.3">
      <c r="A37" s="1" t="s">
        <v>31</v>
      </c>
      <c r="B37" s="2">
        <v>5294845</v>
      </c>
      <c r="C37" s="3" t="s">
        <v>2919</v>
      </c>
      <c r="D37" s="4">
        <v>3683.0499871100001</v>
      </c>
      <c r="E37" s="3" t="s">
        <v>2937</v>
      </c>
      <c r="F37" s="3" t="s">
        <v>2967</v>
      </c>
      <c r="G37" s="3" t="s">
        <v>2968</v>
      </c>
      <c r="H37" s="3" t="s">
        <v>3000</v>
      </c>
      <c r="I37" s="3" t="s">
        <v>3001</v>
      </c>
      <c r="J37" s="4">
        <v>40.923668999999997</v>
      </c>
      <c r="K37" s="4">
        <v>20.317634000000002</v>
      </c>
      <c r="L37" s="4">
        <v>18.372845000000002</v>
      </c>
      <c r="M37" s="4">
        <v>6.0328189999999999</v>
      </c>
      <c r="N37" s="4" t="s">
        <v>2924</v>
      </c>
      <c r="O37" s="4" t="s">
        <v>2924</v>
      </c>
      <c r="P37" s="4">
        <v>8.0446720000000003</v>
      </c>
      <c r="Q37" s="4" t="s">
        <v>2924</v>
      </c>
      <c r="R37" s="4" t="s">
        <v>2924</v>
      </c>
      <c r="S37" s="3" t="s">
        <v>4022</v>
      </c>
      <c r="T37" s="4">
        <v>21.97</v>
      </c>
      <c r="U37" s="4">
        <v>3683.0499871100001</v>
      </c>
      <c r="V37" s="10">
        <v>3551.6559870000001</v>
      </c>
      <c r="W37" s="4" t="s">
        <v>2935</v>
      </c>
      <c r="X37" s="4">
        <v>22.23</v>
      </c>
      <c r="Y37" s="4">
        <v>12.84</v>
      </c>
      <c r="Z37" s="4" t="s">
        <v>2924</v>
      </c>
      <c r="AA37" s="10">
        <v>75.188227241600003</v>
      </c>
      <c r="AB37" s="10" t="s">
        <v>2924</v>
      </c>
      <c r="AC37" s="4">
        <v>5.9589639999999999</v>
      </c>
      <c r="AD37" s="4">
        <v>4.6896899051513001</v>
      </c>
      <c r="AE37" s="4">
        <v>5.6110183316390998</v>
      </c>
      <c r="AF37" s="4" t="s">
        <v>2924</v>
      </c>
      <c r="AG37" s="4">
        <v>49.522518572743202</v>
      </c>
      <c r="AH37" s="4">
        <v>137.83342997872501</v>
      </c>
      <c r="AI37" s="4">
        <v>8.0446720000000003</v>
      </c>
      <c r="AJ37" s="4">
        <v>32.451993999999999</v>
      </c>
    </row>
    <row r="38" spans="1:36" hidden="1" x14ac:dyDescent="0.3">
      <c r="A38" s="1" t="s">
        <v>32</v>
      </c>
      <c r="B38" s="2">
        <v>4047880</v>
      </c>
      <c r="C38" s="3" t="s">
        <v>2936</v>
      </c>
      <c r="D38" s="4">
        <v>2279.8227756199999</v>
      </c>
      <c r="E38" s="3" t="s">
        <v>2930</v>
      </c>
      <c r="F38" s="3" t="s">
        <v>2954</v>
      </c>
      <c r="G38" s="3" t="s">
        <v>2955</v>
      </c>
      <c r="H38" s="3" t="s">
        <v>2956</v>
      </c>
      <c r="I38" s="3" t="s">
        <v>3002</v>
      </c>
      <c r="J38" s="4">
        <v>19.835681000000001</v>
      </c>
      <c r="K38" s="4">
        <v>-3.0389360000000001</v>
      </c>
      <c r="L38" s="4">
        <v>-6.5873739999999996</v>
      </c>
      <c r="M38" s="4">
        <v>-7.2661220000000002</v>
      </c>
      <c r="N38" s="4">
        <v>4.0491770000000002</v>
      </c>
      <c r="O38" s="4" t="s">
        <v>2935</v>
      </c>
      <c r="P38" s="4">
        <v>0.861931</v>
      </c>
      <c r="Q38" s="4" t="s">
        <v>2935</v>
      </c>
      <c r="R38" s="4" t="s">
        <v>2935</v>
      </c>
      <c r="S38" s="3" t="s">
        <v>4023</v>
      </c>
      <c r="T38" s="4">
        <v>20.420000000000002</v>
      </c>
      <c r="U38" s="4">
        <v>2279.8227756199999</v>
      </c>
      <c r="V38" s="10">
        <v>2279.5683650000001</v>
      </c>
      <c r="W38" s="4">
        <v>38.393731635651299</v>
      </c>
      <c r="X38" s="4">
        <v>22.628499999999999</v>
      </c>
      <c r="Y38" s="4">
        <v>16.84</v>
      </c>
      <c r="Z38" s="4">
        <v>4.0491770000000002</v>
      </c>
      <c r="AA38" s="10" t="s">
        <v>2935</v>
      </c>
      <c r="AB38" s="10" t="s">
        <v>2935</v>
      </c>
      <c r="AC38" s="4">
        <v>65.582442</v>
      </c>
      <c r="AD38" s="4" t="s">
        <v>2935</v>
      </c>
      <c r="AE38" s="4" t="s">
        <v>2935</v>
      </c>
      <c r="AF38" s="4" t="s">
        <v>2935</v>
      </c>
      <c r="AG38" s="4" t="s">
        <v>2935</v>
      </c>
      <c r="AH38" s="4" t="s">
        <v>2935</v>
      </c>
      <c r="AI38" s="4">
        <v>0.861931</v>
      </c>
      <c r="AJ38" s="4">
        <v>0.861931</v>
      </c>
    </row>
    <row r="39" spans="1:36" hidden="1" x14ac:dyDescent="0.3">
      <c r="A39" s="1" t="s">
        <v>33</v>
      </c>
      <c r="B39" s="2">
        <v>4783704</v>
      </c>
      <c r="C39" s="3" t="s">
        <v>2936</v>
      </c>
      <c r="D39" s="4">
        <v>608.08748348999995</v>
      </c>
      <c r="E39" s="3" t="s">
        <v>2930</v>
      </c>
      <c r="F39" s="3" t="s">
        <v>2954</v>
      </c>
      <c r="G39" s="3" t="s">
        <v>2955</v>
      </c>
      <c r="H39" s="3" t="s">
        <v>2956</v>
      </c>
      <c r="I39" s="3" t="s">
        <v>2972</v>
      </c>
      <c r="J39" s="4">
        <v>15.970874</v>
      </c>
      <c r="K39" s="4">
        <v>5.1033879999999998</v>
      </c>
      <c r="L39" s="4">
        <v>0</v>
      </c>
      <c r="M39" s="4">
        <v>-1.2809919999999999</v>
      </c>
      <c r="N39" s="4">
        <v>6.4185920000000003</v>
      </c>
      <c r="O39" s="4" t="s">
        <v>2935</v>
      </c>
      <c r="P39" s="4">
        <v>0.88129000000000002</v>
      </c>
      <c r="Q39" s="4" t="s">
        <v>2935</v>
      </c>
      <c r="R39" s="4" t="s">
        <v>2935</v>
      </c>
      <c r="S39" s="3" t="s">
        <v>4024</v>
      </c>
      <c r="T39" s="4">
        <v>23.89</v>
      </c>
      <c r="U39" s="4">
        <v>608.08748348999995</v>
      </c>
      <c r="V39" s="10">
        <v>607.93663300000003</v>
      </c>
      <c r="W39" s="4">
        <v>17.245709501883599</v>
      </c>
      <c r="X39" s="4">
        <v>24.79</v>
      </c>
      <c r="Y39" s="4">
        <v>19.78</v>
      </c>
      <c r="Z39" s="4">
        <v>6.4185920000000003</v>
      </c>
      <c r="AA39" s="10" t="s">
        <v>2935</v>
      </c>
      <c r="AB39" s="10" t="s">
        <v>2935</v>
      </c>
      <c r="AC39" s="4">
        <v>29.417370999999999</v>
      </c>
      <c r="AD39" s="4" t="s">
        <v>2935</v>
      </c>
      <c r="AE39" s="4" t="s">
        <v>2935</v>
      </c>
      <c r="AF39" s="4" t="s">
        <v>2935</v>
      </c>
      <c r="AG39" s="4" t="s">
        <v>2935</v>
      </c>
      <c r="AH39" s="4" t="s">
        <v>2935</v>
      </c>
      <c r="AI39" s="4">
        <v>0.88129000000000002</v>
      </c>
      <c r="AJ39" s="4">
        <v>0.88129000000000002</v>
      </c>
    </row>
    <row r="40" spans="1:36" hidden="1" x14ac:dyDescent="0.3">
      <c r="A40" s="1" t="s">
        <v>34</v>
      </c>
      <c r="B40" s="2">
        <v>15907646</v>
      </c>
      <c r="C40" s="3" t="s">
        <v>2957</v>
      </c>
      <c r="D40" s="4">
        <v>1297.1136611699999</v>
      </c>
      <c r="E40" s="3" t="s">
        <v>2920</v>
      </c>
      <c r="F40" s="3" t="s">
        <v>2961</v>
      </c>
      <c r="G40" s="3" t="s">
        <v>2974</v>
      </c>
      <c r="H40" s="3" t="s">
        <v>3003</v>
      </c>
      <c r="I40" s="3" t="s">
        <v>3004</v>
      </c>
      <c r="J40" s="4">
        <v>14.45993</v>
      </c>
      <c r="K40" s="4">
        <v>-2.3290389999999999</v>
      </c>
      <c r="L40" s="4">
        <v>-10</v>
      </c>
      <c r="M40" s="4">
        <v>2.2302909999999998</v>
      </c>
      <c r="N40" s="4" t="s">
        <v>2924</v>
      </c>
      <c r="O40" s="4">
        <v>5.7296509999999996</v>
      </c>
      <c r="P40" s="4">
        <v>0.85539399999999999</v>
      </c>
      <c r="Q40" s="4">
        <v>4.628139</v>
      </c>
      <c r="R40" s="4">
        <v>10.692622</v>
      </c>
      <c r="S40" s="3" t="s">
        <v>4025</v>
      </c>
      <c r="T40" s="5" t="s">
        <v>4026</v>
      </c>
      <c r="U40" s="4">
        <v>1297.1136611699999</v>
      </c>
      <c r="V40" s="10">
        <v>3381.4616609999998</v>
      </c>
      <c r="W40" s="4" t="s">
        <v>2935</v>
      </c>
      <c r="X40" s="5" t="s">
        <v>4027</v>
      </c>
      <c r="Y40" s="4">
        <v>6.43</v>
      </c>
      <c r="Z40" s="4" t="s">
        <v>2924</v>
      </c>
      <c r="AA40" s="10">
        <v>10.257077435399999</v>
      </c>
      <c r="AB40" s="10">
        <v>10.7581463893</v>
      </c>
      <c r="AC40" s="4">
        <v>1.036443</v>
      </c>
      <c r="AD40" s="4">
        <v>1.0262030439259999</v>
      </c>
      <c r="AE40" s="4">
        <v>1.0457532456456</v>
      </c>
      <c r="AF40" s="4">
        <v>4.628139</v>
      </c>
      <c r="AG40" s="4">
        <v>4.9949918947712</v>
      </c>
      <c r="AH40" s="4">
        <v>5.0859669174217998</v>
      </c>
      <c r="AI40" s="4">
        <v>0.85539399999999999</v>
      </c>
      <c r="AJ40" s="4" t="s">
        <v>2924</v>
      </c>
    </row>
    <row r="41" spans="1:36" hidden="1" x14ac:dyDescent="0.3">
      <c r="A41" s="1" t="s">
        <v>35</v>
      </c>
      <c r="B41" s="2">
        <v>4810366</v>
      </c>
      <c r="C41" s="3" t="s">
        <v>2919</v>
      </c>
      <c r="D41" s="4">
        <v>2229.3205367999999</v>
      </c>
      <c r="E41" s="3" t="s">
        <v>2920</v>
      </c>
      <c r="F41" s="3" t="s">
        <v>2961</v>
      </c>
      <c r="G41" s="3" t="s">
        <v>2974</v>
      </c>
      <c r="H41" s="3" t="s">
        <v>3005</v>
      </c>
      <c r="I41" s="3" t="s">
        <v>3006</v>
      </c>
      <c r="J41" s="4">
        <v>39.763911999999998</v>
      </c>
      <c r="K41" s="4">
        <v>-6.0956270000000004</v>
      </c>
      <c r="L41" s="4">
        <v>-4.4280439999999999</v>
      </c>
      <c r="M41" s="4">
        <v>3.7902819999999999</v>
      </c>
      <c r="N41" s="4">
        <v>28.481100000000001</v>
      </c>
      <c r="O41" s="4">
        <v>16.263736000000002</v>
      </c>
      <c r="P41" s="4">
        <v>2.3524959999999999</v>
      </c>
      <c r="Q41" s="4">
        <v>15.168536</v>
      </c>
      <c r="R41" s="4">
        <v>16.621217000000001</v>
      </c>
      <c r="S41" s="3" t="s">
        <v>4028</v>
      </c>
      <c r="T41" s="4">
        <v>124.32</v>
      </c>
      <c r="U41" s="4">
        <v>2229.3205367999999</v>
      </c>
      <c r="V41" s="10">
        <v>2056.2315359999998</v>
      </c>
      <c r="W41" s="4" t="s">
        <v>2935</v>
      </c>
      <c r="X41" s="5" t="s">
        <v>4029</v>
      </c>
      <c r="Y41" s="4">
        <v>85.43</v>
      </c>
      <c r="Z41" s="4">
        <v>28.481100000000001</v>
      </c>
      <c r="AA41" s="10">
        <v>21.573220886000001</v>
      </c>
      <c r="AB41" s="10">
        <v>23.798129381199999</v>
      </c>
      <c r="AC41" s="4">
        <v>1.813566</v>
      </c>
      <c r="AD41" s="4">
        <v>1.5110872996317</v>
      </c>
      <c r="AE41" s="4">
        <v>1.8112943171322999</v>
      </c>
      <c r="AF41" s="4">
        <v>15.168536</v>
      </c>
      <c r="AG41" s="4">
        <v>12.36321597417</v>
      </c>
      <c r="AH41" s="4">
        <v>14.868614399730699</v>
      </c>
      <c r="AI41" s="4">
        <v>2.3524959999999999</v>
      </c>
      <c r="AJ41" s="4">
        <v>11.292579</v>
      </c>
    </row>
    <row r="42" spans="1:36" hidden="1" x14ac:dyDescent="0.3">
      <c r="A42" s="1" t="s">
        <v>36</v>
      </c>
      <c r="B42" s="2">
        <v>4910946</v>
      </c>
      <c r="C42" s="3" t="s">
        <v>2936</v>
      </c>
      <c r="D42" s="4">
        <v>1121.3052271199999</v>
      </c>
      <c r="E42" s="3" t="s">
        <v>3007</v>
      </c>
      <c r="F42" s="3" t="s">
        <v>3008</v>
      </c>
      <c r="G42" s="3" t="s">
        <v>3009</v>
      </c>
      <c r="H42" s="3" t="s">
        <v>3010</v>
      </c>
      <c r="I42" s="3" t="s">
        <v>3011</v>
      </c>
      <c r="J42" s="4">
        <v>-2.198769</v>
      </c>
      <c r="K42" s="4">
        <v>6.4114829999999996</v>
      </c>
      <c r="L42" s="4">
        <v>-3.8893689999999999</v>
      </c>
      <c r="M42" s="4">
        <v>-2.198769</v>
      </c>
      <c r="N42" s="4">
        <v>7.3302569999999996</v>
      </c>
      <c r="O42" s="4">
        <v>14.348387000000001</v>
      </c>
      <c r="P42" s="4">
        <v>0.80300400000000005</v>
      </c>
      <c r="Q42" s="4">
        <v>6.0456519999999996</v>
      </c>
      <c r="R42" s="4">
        <v>31.945851000000001</v>
      </c>
      <c r="S42" s="3" t="s">
        <v>4030</v>
      </c>
      <c r="T42" s="5" t="s">
        <v>4031</v>
      </c>
      <c r="U42" s="4">
        <v>1121.3052271199999</v>
      </c>
      <c r="V42" s="10">
        <v>2160.8852270000002</v>
      </c>
      <c r="W42" s="4">
        <v>3.0773381294964</v>
      </c>
      <c r="X42" s="4">
        <v>12.51</v>
      </c>
      <c r="Y42" s="4">
        <v>8.7200000000000006</v>
      </c>
      <c r="Z42" s="4">
        <v>7.3302569999999996</v>
      </c>
      <c r="AA42" s="10">
        <v>6.0685439859999999</v>
      </c>
      <c r="AB42" s="10">
        <v>6.7393939393000002</v>
      </c>
      <c r="AC42" s="4">
        <v>1.53403</v>
      </c>
      <c r="AD42" s="4">
        <v>1.3452961857053001</v>
      </c>
      <c r="AE42" s="4">
        <v>1.4371593644984</v>
      </c>
      <c r="AF42" s="4">
        <v>6.0456519999999996</v>
      </c>
      <c r="AG42" s="4">
        <v>4.0955976279525004</v>
      </c>
      <c r="AH42" s="4">
        <v>4.4490078062101004</v>
      </c>
      <c r="AI42" s="4">
        <v>0.80300400000000005</v>
      </c>
      <c r="AJ42" s="4">
        <v>0.8256</v>
      </c>
    </row>
    <row r="43" spans="1:36" hidden="1" x14ac:dyDescent="0.3">
      <c r="A43" s="1" t="s">
        <v>37</v>
      </c>
      <c r="B43" s="2">
        <v>4968288</v>
      </c>
      <c r="C43" s="3" t="s">
        <v>2919</v>
      </c>
      <c r="D43" s="4">
        <v>1316.6424908500001</v>
      </c>
      <c r="E43" s="3" t="s">
        <v>2946</v>
      </c>
      <c r="F43" s="3" t="s">
        <v>2947</v>
      </c>
      <c r="G43" s="3" t="s">
        <v>2948</v>
      </c>
      <c r="H43" s="3" t="s">
        <v>2949</v>
      </c>
      <c r="I43" s="3" t="s">
        <v>2950</v>
      </c>
      <c r="J43" s="4">
        <v>23.716632000000001</v>
      </c>
      <c r="K43" s="4">
        <v>2.1186440000000002</v>
      </c>
      <c r="L43" s="4">
        <v>-2.3500809999999999</v>
      </c>
      <c r="M43" s="4">
        <v>3.8793099999999998</v>
      </c>
      <c r="N43" s="4">
        <v>32.567568000000001</v>
      </c>
      <c r="O43" s="4">
        <v>10</v>
      </c>
      <c r="P43" s="4">
        <v>3.478637</v>
      </c>
      <c r="Q43" s="4">
        <v>9.2200629999999997</v>
      </c>
      <c r="R43" s="4">
        <v>12.209163999999999</v>
      </c>
      <c r="S43" s="3" t="s">
        <v>4032</v>
      </c>
      <c r="T43" s="5" t="s">
        <v>4033</v>
      </c>
      <c r="U43" s="4">
        <v>1316.6424908500001</v>
      </c>
      <c r="V43" s="10">
        <v>1761.38249</v>
      </c>
      <c r="W43" s="4">
        <v>1.6597510373444</v>
      </c>
      <c r="X43" s="4">
        <v>14.24</v>
      </c>
      <c r="Y43" s="5" t="s">
        <v>4034</v>
      </c>
      <c r="Z43" s="4">
        <v>32.567568000000001</v>
      </c>
      <c r="AA43" s="10">
        <v>8.2948991532999994</v>
      </c>
      <c r="AB43" s="10">
        <v>9.8905879358999993</v>
      </c>
      <c r="AC43" s="4">
        <v>5.1244240000000003</v>
      </c>
      <c r="AD43" s="4">
        <v>4.2241545911097997</v>
      </c>
      <c r="AE43" s="4">
        <v>4.7501840330310001</v>
      </c>
      <c r="AF43" s="4">
        <v>9.2200629999999997</v>
      </c>
      <c r="AG43" s="4">
        <v>7.0937675795409003</v>
      </c>
      <c r="AH43" s="4">
        <v>7.7971779105799</v>
      </c>
      <c r="AI43" s="4">
        <v>3.478637</v>
      </c>
      <c r="AJ43" s="4" t="s">
        <v>2924</v>
      </c>
    </row>
    <row r="44" spans="1:36" hidden="1" x14ac:dyDescent="0.3">
      <c r="A44" s="1" t="s">
        <v>38</v>
      </c>
      <c r="B44" s="2">
        <v>4915451</v>
      </c>
      <c r="C44" s="3" t="s">
        <v>2936</v>
      </c>
      <c r="D44" s="4">
        <v>1641.3231964199999</v>
      </c>
      <c r="E44" s="3" t="s">
        <v>2925</v>
      </c>
      <c r="F44" s="3" t="s">
        <v>3012</v>
      </c>
      <c r="G44" s="3" t="s">
        <v>3013</v>
      </c>
      <c r="H44" s="3" t="s">
        <v>3014</v>
      </c>
      <c r="I44" s="3" t="s">
        <v>3015</v>
      </c>
      <c r="J44" s="4">
        <v>-40.492308000000001</v>
      </c>
      <c r="K44" s="4">
        <v>-8.9453859999999992</v>
      </c>
      <c r="L44" s="4">
        <v>-10.628466</v>
      </c>
      <c r="M44" s="4">
        <v>-2.765209</v>
      </c>
      <c r="N44" s="4">
        <v>96.7</v>
      </c>
      <c r="O44" s="4">
        <v>6.2487880000000002</v>
      </c>
      <c r="P44" s="4">
        <v>0.76913900000000002</v>
      </c>
      <c r="Q44" s="4">
        <v>3.9034620000000002</v>
      </c>
      <c r="R44" s="4">
        <v>7.8622040000000002</v>
      </c>
      <c r="S44" s="3" t="s">
        <v>4035</v>
      </c>
      <c r="T44" s="4">
        <v>19.34</v>
      </c>
      <c r="U44" s="4">
        <v>1641.3231964199999</v>
      </c>
      <c r="V44" s="10">
        <v>3747.3231959999998</v>
      </c>
      <c r="W44" s="4" t="s">
        <v>2935</v>
      </c>
      <c r="X44" s="4">
        <v>37.19</v>
      </c>
      <c r="Y44" s="4">
        <v>18.53</v>
      </c>
      <c r="Z44" s="4">
        <v>96.7</v>
      </c>
      <c r="AA44" s="10">
        <v>9.6663751093000005</v>
      </c>
      <c r="AB44" s="10">
        <v>9.6663751093000005</v>
      </c>
      <c r="AC44" s="4">
        <v>0.25512800000000002</v>
      </c>
      <c r="AD44" s="4">
        <v>0.26321255146060002</v>
      </c>
      <c r="AE44" s="4">
        <v>0.26321255146060002</v>
      </c>
      <c r="AF44" s="4">
        <v>3.9034620000000002</v>
      </c>
      <c r="AG44" s="4">
        <v>4.2906545775372003</v>
      </c>
      <c r="AH44" s="4">
        <v>4.2906545775372003</v>
      </c>
      <c r="AI44" s="4">
        <v>0.76913900000000002</v>
      </c>
      <c r="AJ44" s="4" t="s">
        <v>2924</v>
      </c>
    </row>
    <row r="45" spans="1:36" hidden="1" x14ac:dyDescent="0.3">
      <c r="A45" s="1" t="s">
        <v>39</v>
      </c>
      <c r="B45" s="2">
        <v>4812756</v>
      </c>
      <c r="C45" s="3" t="s">
        <v>2941</v>
      </c>
      <c r="D45" s="4">
        <v>5006.7455585400003</v>
      </c>
      <c r="E45" s="3" t="s">
        <v>2920</v>
      </c>
      <c r="F45" s="3" t="s">
        <v>2921</v>
      </c>
      <c r="G45" s="3" t="s">
        <v>2942</v>
      </c>
      <c r="H45" s="3" t="s">
        <v>2942</v>
      </c>
      <c r="I45" s="3" t="s">
        <v>2943</v>
      </c>
      <c r="J45" s="4">
        <v>434.84848499999998</v>
      </c>
      <c r="K45" s="4">
        <v>21.028570999999999</v>
      </c>
      <c r="L45" s="4">
        <v>35.162731000000001</v>
      </c>
      <c r="M45" s="4">
        <v>11.239496000000001</v>
      </c>
      <c r="N45" s="4">
        <v>75.642857000000006</v>
      </c>
      <c r="O45" s="4">
        <v>61.929825000000001</v>
      </c>
      <c r="P45" s="4">
        <v>21.590214</v>
      </c>
      <c r="Q45" s="4">
        <v>39.217910000000003</v>
      </c>
      <c r="R45" s="4">
        <v>90.884934000000001</v>
      </c>
      <c r="S45" s="3" t="s">
        <v>4036</v>
      </c>
      <c r="T45" s="4">
        <v>21.18</v>
      </c>
      <c r="U45" s="4">
        <v>5006.7455585400003</v>
      </c>
      <c r="V45" s="10">
        <v>5031.4225580000002</v>
      </c>
      <c r="W45" s="4" t="s">
        <v>2935</v>
      </c>
      <c r="X45" s="4">
        <v>23.64</v>
      </c>
      <c r="Y45" s="5" t="s">
        <v>4037</v>
      </c>
      <c r="Z45" s="4">
        <v>75.642857000000006</v>
      </c>
      <c r="AA45" s="10">
        <v>31.611940298499999</v>
      </c>
      <c r="AB45" s="10">
        <v>41.326829268200001</v>
      </c>
      <c r="AC45" s="4">
        <v>13.143428</v>
      </c>
      <c r="AD45" s="4">
        <v>10.7363972948514</v>
      </c>
      <c r="AE45" s="4">
        <v>11.9129007300212</v>
      </c>
      <c r="AF45" s="4">
        <v>39.217910000000003</v>
      </c>
      <c r="AG45" s="4">
        <v>23.446491909985301</v>
      </c>
      <c r="AH45" s="4">
        <v>30.3041754755311</v>
      </c>
      <c r="AI45" s="4">
        <v>21.590214</v>
      </c>
      <c r="AJ45" s="4">
        <v>21.970953999999999</v>
      </c>
    </row>
    <row r="46" spans="1:36" hidden="1" x14ac:dyDescent="0.3">
      <c r="A46" s="1" t="s">
        <v>40</v>
      </c>
      <c r="B46" s="2">
        <v>4047847</v>
      </c>
      <c r="C46" s="3" t="s">
        <v>2919</v>
      </c>
      <c r="D46" s="4">
        <v>225448.43</v>
      </c>
      <c r="E46" s="3" t="s">
        <v>2946</v>
      </c>
      <c r="F46" s="3" t="s">
        <v>2947</v>
      </c>
      <c r="G46" s="3" t="s">
        <v>2948</v>
      </c>
      <c r="H46" s="3" t="s">
        <v>2990</v>
      </c>
      <c r="I46" s="3" t="s">
        <v>2950</v>
      </c>
      <c r="J46" s="4">
        <v>-17.319147999999998</v>
      </c>
      <c r="K46" s="4">
        <v>-8.1246410000000004</v>
      </c>
      <c r="L46" s="4">
        <v>3.8612069999999998</v>
      </c>
      <c r="M46" s="4">
        <v>1.7442439999999999</v>
      </c>
      <c r="N46" s="4">
        <v>43.347439999999999</v>
      </c>
      <c r="O46" s="4">
        <v>35.235638000000002</v>
      </c>
      <c r="P46" s="4">
        <v>15.669267</v>
      </c>
      <c r="Q46" s="4">
        <v>27.159485</v>
      </c>
      <c r="R46" s="4">
        <v>33.382848000000003</v>
      </c>
      <c r="S46" s="3" t="s">
        <v>4038</v>
      </c>
      <c r="T46" s="4">
        <v>512.15</v>
      </c>
      <c r="U46" s="4">
        <v>225448.43</v>
      </c>
      <c r="V46" s="10">
        <v>224011.43</v>
      </c>
      <c r="W46" s="4" t="s">
        <v>2935</v>
      </c>
      <c r="X46" s="4">
        <v>638.25</v>
      </c>
      <c r="Y46" s="4">
        <v>433.97</v>
      </c>
      <c r="Z46" s="4">
        <v>43.347439999999999</v>
      </c>
      <c r="AA46" s="10">
        <v>25.756371829100001</v>
      </c>
      <c r="AB46" s="10">
        <v>28.027108285299999</v>
      </c>
      <c r="AC46" s="4">
        <v>10.694201</v>
      </c>
      <c r="AD46" s="4">
        <v>9.6710448404342007</v>
      </c>
      <c r="AE46" s="4">
        <v>10.4432841392647</v>
      </c>
      <c r="AF46" s="4">
        <v>27.159485</v>
      </c>
      <c r="AG46" s="4">
        <v>19.366198954752399</v>
      </c>
      <c r="AH46" s="4">
        <v>20.806649412351199</v>
      </c>
      <c r="AI46" s="4">
        <v>15.669267</v>
      </c>
      <c r="AJ46" s="4">
        <v>261.03465899999998</v>
      </c>
    </row>
    <row r="47" spans="1:36" hidden="1" x14ac:dyDescent="0.3">
      <c r="A47" s="1" t="s">
        <v>41</v>
      </c>
      <c r="B47" s="2">
        <v>9995793</v>
      </c>
      <c r="C47" s="3" t="s">
        <v>2957</v>
      </c>
      <c r="D47" s="4">
        <v>704.70086030000004</v>
      </c>
      <c r="E47" s="3" t="s">
        <v>2937</v>
      </c>
      <c r="F47" s="3" t="s">
        <v>2938</v>
      </c>
      <c r="G47" s="3" t="s">
        <v>2994</v>
      </c>
      <c r="H47" s="3" t="s">
        <v>2995</v>
      </c>
      <c r="I47" s="3" t="s">
        <v>3016</v>
      </c>
      <c r="J47" s="4">
        <v>105.08982</v>
      </c>
      <c r="K47" s="4">
        <v>10.040160999999999</v>
      </c>
      <c r="L47" s="4">
        <v>-4.8611110000000002</v>
      </c>
      <c r="M47" s="4">
        <v>3.4743200000000001</v>
      </c>
      <c r="N47" s="4" t="s">
        <v>2924</v>
      </c>
      <c r="O47" s="4" t="s">
        <v>2924</v>
      </c>
      <c r="P47" s="4" t="s">
        <v>2924</v>
      </c>
      <c r="Q47" s="4" t="s">
        <v>2924</v>
      </c>
      <c r="R47" s="4">
        <v>101.51404100000001</v>
      </c>
      <c r="S47" s="3" t="s">
        <v>4039</v>
      </c>
      <c r="T47" s="4">
        <v>13.7</v>
      </c>
      <c r="U47" s="4">
        <v>704.70086030000004</v>
      </c>
      <c r="V47" s="10">
        <v>699.60175000000004</v>
      </c>
      <c r="W47" s="4" t="s">
        <v>2935</v>
      </c>
      <c r="X47" s="4">
        <v>15.005000000000001</v>
      </c>
      <c r="Y47" s="5" t="s">
        <v>4040</v>
      </c>
      <c r="Z47" s="4" t="s">
        <v>2924</v>
      </c>
      <c r="AA47" s="10">
        <v>105.3846153846</v>
      </c>
      <c r="AB47" s="10" t="s">
        <v>2924</v>
      </c>
      <c r="AC47" s="4">
        <v>4.4007139999999998</v>
      </c>
      <c r="AD47" s="4">
        <v>2.8276808451907001</v>
      </c>
      <c r="AE47" s="4">
        <v>3.5029609609219001</v>
      </c>
      <c r="AF47" s="4" t="s">
        <v>2924</v>
      </c>
      <c r="AG47" s="4">
        <v>54.0575810040161</v>
      </c>
      <c r="AH47" s="4" t="s">
        <v>2924</v>
      </c>
      <c r="AI47" s="4" t="s">
        <v>2924</v>
      </c>
      <c r="AJ47" s="4" t="s">
        <v>2924</v>
      </c>
    </row>
    <row r="48" spans="1:36" hidden="1" x14ac:dyDescent="0.3">
      <c r="A48" s="1" t="s">
        <v>42</v>
      </c>
      <c r="B48" s="2">
        <v>4589651</v>
      </c>
      <c r="C48" s="3" t="s">
        <v>2936</v>
      </c>
      <c r="D48" s="4">
        <v>6769.5558782799999</v>
      </c>
      <c r="E48" s="3" t="s">
        <v>2925</v>
      </c>
      <c r="F48" s="3" t="s">
        <v>2981</v>
      </c>
      <c r="G48" s="3" t="s">
        <v>3017</v>
      </c>
      <c r="H48" s="3" t="s">
        <v>3018</v>
      </c>
      <c r="I48" s="3" t="s">
        <v>3019</v>
      </c>
      <c r="J48" s="4">
        <v>25.876460999999999</v>
      </c>
      <c r="K48" s="4">
        <v>2.4456519999999999</v>
      </c>
      <c r="L48" s="4">
        <v>8.3333329999999997</v>
      </c>
      <c r="M48" s="4">
        <v>0.66755699999999996</v>
      </c>
      <c r="N48" s="4" t="s">
        <v>2924</v>
      </c>
      <c r="O48" s="4">
        <v>15.974576000000001</v>
      </c>
      <c r="P48" s="4">
        <v>1.746583</v>
      </c>
      <c r="Q48" s="4">
        <v>5.741047</v>
      </c>
      <c r="R48" s="4">
        <v>15.671239</v>
      </c>
      <c r="S48" s="3" t="s">
        <v>4041</v>
      </c>
      <c r="T48" s="4">
        <v>7.54</v>
      </c>
      <c r="U48" s="4">
        <v>6769.5558782799999</v>
      </c>
      <c r="V48" s="10">
        <v>14442.574877999999</v>
      </c>
      <c r="W48" s="4">
        <v>2.9177718832891202</v>
      </c>
      <c r="X48" s="5" t="s">
        <v>4042</v>
      </c>
      <c r="Y48" s="4">
        <v>5.63</v>
      </c>
      <c r="Z48" s="4">
        <v>7.7175029999999998</v>
      </c>
      <c r="AA48" s="10">
        <v>9.7014925373000001</v>
      </c>
      <c r="AB48" s="10">
        <v>10.312521370400001</v>
      </c>
      <c r="AC48" s="4">
        <v>2.8096749999999999</v>
      </c>
      <c r="AD48" s="4">
        <v>2.8587813624059</v>
      </c>
      <c r="AE48" s="4">
        <v>2.9541229504077</v>
      </c>
      <c r="AF48" s="4">
        <v>5.741047</v>
      </c>
      <c r="AG48" s="4">
        <v>5.4008869105953998</v>
      </c>
      <c r="AH48" s="4">
        <v>5.6157746663871002</v>
      </c>
      <c r="AI48" s="4">
        <v>1.746583</v>
      </c>
      <c r="AJ48" s="4" t="s">
        <v>2924</v>
      </c>
    </row>
    <row r="49" spans="1:36" hidden="1" x14ac:dyDescent="0.3">
      <c r="A49" s="1" t="s">
        <v>43</v>
      </c>
      <c r="B49" s="2">
        <v>4183694</v>
      </c>
      <c r="C49" s="3" t="s">
        <v>2936</v>
      </c>
      <c r="D49" s="4">
        <v>3377.1719846400001</v>
      </c>
      <c r="E49" s="3" t="s">
        <v>2925</v>
      </c>
      <c r="F49" s="3" t="s">
        <v>2981</v>
      </c>
      <c r="G49" s="3" t="s">
        <v>3017</v>
      </c>
      <c r="H49" s="3" t="s">
        <v>3020</v>
      </c>
      <c r="I49" s="3" t="s">
        <v>3021</v>
      </c>
      <c r="J49" s="4">
        <v>56.715378999999999</v>
      </c>
      <c r="K49" s="4">
        <v>21.92745</v>
      </c>
      <c r="L49" s="4">
        <v>25.076367999999999</v>
      </c>
      <c r="M49" s="4">
        <v>3.3027519999999999</v>
      </c>
      <c r="N49" s="4">
        <v>20.684270999999999</v>
      </c>
      <c r="O49" s="4">
        <v>14.378292</v>
      </c>
      <c r="P49" s="4">
        <v>2.4443060000000001</v>
      </c>
      <c r="Q49" s="4">
        <v>10.017638</v>
      </c>
      <c r="R49" s="4">
        <v>14.262185000000001</v>
      </c>
      <c r="S49" s="3" t="s">
        <v>4043</v>
      </c>
      <c r="T49" s="4">
        <v>90.08</v>
      </c>
      <c r="U49" s="4">
        <v>3377.1719846400001</v>
      </c>
      <c r="V49" s="10">
        <v>3955.7149840000002</v>
      </c>
      <c r="W49" s="4" t="s">
        <v>2935</v>
      </c>
      <c r="X49" s="4">
        <v>92.93</v>
      </c>
      <c r="Y49" s="4">
        <v>43.774999999999999</v>
      </c>
      <c r="Z49" s="4">
        <v>20.651077000000001</v>
      </c>
      <c r="AA49" s="10">
        <v>14.9139072847</v>
      </c>
      <c r="AB49" s="10">
        <v>15.306711979599999</v>
      </c>
      <c r="AC49" s="4">
        <v>2.4220540000000002</v>
      </c>
      <c r="AD49" s="4">
        <v>2.2633259247362001</v>
      </c>
      <c r="AE49" s="4">
        <v>2.3011276739411999</v>
      </c>
      <c r="AF49" s="4">
        <v>10.017638</v>
      </c>
      <c r="AG49" s="4">
        <v>9.5089302500000006</v>
      </c>
      <c r="AH49" s="4">
        <v>9.5942638467136003</v>
      </c>
      <c r="AI49" s="4">
        <v>2.4443060000000001</v>
      </c>
      <c r="AJ49" s="4" t="s">
        <v>2924</v>
      </c>
    </row>
    <row r="50" spans="1:36" hidden="1" x14ac:dyDescent="0.3">
      <c r="A50" s="1" t="s">
        <v>44</v>
      </c>
      <c r="B50" s="2">
        <v>4189232</v>
      </c>
      <c r="C50" s="3" t="s">
        <v>2919</v>
      </c>
      <c r="D50" s="4">
        <v>680.83296003999999</v>
      </c>
      <c r="E50" s="3" t="s">
        <v>2946</v>
      </c>
      <c r="F50" s="3" t="s">
        <v>3022</v>
      </c>
      <c r="G50" s="3" t="s">
        <v>3023</v>
      </c>
      <c r="H50" s="3" t="s">
        <v>3023</v>
      </c>
      <c r="I50" s="3" t="s">
        <v>3024</v>
      </c>
      <c r="J50" s="4">
        <v>59.334566000000002</v>
      </c>
      <c r="K50" s="4">
        <v>62.94896</v>
      </c>
      <c r="L50" s="4">
        <v>37.042924999999997</v>
      </c>
      <c r="M50" s="4">
        <v>11.225807</v>
      </c>
      <c r="N50" s="4" t="s">
        <v>2924</v>
      </c>
      <c r="O50" s="4">
        <v>27.628205000000001</v>
      </c>
      <c r="P50" s="4">
        <v>3.180812</v>
      </c>
      <c r="Q50" s="4" t="s">
        <v>2924</v>
      </c>
      <c r="R50" s="5" t="s">
        <v>3025</v>
      </c>
      <c r="S50" s="3" t="s">
        <v>4044</v>
      </c>
      <c r="T50" s="4">
        <v>8.6199999999999992</v>
      </c>
      <c r="U50" s="4">
        <v>680.83296003999999</v>
      </c>
      <c r="V50" s="10">
        <v>1228.60196</v>
      </c>
      <c r="W50" s="4" t="s">
        <v>2935</v>
      </c>
      <c r="X50" s="4">
        <v>8.7200000000000006</v>
      </c>
      <c r="Y50" s="4">
        <v>4.34</v>
      </c>
      <c r="Z50" s="4" t="s">
        <v>2924</v>
      </c>
      <c r="AA50" s="10">
        <v>137.91999999999999</v>
      </c>
      <c r="AB50" s="10" t="s">
        <v>2924</v>
      </c>
      <c r="AC50" s="4">
        <v>1.357051</v>
      </c>
      <c r="AD50" s="4">
        <v>1.24642584965</v>
      </c>
      <c r="AE50" s="4">
        <v>1.3376178116494</v>
      </c>
      <c r="AF50" s="4" t="s">
        <v>2924</v>
      </c>
      <c r="AG50" s="4">
        <v>9.3358811550151994</v>
      </c>
      <c r="AH50" s="4">
        <v>49.640483232323199</v>
      </c>
      <c r="AI50" s="4">
        <v>3.180812</v>
      </c>
      <c r="AJ50" s="4" t="s">
        <v>2924</v>
      </c>
    </row>
    <row r="51" spans="1:36" hidden="1" x14ac:dyDescent="0.3">
      <c r="A51" s="1" t="s">
        <v>45</v>
      </c>
      <c r="B51" s="2">
        <v>4226924</v>
      </c>
      <c r="C51" s="3" t="s">
        <v>2936</v>
      </c>
      <c r="D51" s="4">
        <v>2420.49952527</v>
      </c>
      <c r="E51" s="3" t="s">
        <v>2925</v>
      </c>
      <c r="F51" s="3" t="s">
        <v>2926</v>
      </c>
      <c r="G51" s="3" t="s">
        <v>2927</v>
      </c>
      <c r="H51" s="3" t="s">
        <v>3026</v>
      </c>
      <c r="I51" s="3" t="s">
        <v>3027</v>
      </c>
      <c r="J51" s="4">
        <v>-23.153729999999999</v>
      </c>
      <c r="K51" s="4">
        <v>-20.176124999999999</v>
      </c>
      <c r="L51" s="4">
        <v>5.2645160000000004</v>
      </c>
      <c r="M51" s="4">
        <v>8.2249929999999996</v>
      </c>
      <c r="N51" s="4">
        <v>51.698352</v>
      </c>
      <c r="O51" s="4">
        <v>11.120502</v>
      </c>
      <c r="P51" s="4">
        <v>0.93174699999999999</v>
      </c>
      <c r="Q51" s="4">
        <v>5.0509389999999996</v>
      </c>
      <c r="R51" s="4" t="s">
        <v>2924</v>
      </c>
      <c r="S51" s="3" t="s">
        <v>4045</v>
      </c>
      <c r="T51" s="4">
        <v>40.79</v>
      </c>
      <c r="U51" s="4">
        <v>2420.49952527</v>
      </c>
      <c r="V51" s="10">
        <v>6221.2465249999996</v>
      </c>
      <c r="W51" s="4">
        <v>2.4515812699191</v>
      </c>
      <c r="X51" s="4">
        <v>88.56</v>
      </c>
      <c r="Y51" s="4">
        <v>35.590000000000003</v>
      </c>
      <c r="Z51" s="4">
        <v>55.572206999999999</v>
      </c>
      <c r="AA51" s="10">
        <v>141.14186851209999</v>
      </c>
      <c r="AB51" s="10" t="s">
        <v>2924</v>
      </c>
      <c r="AC51" s="4">
        <v>0.55590300000000004</v>
      </c>
      <c r="AD51" s="4">
        <v>0.72776012650190003</v>
      </c>
      <c r="AE51" s="4">
        <v>0.68931954825840003</v>
      </c>
      <c r="AF51" s="4">
        <v>5.0509389999999996</v>
      </c>
      <c r="AG51" s="4">
        <v>16.431451327485</v>
      </c>
      <c r="AH51" s="4">
        <v>19.621436170395601</v>
      </c>
      <c r="AI51" s="4">
        <v>0.93174699999999999</v>
      </c>
      <c r="AJ51" s="4">
        <v>1.524176</v>
      </c>
    </row>
    <row r="52" spans="1:36" hidden="1" x14ac:dyDescent="0.3">
      <c r="A52" s="1" t="s">
        <v>46</v>
      </c>
      <c r="B52" s="2">
        <v>4987603</v>
      </c>
      <c r="C52" s="3" t="s">
        <v>2936</v>
      </c>
      <c r="D52" s="4">
        <v>10223.1411138</v>
      </c>
      <c r="E52" s="3" t="s">
        <v>2937</v>
      </c>
      <c r="F52" s="3" t="s">
        <v>2938</v>
      </c>
      <c r="G52" s="3" t="s">
        <v>2944</v>
      </c>
      <c r="H52" s="3" t="s">
        <v>2944</v>
      </c>
      <c r="I52" s="3" t="s">
        <v>3028</v>
      </c>
      <c r="J52" s="4">
        <v>10.270135</v>
      </c>
      <c r="K52" s="4">
        <v>-16.008409</v>
      </c>
      <c r="L52" s="4">
        <v>-13.467218000000001</v>
      </c>
      <c r="M52" s="4">
        <v>0.32719500000000001</v>
      </c>
      <c r="N52" s="4">
        <v>20.995222999999999</v>
      </c>
      <c r="O52" s="4">
        <v>25.852941000000001</v>
      </c>
      <c r="P52" s="4">
        <v>6.8454389999999998</v>
      </c>
      <c r="Q52" s="4">
        <v>12.348428999999999</v>
      </c>
      <c r="R52" s="4">
        <v>32.864434000000003</v>
      </c>
      <c r="S52" s="3" t="s">
        <v>4046</v>
      </c>
      <c r="T52" s="4">
        <v>131.85</v>
      </c>
      <c r="U52" s="4">
        <v>10223.1411138</v>
      </c>
      <c r="V52" s="10">
        <v>11010.452112999999</v>
      </c>
      <c r="W52" s="4">
        <v>0.48540007584376199</v>
      </c>
      <c r="X52" s="4">
        <v>184.27</v>
      </c>
      <c r="Y52" s="4">
        <v>117.97</v>
      </c>
      <c r="Z52" s="4">
        <v>20.995222999999999</v>
      </c>
      <c r="AA52" s="10">
        <v>20.972847439799999</v>
      </c>
      <c r="AB52" s="10">
        <v>21.753118194399999</v>
      </c>
      <c r="AC52" s="4">
        <v>3.7782680000000002</v>
      </c>
      <c r="AD52" s="4">
        <v>3.6008530083580998</v>
      </c>
      <c r="AE52" s="4">
        <v>3.7515645061399998</v>
      </c>
      <c r="AF52" s="4">
        <v>12.348428999999999</v>
      </c>
      <c r="AG52" s="4">
        <v>11.7523472380343</v>
      </c>
      <c r="AH52" s="4">
        <v>12.269218334567601</v>
      </c>
      <c r="AI52" s="4">
        <v>6.8454389999999998</v>
      </c>
      <c r="AJ52" s="4">
        <v>21.891083999999999</v>
      </c>
    </row>
    <row r="53" spans="1:36" hidden="1" x14ac:dyDescent="0.3">
      <c r="A53" s="1" t="s">
        <v>47</v>
      </c>
      <c r="B53" s="2">
        <v>4306705</v>
      </c>
      <c r="C53" s="3" t="s">
        <v>2919</v>
      </c>
      <c r="D53" s="4">
        <v>4339.5605877300004</v>
      </c>
      <c r="E53" s="3" t="s">
        <v>2946</v>
      </c>
      <c r="F53" s="3" t="s">
        <v>3022</v>
      </c>
      <c r="G53" s="3" t="s">
        <v>3029</v>
      </c>
      <c r="H53" s="3" t="s">
        <v>3030</v>
      </c>
      <c r="I53" s="3" t="s">
        <v>2993</v>
      </c>
      <c r="J53" s="4">
        <v>19.466916000000001</v>
      </c>
      <c r="K53" s="4">
        <v>7.0738060000000003</v>
      </c>
      <c r="L53" s="4">
        <v>7.9467720000000002</v>
      </c>
      <c r="M53" s="4">
        <v>5.2444040000000003</v>
      </c>
      <c r="N53" s="4">
        <v>96.312708999999998</v>
      </c>
      <c r="O53" s="4">
        <v>58.412779</v>
      </c>
      <c r="P53" s="4">
        <v>3.726626</v>
      </c>
      <c r="Q53" s="4">
        <v>26.734719999999999</v>
      </c>
      <c r="R53" s="4">
        <v>46.988382000000001</v>
      </c>
      <c r="S53" s="3" t="s">
        <v>4047</v>
      </c>
      <c r="T53" s="4">
        <v>115.19</v>
      </c>
      <c r="U53" s="4">
        <v>4339.5605877300004</v>
      </c>
      <c r="V53" s="10">
        <v>4344.739587</v>
      </c>
      <c r="W53" s="4">
        <v>0.347252365656741</v>
      </c>
      <c r="X53" s="4">
        <v>120.81</v>
      </c>
      <c r="Y53" s="4">
        <v>89.114999999999995</v>
      </c>
      <c r="Z53" s="4">
        <v>101.48898699999999</v>
      </c>
      <c r="AA53" s="10">
        <v>25.414230557</v>
      </c>
      <c r="AB53" s="10">
        <v>32.823087575700001</v>
      </c>
      <c r="AC53" s="4">
        <v>2.9517699999999998</v>
      </c>
      <c r="AD53" s="4">
        <v>2.7274925295496999</v>
      </c>
      <c r="AE53" s="4">
        <v>2.9744955755851001</v>
      </c>
      <c r="AF53" s="4">
        <v>26.734719999999999</v>
      </c>
      <c r="AG53" s="4">
        <v>17.488837214450999</v>
      </c>
      <c r="AH53" s="4">
        <v>23.872195532967002</v>
      </c>
      <c r="AI53" s="4">
        <v>3.726626</v>
      </c>
      <c r="AJ53" s="4">
        <v>6.0261570000000004</v>
      </c>
    </row>
    <row r="54" spans="1:36" hidden="1" x14ac:dyDescent="0.3">
      <c r="A54" s="1" t="s">
        <v>726</v>
      </c>
      <c r="B54" s="2">
        <v>4971908</v>
      </c>
      <c r="C54" s="3" t="s">
        <v>2936</v>
      </c>
      <c r="D54" s="4">
        <v>1240.9400788</v>
      </c>
      <c r="E54" s="3" t="s">
        <v>2946</v>
      </c>
      <c r="F54" s="3" t="s">
        <v>2991</v>
      </c>
      <c r="G54" s="3" t="s">
        <v>2991</v>
      </c>
      <c r="H54" s="3" t="s">
        <v>2992</v>
      </c>
      <c r="I54" s="3" t="s">
        <v>3032</v>
      </c>
      <c r="J54" s="18">
        <v>-27.608778999999998</v>
      </c>
      <c r="K54" s="18">
        <v>24.751161</v>
      </c>
      <c r="L54" s="18">
        <v>-9.7022089999999999</v>
      </c>
      <c r="M54" s="18">
        <v>-2.3376619999999999</v>
      </c>
      <c r="N54" s="4" t="s">
        <v>2924</v>
      </c>
      <c r="O54" s="4" t="s">
        <v>2924</v>
      </c>
      <c r="P54" s="4">
        <v>0.26489699999999999</v>
      </c>
      <c r="Q54" s="4">
        <v>55.300423000000002</v>
      </c>
      <c r="R54" s="4" t="s">
        <v>2924</v>
      </c>
      <c r="S54" s="3" t="s">
        <v>4992</v>
      </c>
      <c r="T54" s="4">
        <v>18.8</v>
      </c>
      <c r="U54" s="4">
        <v>1240.9400788</v>
      </c>
      <c r="V54" s="10">
        <v>545.98107800000002</v>
      </c>
      <c r="W54" s="4" t="s">
        <v>2935</v>
      </c>
      <c r="X54" s="18">
        <v>30.85</v>
      </c>
      <c r="Y54" s="18">
        <v>13.62</v>
      </c>
      <c r="Z54" s="4" t="s">
        <v>2924</v>
      </c>
      <c r="AA54" s="10" t="s">
        <v>2924</v>
      </c>
      <c r="AB54" s="10" t="s">
        <v>2924</v>
      </c>
      <c r="AC54" s="4">
        <v>0.416773</v>
      </c>
      <c r="AD54" s="4">
        <v>0.60034733166050003</v>
      </c>
      <c r="AE54" s="4">
        <v>0.54336271090150001</v>
      </c>
      <c r="AF54" s="4">
        <v>55.300423000000002</v>
      </c>
      <c r="AG54" s="4" t="s">
        <v>2924</v>
      </c>
      <c r="AH54" s="4" t="s">
        <v>2924</v>
      </c>
      <c r="AI54" s="4">
        <v>0.26489699999999999</v>
      </c>
      <c r="AJ54" s="4">
        <v>0.27421200000000001</v>
      </c>
    </row>
    <row r="55" spans="1:36" hidden="1" x14ac:dyDescent="0.3">
      <c r="A55" s="1" t="s">
        <v>49</v>
      </c>
      <c r="B55" s="2">
        <v>4698704</v>
      </c>
      <c r="C55" s="3" t="s">
        <v>2936</v>
      </c>
      <c r="D55" s="4">
        <v>846.83836512000005</v>
      </c>
      <c r="E55" s="3" t="s">
        <v>3033</v>
      </c>
      <c r="F55" s="3" t="s">
        <v>3033</v>
      </c>
      <c r="G55" s="3" t="s">
        <v>3034</v>
      </c>
      <c r="H55" s="3" t="s">
        <v>3035</v>
      </c>
      <c r="I55" s="3" t="s">
        <v>3036</v>
      </c>
      <c r="J55" s="4">
        <v>19.052987999999999</v>
      </c>
      <c r="K55" s="4">
        <v>8.2706769999999992</v>
      </c>
      <c r="L55" s="4">
        <v>8.3076919999999994</v>
      </c>
      <c r="M55" s="4">
        <v>6.8465429999999996</v>
      </c>
      <c r="N55" s="4">
        <v>22.357092000000002</v>
      </c>
      <c r="O55" s="4" t="s">
        <v>2924</v>
      </c>
      <c r="P55" s="4">
        <v>1.104949</v>
      </c>
      <c r="Q55" s="4">
        <v>6.0138150000000001</v>
      </c>
      <c r="R55" s="4" t="s">
        <v>2924</v>
      </c>
      <c r="S55" s="3" t="s">
        <v>4050</v>
      </c>
      <c r="T55" s="4">
        <v>31.68</v>
      </c>
      <c r="U55" s="4">
        <v>846.83836512000005</v>
      </c>
      <c r="V55" s="10">
        <v>1135.4683649999999</v>
      </c>
      <c r="W55" s="4">
        <v>2.0202020202020199</v>
      </c>
      <c r="X55" s="4">
        <v>32.04</v>
      </c>
      <c r="Y55" s="4">
        <v>20.86</v>
      </c>
      <c r="Z55" s="4">
        <v>22.357092000000002</v>
      </c>
      <c r="AA55" s="10">
        <v>10.403940886599999</v>
      </c>
      <c r="AB55" s="10">
        <v>21.12</v>
      </c>
      <c r="AC55" s="4">
        <v>0.72290500000000002</v>
      </c>
      <c r="AD55" s="4">
        <v>0.69816974513480001</v>
      </c>
      <c r="AE55" s="4">
        <v>0.72674626536099995</v>
      </c>
      <c r="AF55" s="4">
        <v>6.0138150000000001</v>
      </c>
      <c r="AG55" s="4">
        <v>6.0932029246042001</v>
      </c>
      <c r="AH55" s="4">
        <v>8.2072162269606004</v>
      </c>
      <c r="AI55" s="4">
        <v>1.104949</v>
      </c>
      <c r="AJ55" s="4">
        <v>1.2709109999999999</v>
      </c>
    </row>
    <row r="56" spans="1:36" hidden="1" x14ac:dyDescent="0.3">
      <c r="A56" s="1" t="s">
        <v>50</v>
      </c>
      <c r="B56" s="2">
        <v>4509697</v>
      </c>
      <c r="C56" s="3" t="s">
        <v>2936</v>
      </c>
      <c r="D56" s="4">
        <v>15406.85341224</v>
      </c>
      <c r="E56" s="3" t="s">
        <v>2937</v>
      </c>
      <c r="F56" s="3" t="s">
        <v>2938</v>
      </c>
      <c r="G56" s="3" t="s">
        <v>3037</v>
      </c>
      <c r="H56" s="3" t="s">
        <v>3037</v>
      </c>
      <c r="I56" s="3" t="s">
        <v>3038</v>
      </c>
      <c r="J56" s="4">
        <v>32.789130999999998</v>
      </c>
      <c r="K56" s="4">
        <v>20.615991000000001</v>
      </c>
      <c r="L56" s="4">
        <v>9.3344609999999992</v>
      </c>
      <c r="M56" s="4">
        <v>8.7720939999999992</v>
      </c>
      <c r="N56" s="4">
        <v>31.350404000000001</v>
      </c>
      <c r="O56" s="4">
        <v>22.268810999999999</v>
      </c>
      <c r="P56" s="4">
        <v>7.0585019999999998</v>
      </c>
      <c r="Q56" s="4">
        <v>13.312747</v>
      </c>
      <c r="R56" s="4">
        <v>29.755700999999998</v>
      </c>
      <c r="S56" s="3" t="s">
        <v>4051</v>
      </c>
      <c r="T56" s="4">
        <v>116.31</v>
      </c>
      <c r="U56" s="4">
        <v>15406.85341224</v>
      </c>
      <c r="V56" s="10">
        <v>17170.408412000001</v>
      </c>
      <c r="W56" s="4">
        <v>0.89416215286733702</v>
      </c>
      <c r="X56" s="4">
        <v>116.76</v>
      </c>
      <c r="Y56" s="4">
        <v>82.23</v>
      </c>
      <c r="Z56" s="4">
        <v>39.427118999999998</v>
      </c>
      <c r="AA56" s="10">
        <v>22.703848586300001</v>
      </c>
      <c r="AB56" s="10">
        <v>22.703848586300001</v>
      </c>
      <c r="AC56" s="4">
        <v>1.0661210000000001</v>
      </c>
      <c r="AD56" s="4">
        <v>1.0058667609367999</v>
      </c>
      <c r="AE56" s="4">
        <v>1.0058667609367999</v>
      </c>
      <c r="AF56" s="4">
        <v>13.312747</v>
      </c>
      <c r="AG56" s="4">
        <v>14.3904114535631</v>
      </c>
      <c r="AH56" s="4">
        <v>14.3904114535631</v>
      </c>
      <c r="AI56" s="4">
        <v>7.0585019999999998</v>
      </c>
      <c r="AJ56" s="4" t="s">
        <v>2924</v>
      </c>
    </row>
    <row r="57" spans="1:36" hidden="1" x14ac:dyDescent="0.3">
      <c r="A57" s="1" t="s">
        <v>51</v>
      </c>
      <c r="B57" s="2">
        <v>4152754</v>
      </c>
      <c r="C57" s="3" t="s">
        <v>2936</v>
      </c>
      <c r="D57" s="4">
        <v>18114.26268747</v>
      </c>
      <c r="E57" s="3" t="s">
        <v>2937</v>
      </c>
      <c r="F57" s="3" t="s">
        <v>2938</v>
      </c>
      <c r="G57" s="3" t="s">
        <v>3039</v>
      </c>
      <c r="H57" s="3" t="s">
        <v>3039</v>
      </c>
      <c r="I57" s="3" t="s">
        <v>3040</v>
      </c>
      <c r="J57" s="4">
        <v>45.143619000000001</v>
      </c>
      <c r="K57" s="4">
        <v>4.3649529999999999</v>
      </c>
      <c r="L57" s="4">
        <v>1.870519</v>
      </c>
      <c r="M57" s="4">
        <v>2.89703</v>
      </c>
      <c r="N57" s="4">
        <v>7.6922470000000001</v>
      </c>
      <c r="O57" s="4" t="s">
        <v>2924</v>
      </c>
      <c r="P57" s="4">
        <v>1.081305</v>
      </c>
      <c r="Q57" s="4">
        <v>14.295076999999999</v>
      </c>
      <c r="R57" s="4" t="s">
        <v>2924</v>
      </c>
      <c r="S57" s="3" t="s">
        <v>4052</v>
      </c>
      <c r="T57" s="4">
        <v>98.03</v>
      </c>
      <c r="U57" s="4">
        <v>18114.26268747</v>
      </c>
      <c r="V57" s="10">
        <v>62802.817687000002</v>
      </c>
      <c r="W57" s="4">
        <v>0.76507191676017505</v>
      </c>
      <c r="X57" s="4">
        <v>99.68</v>
      </c>
      <c r="Y57" s="4">
        <v>66.34</v>
      </c>
      <c r="Z57" s="4">
        <v>7.6922470000000001</v>
      </c>
      <c r="AA57" s="10">
        <v>8.3912552214999998</v>
      </c>
      <c r="AB57" s="10">
        <v>8.8489903502999994</v>
      </c>
      <c r="AC57" s="5" t="s">
        <v>4053</v>
      </c>
      <c r="AD57" s="4">
        <v>8.0061974477592006</v>
      </c>
      <c r="AE57" s="4">
        <v>7.9672046722149004</v>
      </c>
      <c r="AF57" s="4">
        <v>14.295076999999999</v>
      </c>
      <c r="AG57" s="4">
        <v>9.0535655236606001</v>
      </c>
      <c r="AH57" s="4">
        <v>9.4370316778104009</v>
      </c>
      <c r="AI57" s="4">
        <v>1.081305</v>
      </c>
      <c r="AJ57" s="4">
        <v>1.276948</v>
      </c>
    </row>
    <row r="58" spans="1:36" hidden="1" x14ac:dyDescent="0.3">
      <c r="A58" s="1" t="s">
        <v>52</v>
      </c>
      <c r="B58" s="2">
        <v>4987550</v>
      </c>
      <c r="C58" s="3" t="s">
        <v>2919</v>
      </c>
      <c r="D58" s="4">
        <v>5486.0397148700004</v>
      </c>
      <c r="E58" s="3" t="s">
        <v>2937</v>
      </c>
      <c r="F58" s="3" t="s">
        <v>2938</v>
      </c>
      <c r="G58" s="3" t="s">
        <v>2952</v>
      </c>
      <c r="H58" s="3" t="s">
        <v>2952</v>
      </c>
      <c r="I58" s="3" t="s">
        <v>3041</v>
      </c>
      <c r="J58" s="4">
        <v>46.892105000000001</v>
      </c>
      <c r="K58" s="4">
        <v>6.4670399999999999</v>
      </c>
      <c r="L58" s="4">
        <v>-9.5020330000000008</v>
      </c>
      <c r="M58" s="4">
        <v>-2.0743779999999998</v>
      </c>
      <c r="N58" s="4">
        <v>92.804357999999993</v>
      </c>
      <c r="O58" s="4">
        <v>157.483923</v>
      </c>
      <c r="P58" s="4">
        <v>6.4888050000000002</v>
      </c>
      <c r="Q58" s="4">
        <v>45.557076000000002</v>
      </c>
      <c r="R58" s="4">
        <v>138.29332400000001</v>
      </c>
      <c r="S58" s="3" t="s">
        <v>4054</v>
      </c>
      <c r="T58" s="4">
        <v>195.91</v>
      </c>
      <c r="U58" s="4">
        <v>5486.0397148700004</v>
      </c>
      <c r="V58" s="10">
        <v>5452.1797139999999</v>
      </c>
      <c r="W58" s="4" t="s">
        <v>2935</v>
      </c>
      <c r="X58" s="4">
        <v>236.59989999999999</v>
      </c>
      <c r="Y58" s="4">
        <v>116.5068</v>
      </c>
      <c r="Z58" s="4">
        <v>92.804357999999993</v>
      </c>
      <c r="AA58" s="10">
        <v>56.038329519400001</v>
      </c>
      <c r="AB58" s="10">
        <v>58.030213270099999</v>
      </c>
      <c r="AC58" s="4">
        <v>7.2323890000000004</v>
      </c>
      <c r="AD58" s="4">
        <v>6.3794074484029997</v>
      </c>
      <c r="AE58" s="4">
        <v>6.5845460195141001</v>
      </c>
      <c r="AF58" s="4">
        <v>45.557076000000002</v>
      </c>
      <c r="AG58" s="4">
        <v>35.894327961431301</v>
      </c>
      <c r="AH58" s="4">
        <v>36.353923747291198</v>
      </c>
      <c r="AI58" s="4">
        <v>6.4888050000000002</v>
      </c>
      <c r="AJ58" s="4">
        <v>10.927599000000001</v>
      </c>
    </row>
    <row r="59" spans="1:36" hidden="1" x14ac:dyDescent="0.3">
      <c r="A59" s="1" t="s">
        <v>53</v>
      </c>
      <c r="B59" s="2">
        <v>113618</v>
      </c>
      <c r="C59" s="3" t="s">
        <v>2936</v>
      </c>
      <c r="D59" s="4">
        <v>5670.2347632000001</v>
      </c>
      <c r="E59" s="3" t="s">
        <v>2930</v>
      </c>
      <c r="F59" s="3" t="s">
        <v>2954</v>
      </c>
      <c r="G59" s="3" t="s">
        <v>2955</v>
      </c>
      <c r="H59" s="3" t="s">
        <v>2956</v>
      </c>
      <c r="I59" s="3" t="s">
        <v>3002</v>
      </c>
      <c r="J59" s="4">
        <v>40.156891999999999</v>
      </c>
      <c r="K59" s="4">
        <v>8.6339679999999994</v>
      </c>
      <c r="L59" s="4">
        <v>-2.5353279999999998</v>
      </c>
      <c r="M59" s="4">
        <v>0.63297899999999996</v>
      </c>
      <c r="N59" s="4">
        <v>11.996418999999999</v>
      </c>
      <c r="O59" s="4">
        <v>6.2022680000000001</v>
      </c>
      <c r="P59" s="4">
        <v>1.7027300000000001</v>
      </c>
      <c r="Q59" s="4">
        <v>8.430517</v>
      </c>
      <c r="R59" s="4">
        <v>16.957363999999998</v>
      </c>
      <c r="S59" s="3" t="s">
        <v>4055</v>
      </c>
      <c r="T59" s="5" t="s">
        <v>4056</v>
      </c>
      <c r="U59" s="4">
        <v>5670.2347632000001</v>
      </c>
      <c r="V59" s="10">
        <v>8755.9347629999993</v>
      </c>
      <c r="W59" s="4">
        <v>2.13219616204691E-2</v>
      </c>
      <c r="X59" s="4">
        <v>199.52</v>
      </c>
      <c r="Y59" s="4">
        <v>131.34</v>
      </c>
      <c r="Z59" s="4">
        <v>11.996418999999999</v>
      </c>
      <c r="AA59" s="10">
        <v>8.3938111302999996</v>
      </c>
      <c r="AB59" s="10">
        <v>8.9142314087999992</v>
      </c>
      <c r="AC59" s="4">
        <v>4.3363389999999997</v>
      </c>
      <c r="AD59" s="4">
        <v>4.0704017217982997</v>
      </c>
      <c r="AE59" s="4">
        <v>4.2830959495972003</v>
      </c>
      <c r="AF59" s="4">
        <v>8.430517</v>
      </c>
      <c r="AG59" s="4">
        <v>9.4892363806334998</v>
      </c>
      <c r="AH59" s="4">
        <v>9.5792607274077994</v>
      </c>
      <c r="AI59" s="4">
        <v>1.7027300000000001</v>
      </c>
      <c r="AJ59" s="4" t="s">
        <v>2924</v>
      </c>
    </row>
    <row r="60" spans="1:36" hidden="1" x14ac:dyDescent="0.3">
      <c r="A60" s="1" t="s">
        <v>54</v>
      </c>
      <c r="B60" s="2">
        <v>26472629</v>
      </c>
      <c r="C60" s="3" t="s">
        <v>2919</v>
      </c>
      <c r="D60" s="4">
        <v>20900.433255349999</v>
      </c>
      <c r="E60" s="3" t="s">
        <v>2930</v>
      </c>
      <c r="F60" s="3" t="s">
        <v>2954</v>
      </c>
      <c r="G60" s="3" t="s">
        <v>2954</v>
      </c>
      <c r="H60" s="3" t="s">
        <v>3042</v>
      </c>
      <c r="I60" s="3" t="s">
        <v>3043</v>
      </c>
      <c r="J60" s="4">
        <v>153.717118</v>
      </c>
      <c r="K60" s="4">
        <v>122.12950600000001</v>
      </c>
      <c r="L60" s="4">
        <v>51.284382999999998</v>
      </c>
      <c r="M60" s="4">
        <v>18.521816999999999</v>
      </c>
      <c r="N60" s="4" t="s">
        <v>2924</v>
      </c>
      <c r="O60" s="4">
        <v>54.818781000000001</v>
      </c>
      <c r="P60" s="4">
        <v>7.3690619999999996</v>
      </c>
      <c r="Q60" s="4" t="s">
        <v>2924</v>
      </c>
      <c r="R60" s="4">
        <v>272.28964000000002</v>
      </c>
      <c r="S60" s="3" t="s">
        <v>4057</v>
      </c>
      <c r="T60" s="4">
        <v>66.55</v>
      </c>
      <c r="U60" s="4">
        <v>20900.433255349999</v>
      </c>
      <c r="V60" s="10">
        <v>26125.544255000001</v>
      </c>
      <c r="W60" s="4" t="s">
        <v>2935</v>
      </c>
      <c r="X60" s="4">
        <v>70.03</v>
      </c>
      <c r="Y60" s="4">
        <v>22.25</v>
      </c>
      <c r="Z60" s="4" t="s">
        <v>2924</v>
      </c>
      <c r="AA60" s="10" t="s">
        <v>2924</v>
      </c>
      <c r="AB60" s="10" t="s">
        <v>2924</v>
      </c>
      <c r="AC60" s="4">
        <v>10.347033</v>
      </c>
      <c r="AD60" s="4">
        <v>7.9943689771335</v>
      </c>
      <c r="AE60" s="4">
        <v>8.4312661390233998</v>
      </c>
      <c r="AF60" s="4" t="s">
        <v>2924</v>
      </c>
      <c r="AG60" s="4" t="s">
        <v>2924</v>
      </c>
      <c r="AH60" s="4" t="s">
        <v>2924</v>
      </c>
      <c r="AI60" s="4">
        <v>7.3690619999999996</v>
      </c>
      <c r="AJ60" s="4">
        <v>9.1427390000000006</v>
      </c>
    </row>
    <row r="61" spans="1:36" hidden="1" x14ac:dyDescent="0.3">
      <c r="A61" s="1" t="s">
        <v>55</v>
      </c>
      <c r="B61" s="2">
        <v>103316</v>
      </c>
      <c r="C61" s="3" t="s">
        <v>2936</v>
      </c>
      <c r="D61" s="4">
        <v>62435.838786630004</v>
      </c>
      <c r="E61" s="3" t="s">
        <v>2930</v>
      </c>
      <c r="F61" s="3" t="s">
        <v>2958</v>
      </c>
      <c r="G61" s="3" t="s">
        <v>2958</v>
      </c>
      <c r="H61" s="3" t="s">
        <v>3044</v>
      </c>
      <c r="I61" s="3" t="s">
        <v>3045</v>
      </c>
      <c r="J61" s="4">
        <v>35.507595999999999</v>
      </c>
      <c r="K61" s="4">
        <v>5.4216300000000004</v>
      </c>
      <c r="L61" s="4">
        <v>0.205064</v>
      </c>
      <c r="M61" s="4">
        <v>0.96119299999999996</v>
      </c>
      <c r="N61" s="4">
        <v>16.9262048192771</v>
      </c>
      <c r="O61" s="4">
        <v>21.663454000000002</v>
      </c>
      <c r="P61" s="4">
        <v>2.5198990000000001</v>
      </c>
      <c r="Q61" s="4">
        <v>14.354297000000001</v>
      </c>
      <c r="R61" s="4">
        <v>22.985927</v>
      </c>
      <c r="S61" s="3" t="s">
        <v>4058</v>
      </c>
      <c r="T61" s="4">
        <v>112.39</v>
      </c>
      <c r="U61" s="4">
        <v>62435.838786630004</v>
      </c>
      <c r="V61" s="10">
        <v>69273.838785999993</v>
      </c>
      <c r="W61" s="4">
        <v>1.7795177506895601</v>
      </c>
      <c r="X61" s="5" t="s">
        <v>4059</v>
      </c>
      <c r="Y61" s="4">
        <v>75.075000000000003</v>
      </c>
      <c r="Z61" s="4">
        <v>16.903293999999999</v>
      </c>
      <c r="AA61" s="10">
        <v>15.960861167899999</v>
      </c>
      <c r="AB61" s="10">
        <v>15.721497703800001</v>
      </c>
      <c r="AC61" s="5" t="s">
        <v>4060</v>
      </c>
      <c r="AD61" s="4">
        <v>4.0000575109067</v>
      </c>
      <c r="AE61" s="4">
        <v>4.0010909872046003</v>
      </c>
      <c r="AF61" s="4">
        <v>14.354297000000001</v>
      </c>
      <c r="AG61" s="4" t="s">
        <v>2924</v>
      </c>
      <c r="AH61" s="4">
        <v>13.958057381825499</v>
      </c>
      <c r="AI61" s="4">
        <v>2.5198990000000001</v>
      </c>
      <c r="AJ61" s="4">
        <v>2.5198990000000001</v>
      </c>
    </row>
    <row r="62" spans="1:36" hidden="1" x14ac:dyDescent="0.3">
      <c r="A62" s="1" t="s">
        <v>56</v>
      </c>
      <c r="B62" s="2">
        <v>15170166</v>
      </c>
      <c r="C62" s="3" t="s">
        <v>2919</v>
      </c>
      <c r="D62" s="4">
        <v>1514.0983816800001</v>
      </c>
      <c r="E62" s="3" t="s">
        <v>2925</v>
      </c>
      <c r="F62" s="3" t="s">
        <v>2981</v>
      </c>
      <c r="G62" s="3" t="s">
        <v>3017</v>
      </c>
      <c r="H62" s="3" t="s">
        <v>3020</v>
      </c>
      <c r="I62" s="3" t="s">
        <v>3021</v>
      </c>
      <c r="J62" s="4">
        <v>-17.658632999999998</v>
      </c>
      <c r="K62" s="4">
        <v>-7.8701160000000003</v>
      </c>
      <c r="L62" s="4">
        <v>2.0731709999999999</v>
      </c>
      <c r="M62" s="4">
        <v>4.5923150000000001</v>
      </c>
      <c r="N62" s="4">
        <v>14.300698000000001</v>
      </c>
      <c r="O62" s="4">
        <v>9.2353240000000003</v>
      </c>
      <c r="P62" s="5" t="s">
        <v>3046</v>
      </c>
      <c r="Q62" s="4">
        <v>8.6291639999999994</v>
      </c>
      <c r="R62" s="4">
        <v>24.988862999999998</v>
      </c>
      <c r="S62" s="3" t="s">
        <v>4061</v>
      </c>
      <c r="T62" s="4">
        <v>16.739999999999998</v>
      </c>
      <c r="U62" s="4">
        <v>1514.0983816800001</v>
      </c>
      <c r="V62" s="10">
        <v>1940.9644310000001</v>
      </c>
      <c r="W62" s="4" t="s">
        <v>2935</v>
      </c>
      <c r="X62" s="4">
        <v>22.48</v>
      </c>
      <c r="Y62" s="4">
        <v>15.52</v>
      </c>
      <c r="Z62" s="4">
        <v>14.300698000000001</v>
      </c>
      <c r="AA62" s="10">
        <v>10.5646180926454</v>
      </c>
      <c r="AB62" s="10">
        <v>11.794744944681099</v>
      </c>
      <c r="AC62" s="4">
        <v>3.3181609999999999</v>
      </c>
      <c r="AD62" s="4">
        <v>3.0807722316317001</v>
      </c>
      <c r="AE62" s="4">
        <v>3.4275684897167</v>
      </c>
      <c r="AF62" s="4">
        <v>8.6291639999999994</v>
      </c>
      <c r="AG62" s="4">
        <v>7.1507592566526998</v>
      </c>
      <c r="AH62" s="4">
        <v>8.0110114058630995</v>
      </c>
      <c r="AI62" s="5" t="s">
        <v>3046</v>
      </c>
      <c r="AJ62" s="4" t="s">
        <v>2924</v>
      </c>
    </row>
    <row r="63" spans="1:36" hidden="1" x14ac:dyDescent="0.3">
      <c r="A63" s="1" t="s">
        <v>57</v>
      </c>
      <c r="B63" s="2">
        <v>4309089</v>
      </c>
      <c r="C63" s="3" t="s">
        <v>2936</v>
      </c>
      <c r="D63" s="4">
        <v>7347.3350088300003</v>
      </c>
      <c r="E63" s="3" t="s">
        <v>2937</v>
      </c>
      <c r="F63" s="3" t="s">
        <v>2938</v>
      </c>
      <c r="G63" s="3" t="s">
        <v>3047</v>
      </c>
      <c r="H63" s="3" t="s">
        <v>3048</v>
      </c>
      <c r="I63" s="3" t="s">
        <v>3049</v>
      </c>
      <c r="J63" s="4">
        <v>-15.146552</v>
      </c>
      <c r="K63" s="4">
        <v>11.33356</v>
      </c>
      <c r="L63" s="4">
        <v>-0.20277800000000001</v>
      </c>
      <c r="M63" s="4">
        <v>5.0480260000000001</v>
      </c>
      <c r="N63" s="4">
        <v>43.591673999999998</v>
      </c>
      <c r="O63" s="4">
        <v>20.814126000000002</v>
      </c>
      <c r="P63" s="4">
        <v>1.770961</v>
      </c>
      <c r="Q63" s="4">
        <v>7.1862880000000002</v>
      </c>
      <c r="R63" s="4">
        <v>21.880493000000001</v>
      </c>
      <c r="S63" s="3" t="s">
        <v>4062</v>
      </c>
      <c r="T63" s="4">
        <v>98.43</v>
      </c>
      <c r="U63" s="4">
        <v>7347.3350088300003</v>
      </c>
      <c r="V63" s="10">
        <v>11281.035008000001</v>
      </c>
      <c r="W63" s="4">
        <v>1.1785024890785301</v>
      </c>
      <c r="X63" s="4">
        <v>130.255</v>
      </c>
      <c r="Y63" s="4">
        <v>84.35</v>
      </c>
      <c r="Z63" s="4">
        <v>43.591673999999998</v>
      </c>
      <c r="AA63" s="10">
        <v>15.8778552071</v>
      </c>
      <c r="AB63" s="10">
        <v>13.261012784</v>
      </c>
      <c r="AC63" s="4">
        <v>0.89707899999999996</v>
      </c>
      <c r="AD63" s="4">
        <v>1.0446882953731</v>
      </c>
      <c r="AE63" s="4">
        <v>0.94143316065869997</v>
      </c>
      <c r="AF63" s="4">
        <v>7.1862880000000002</v>
      </c>
      <c r="AG63" s="4">
        <v>8.6898723576411001</v>
      </c>
      <c r="AH63" s="4">
        <v>8.4831172451221999</v>
      </c>
      <c r="AI63" s="4">
        <v>1.770961</v>
      </c>
      <c r="AJ63" s="4">
        <v>6.1144239999999996</v>
      </c>
    </row>
    <row r="64" spans="1:36" hidden="1" x14ac:dyDescent="0.3">
      <c r="A64" s="1" t="s">
        <v>58</v>
      </c>
      <c r="B64" s="2">
        <v>4075849</v>
      </c>
      <c r="C64" s="3" t="s">
        <v>2936</v>
      </c>
      <c r="D64" s="4">
        <v>38455.935486640003</v>
      </c>
      <c r="E64" s="3" t="s">
        <v>2920</v>
      </c>
      <c r="F64" s="3" t="s">
        <v>2921</v>
      </c>
      <c r="G64" s="3" t="s">
        <v>2922</v>
      </c>
      <c r="H64" s="3" t="s">
        <v>2922</v>
      </c>
      <c r="I64" s="3" t="s">
        <v>3050</v>
      </c>
      <c r="J64" s="4">
        <v>5.7021009999999999</v>
      </c>
      <c r="K64" s="4">
        <v>-4.5499929999999997</v>
      </c>
      <c r="L64" s="4">
        <v>0.28472999999999998</v>
      </c>
      <c r="M64" s="4">
        <v>5.3277720000000004</v>
      </c>
      <c r="N64" s="4">
        <v>27.802243000000001</v>
      </c>
      <c r="O64" s="4">
        <v>27.556104999999999</v>
      </c>
      <c r="P64" s="4">
        <v>6.5192399999999999</v>
      </c>
      <c r="Q64" s="4">
        <v>24.263985000000002</v>
      </c>
      <c r="R64" s="4">
        <v>42.639094999999998</v>
      </c>
      <c r="S64" s="3" t="s">
        <v>4063</v>
      </c>
      <c r="T64" s="4">
        <v>133.84</v>
      </c>
      <c r="U64" s="4">
        <v>38455.935486640003</v>
      </c>
      <c r="V64" s="10">
        <v>39792.935486000002</v>
      </c>
      <c r="W64" s="4">
        <v>0.74118350268977895</v>
      </c>
      <c r="X64" s="4">
        <v>155.35</v>
      </c>
      <c r="Y64" s="4">
        <v>123.48</v>
      </c>
      <c r="Z64" s="4">
        <v>27.802243000000001</v>
      </c>
      <c r="AA64" s="10">
        <v>24.334545454499999</v>
      </c>
      <c r="AB64" s="10">
        <v>25.5451047456</v>
      </c>
      <c r="AC64" s="4">
        <v>6.1248170000000002</v>
      </c>
      <c r="AD64" s="4">
        <v>5.9399376566013</v>
      </c>
      <c r="AE64" s="4">
        <v>6.1412943359404997</v>
      </c>
      <c r="AF64" s="4">
        <v>24.263985000000002</v>
      </c>
      <c r="AG64" s="4">
        <v>19.195898085645901</v>
      </c>
      <c r="AH64" s="4">
        <v>20.970316883328898</v>
      </c>
      <c r="AI64" s="4">
        <v>6.5192399999999999</v>
      </c>
      <c r="AJ64" s="4">
        <v>24.891203000000001</v>
      </c>
    </row>
    <row r="65" spans="1:36" hidden="1" x14ac:dyDescent="0.3">
      <c r="A65" s="1" t="s">
        <v>59</v>
      </c>
      <c r="B65" s="2">
        <v>4146470</v>
      </c>
      <c r="C65" s="3" t="s">
        <v>2919</v>
      </c>
      <c r="D65" s="4">
        <v>3795.1195898000001</v>
      </c>
      <c r="E65" s="3" t="s">
        <v>2946</v>
      </c>
      <c r="F65" s="3" t="s">
        <v>2947</v>
      </c>
      <c r="G65" s="3" t="s">
        <v>2948</v>
      </c>
      <c r="H65" s="3" t="s">
        <v>2990</v>
      </c>
      <c r="I65" s="3" t="s">
        <v>2950</v>
      </c>
      <c r="J65" s="4">
        <v>56.405006</v>
      </c>
      <c r="K65" s="4">
        <v>26.453275000000001</v>
      </c>
      <c r="L65" s="4">
        <v>26.325462000000002</v>
      </c>
      <c r="M65" s="4">
        <v>13.441703</v>
      </c>
      <c r="N65" s="4">
        <v>40.175336000000001</v>
      </c>
      <c r="O65" s="4">
        <v>80.210035000000005</v>
      </c>
      <c r="P65" s="4">
        <v>14.575912000000001</v>
      </c>
      <c r="Q65" s="4">
        <v>108.461288</v>
      </c>
      <c r="R65" s="4">
        <v>78.158045000000001</v>
      </c>
      <c r="S65" s="3" t="s">
        <v>4064</v>
      </c>
      <c r="T65" s="4">
        <v>137.47999999999999</v>
      </c>
      <c r="U65" s="4">
        <v>3795.1195898000001</v>
      </c>
      <c r="V65" s="10">
        <v>3814.3665890000002</v>
      </c>
      <c r="W65" s="4" t="s">
        <v>2935</v>
      </c>
      <c r="X65" s="4">
        <v>138.19</v>
      </c>
      <c r="Y65" s="4">
        <v>73.52</v>
      </c>
      <c r="Z65" s="4">
        <v>40.175336000000001</v>
      </c>
      <c r="AA65" s="10">
        <v>99.985454545400003</v>
      </c>
      <c r="AB65" s="10">
        <v>103.75849056600001</v>
      </c>
      <c r="AC65" s="4">
        <v>14.983036999999999</v>
      </c>
      <c r="AD65" s="4">
        <v>12.3513994500367</v>
      </c>
      <c r="AE65" s="4">
        <v>13.529941745967999</v>
      </c>
      <c r="AF65" s="4">
        <v>108.461288</v>
      </c>
      <c r="AG65" s="4">
        <v>70.051874341145904</v>
      </c>
      <c r="AH65" s="4">
        <v>75.262259801503504</v>
      </c>
      <c r="AI65" s="4">
        <v>14.575912000000001</v>
      </c>
      <c r="AJ65" s="4">
        <v>82.819277</v>
      </c>
    </row>
    <row r="66" spans="1:36" hidden="1" x14ac:dyDescent="0.3">
      <c r="A66" s="1" t="s">
        <v>60</v>
      </c>
      <c r="B66" s="2">
        <v>4318095</v>
      </c>
      <c r="C66" s="3" t="s">
        <v>2919</v>
      </c>
      <c r="D66" s="4">
        <v>3175.4412576</v>
      </c>
      <c r="E66" s="3" t="s">
        <v>2920</v>
      </c>
      <c r="F66" s="3" t="s">
        <v>2921</v>
      </c>
      <c r="G66" s="3" t="s">
        <v>2942</v>
      </c>
      <c r="H66" s="3" t="s">
        <v>2942</v>
      </c>
      <c r="I66" s="3" t="s">
        <v>3051</v>
      </c>
      <c r="J66" s="4">
        <v>149.350649</v>
      </c>
      <c r="K66" s="4">
        <v>21.838073999999999</v>
      </c>
      <c r="L66" s="4">
        <v>22.697223000000001</v>
      </c>
      <c r="M66" s="4">
        <v>3.5329120000000001</v>
      </c>
      <c r="N66" s="4">
        <v>4.7194440000000002</v>
      </c>
      <c r="O66" s="4" t="s">
        <v>2924</v>
      </c>
      <c r="P66" s="4">
        <v>1.951835</v>
      </c>
      <c r="Q66" s="4" t="s">
        <v>2924</v>
      </c>
      <c r="R66" s="4" t="s">
        <v>2924</v>
      </c>
      <c r="S66" s="3" t="s">
        <v>4065</v>
      </c>
      <c r="T66" s="4">
        <v>55.68</v>
      </c>
      <c r="U66" s="4">
        <v>3175.4412576</v>
      </c>
      <c r="V66" s="10">
        <v>1575.6292570000001</v>
      </c>
      <c r="W66" s="4" t="s">
        <v>2935</v>
      </c>
      <c r="X66" s="4">
        <v>62.58</v>
      </c>
      <c r="Y66" s="4">
        <v>20.96</v>
      </c>
      <c r="Z66" s="4">
        <v>4.7194440000000002</v>
      </c>
      <c r="AA66" s="10" t="s">
        <v>2924</v>
      </c>
      <c r="AB66" s="10">
        <v>4.8453415365000003</v>
      </c>
      <c r="AC66" s="4">
        <v>47.933717999999999</v>
      </c>
      <c r="AD66" s="4">
        <v>36.964562373608203</v>
      </c>
      <c r="AE66" s="4">
        <v>44.879442344260703</v>
      </c>
      <c r="AF66" s="4" t="s">
        <v>2924</v>
      </c>
      <c r="AG66" s="4" t="s">
        <v>2924</v>
      </c>
      <c r="AH66" s="4" t="s">
        <v>2924</v>
      </c>
      <c r="AI66" s="4">
        <v>1.951835</v>
      </c>
      <c r="AJ66" s="4">
        <v>1.951835</v>
      </c>
    </row>
    <row r="67" spans="1:36" hidden="1" x14ac:dyDescent="0.3">
      <c r="A67" s="1" t="s">
        <v>61</v>
      </c>
      <c r="B67" s="2">
        <v>4199629</v>
      </c>
      <c r="C67" s="3" t="s">
        <v>2919</v>
      </c>
      <c r="D67" s="4">
        <v>8626.1319734200006</v>
      </c>
      <c r="E67" s="3" t="s">
        <v>2930</v>
      </c>
      <c r="F67" s="3" t="s">
        <v>2954</v>
      </c>
      <c r="G67" s="3" t="s">
        <v>3052</v>
      </c>
      <c r="H67" s="3" t="s">
        <v>3053</v>
      </c>
      <c r="I67" s="3" t="s">
        <v>2972</v>
      </c>
      <c r="J67" s="4">
        <v>11.825488</v>
      </c>
      <c r="K67" s="4">
        <v>-3.5643560000000001</v>
      </c>
      <c r="L67" s="4">
        <v>-2.6973029999999998</v>
      </c>
      <c r="M67" s="4">
        <v>1.6701459999999999</v>
      </c>
      <c r="N67" s="4">
        <v>6.7638888888888902</v>
      </c>
      <c r="O67" s="4" t="s">
        <v>2924</v>
      </c>
      <c r="P67" s="4">
        <v>1.025047</v>
      </c>
      <c r="Q67" s="4" t="s">
        <v>2935</v>
      </c>
      <c r="R67" s="4" t="s">
        <v>2935</v>
      </c>
      <c r="S67" s="3" t="s">
        <v>4066</v>
      </c>
      <c r="T67" s="4">
        <v>9.74</v>
      </c>
      <c r="U67" s="4">
        <v>8626.1319734200006</v>
      </c>
      <c r="V67" s="10" t="s">
        <v>2935</v>
      </c>
      <c r="W67" s="4">
        <v>14.7843942505133</v>
      </c>
      <c r="X67" s="4">
        <v>10.85</v>
      </c>
      <c r="Y67" s="4">
        <v>8.57</v>
      </c>
      <c r="Z67" s="4">
        <v>6.962116</v>
      </c>
      <c r="AA67" s="10">
        <v>5.6450678102999996</v>
      </c>
      <c r="AB67" s="10">
        <v>4.9233444368999999</v>
      </c>
      <c r="AC67" s="4" t="s">
        <v>2935</v>
      </c>
      <c r="AD67" s="4" t="s">
        <v>2935</v>
      </c>
      <c r="AE67" s="4" t="s">
        <v>2935</v>
      </c>
      <c r="AF67" s="4" t="s">
        <v>2935</v>
      </c>
      <c r="AG67" s="4" t="s">
        <v>2935</v>
      </c>
      <c r="AH67" s="4" t="s">
        <v>2935</v>
      </c>
      <c r="AI67" s="4">
        <v>1.025047</v>
      </c>
      <c r="AJ67" s="5" t="s">
        <v>4067</v>
      </c>
    </row>
    <row r="68" spans="1:36" hidden="1" x14ac:dyDescent="0.3">
      <c r="A68" s="1" t="s">
        <v>62</v>
      </c>
      <c r="B68" s="2">
        <v>4347844</v>
      </c>
      <c r="C68" s="3" t="s">
        <v>2936</v>
      </c>
      <c r="D68" s="4">
        <v>42156.207599100002</v>
      </c>
      <c r="E68" s="3" t="s">
        <v>3033</v>
      </c>
      <c r="F68" s="3" t="s">
        <v>3033</v>
      </c>
      <c r="G68" s="3" t="s">
        <v>3054</v>
      </c>
      <c r="H68" s="3" t="s">
        <v>3055</v>
      </c>
      <c r="I68" s="3" t="s">
        <v>3056</v>
      </c>
      <c r="J68" s="4">
        <v>69.209153000000001</v>
      </c>
      <c r="K68" s="4">
        <v>3.473671</v>
      </c>
      <c r="L68" s="4">
        <v>-4.1936580000000001</v>
      </c>
      <c r="M68" s="4">
        <v>9.8228240000000007</v>
      </c>
      <c r="N68" s="4">
        <v>41.629629999999999</v>
      </c>
      <c r="O68" s="4">
        <v>22.414252000000001</v>
      </c>
      <c r="P68" s="5" t="s">
        <v>3057</v>
      </c>
      <c r="Q68" s="4">
        <v>10.097127</v>
      </c>
      <c r="R68" s="4">
        <v>22.272638000000001</v>
      </c>
      <c r="S68" s="3" t="s">
        <v>4068</v>
      </c>
      <c r="T68" s="4">
        <v>84.3</v>
      </c>
      <c r="U68" s="4">
        <v>42156.207599100002</v>
      </c>
      <c r="V68" s="10">
        <v>42788.513598999998</v>
      </c>
      <c r="W68" s="4">
        <v>1.89798339264531</v>
      </c>
      <c r="X68" s="4">
        <v>89</v>
      </c>
      <c r="Y68" s="4">
        <v>44.37</v>
      </c>
      <c r="Z68" s="4">
        <v>41.629629999999999</v>
      </c>
      <c r="AA68" s="10">
        <v>17.551164872600001</v>
      </c>
      <c r="AB68" s="10">
        <v>20.231595368000001</v>
      </c>
      <c r="AC68" s="4">
        <v>5.4725919999999997</v>
      </c>
      <c r="AD68" s="4">
        <v>4.430405428277</v>
      </c>
      <c r="AE68" s="4">
        <v>5.1194315494657001</v>
      </c>
      <c r="AF68" s="4">
        <v>10.097127</v>
      </c>
      <c r="AG68" s="4">
        <v>7.6667431394868002</v>
      </c>
      <c r="AH68" s="4">
        <v>9.0908013276701993</v>
      </c>
      <c r="AI68" s="5" t="s">
        <v>3057</v>
      </c>
      <c r="AJ68" s="4">
        <v>2.5862069999999999</v>
      </c>
    </row>
    <row r="69" spans="1:36" hidden="1" x14ac:dyDescent="0.3">
      <c r="A69" s="1" t="s">
        <v>63</v>
      </c>
      <c r="B69" s="2">
        <v>103154</v>
      </c>
      <c r="C69" s="3" t="s">
        <v>2936</v>
      </c>
      <c r="D69" s="4">
        <v>7897.2603066499996</v>
      </c>
      <c r="E69" s="3" t="s">
        <v>2977</v>
      </c>
      <c r="F69" s="3" t="s">
        <v>2978</v>
      </c>
      <c r="G69" s="3" t="s">
        <v>2979</v>
      </c>
      <c r="H69" s="3" t="s">
        <v>2979</v>
      </c>
      <c r="I69" s="3" t="s">
        <v>2980</v>
      </c>
      <c r="J69" s="4">
        <v>32.220685000000003</v>
      </c>
      <c r="K69" s="4">
        <v>5.5356160000000001</v>
      </c>
      <c r="L69" s="4">
        <v>1.7840499999999999</v>
      </c>
      <c r="M69" s="4">
        <v>0.63182799999999995</v>
      </c>
      <c r="N69" s="4">
        <v>42.237569060773502</v>
      </c>
      <c r="O69" s="4">
        <v>17.791481999999998</v>
      </c>
      <c r="P69" s="4">
        <v>1.542761</v>
      </c>
      <c r="Q69" s="4">
        <v>23.062201999999999</v>
      </c>
      <c r="R69" s="4">
        <v>26.181716999999999</v>
      </c>
      <c r="S69" s="3" t="s">
        <v>4069</v>
      </c>
      <c r="T69" s="4">
        <v>76.45</v>
      </c>
      <c r="U69" s="4">
        <v>7897.2603066499996</v>
      </c>
      <c r="V69" s="10">
        <v>10763.683306000001</v>
      </c>
      <c r="W69" s="4">
        <v>3.97122302158273</v>
      </c>
      <c r="X69" s="4">
        <v>77.58</v>
      </c>
      <c r="Y69" s="4">
        <v>54.28</v>
      </c>
      <c r="Z69" s="4">
        <v>42.260917999999997</v>
      </c>
      <c r="AA69" s="10">
        <v>43.070422535200002</v>
      </c>
      <c r="AB69" s="10">
        <v>42.757270693499997</v>
      </c>
      <c r="AC69" s="4">
        <v>17.923759</v>
      </c>
      <c r="AD69" s="4">
        <v>16.267213476129498</v>
      </c>
      <c r="AE69" s="4">
        <v>17.509363988613799</v>
      </c>
      <c r="AF69" s="4">
        <v>23.062201999999999</v>
      </c>
      <c r="AG69" s="4">
        <v>19.261959813545001</v>
      </c>
      <c r="AH69" s="4">
        <v>21.187688138289499</v>
      </c>
      <c r="AI69" s="4">
        <v>1.542761</v>
      </c>
      <c r="AJ69" s="4">
        <v>1.542761</v>
      </c>
    </row>
    <row r="70" spans="1:36" hidden="1" x14ac:dyDescent="0.3">
      <c r="A70" s="1" t="s">
        <v>64</v>
      </c>
      <c r="B70" s="2">
        <v>4262539</v>
      </c>
      <c r="C70" s="3" t="s">
        <v>2936</v>
      </c>
      <c r="D70" s="4">
        <v>5640.1254057599999</v>
      </c>
      <c r="E70" s="3" t="s">
        <v>2937</v>
      </c>
      <c r="F70" s="3" t="s">
        <v>2938</v>
      </c>
      <c r="G70" s="3" t="s">
        <v>3039</v>
      </c>
      <c r="H70" s="3" t="s">
        <v>3039</v>
      </c>
      <c r="I70" s="3" t="s">
        <v>3040</v>
      </c>
      <c r="J70" s="4">
        <v>32.288401</v>
      </c>
      <c r="K70" s="4">
        <v>12.558346</v>
      </c>
      <c r="L70" s="4">
        <v>14.466545999999999</v>
      </c>
      <c r="M70" s="4">
        <v>4.4769959999999998</v>
      </c>
      <c r="N70" s="4">
        <v>11.543196</v>
      </c>
      <c r="O70" s="4" t="s">
        <v>2924</v>
      </c>
      <c r="P70" s="4">
        <v>0.73481799999999997</v>
      </c>
      <c r="Q70" s="4" t="s">
        <v>2935</v>
      </c>
      <c r="R70" s="4" t="s">
        <v>2924</v>
      </c>
      <c r="S70" s="3" t="s">
        <v>4070</v>
      </c>
      <c r="T70" s="4">
        <v>50.64</v>
      </c>
      <c r="U70" s="4">
        <v>5640.1254057599999</v>
      </c>
      <c r="V70" s="10">
        <v>25341.309405</v>
      </c>
      <c r="W70" s="4">
        <v>1.7377567140600301</v>
      </c>
      <c r="X70" s="4">
        <v>52.31</v>
      </c>
      <c r="Y70" s="4">
        <v>37.65</v>
      </c>
      <c r="Z70" s="4">
        <v>11.543196</v>
      </c>
      <c r="AA70" s="10">
        <v>12.9896113889</v>
      </c>
      <c r="AB70" s="10">
        <v>15.4367653514</v>
      </c>
      <c r="AC70" s="4">
        <v>9.2576739999999997</v>
      </c>
      <c r="AD70" s="4">
        <v>8.5806338143342007</v>
      </c>
      <c r="AE70" s="4">
        <v>9.2907854571553994</v>
      </c>
      <c r="AF70" s="4" t="s">
        <v>2935</v>
      </c>
      <c r="AG70" s="4">
        <v>9.4469335138371999</v>
      </c>
      <c r="AH70" s="4">
        <v>10.5123359891719</v>
      </c>
      <c r="AI70" s="4">
        <v>0.73481799999999997</v>
      </c>
      <c r="AJ70" s="4">
        <v>0.73481799999999997</v>
      </c>
    </row>
    <row r="71" spans="1:36" hidden="1" x14ac:dyDescent="0.3">
      <c r="A71" s="1" t="s">
        <v>65</v>
      </c>
      <c r="B71" s="2">
        <v>4014726</v>
      </c>
      <c r="C71" s="3" t="s">
        <v>2936</v>
      </c>
      <c r="D71" s="4">
        <v>73791.993373470003</v>
      </c>
      <c r="E71" s="3" t="s">
        <v>3033</v>
      </c>
      <c r="F71" s="3" t="s">
        <v>3033</v>
      </c>
      <c r="G71" s="3" t="s">
        <v>3034</v>
      </c>
      <c r="H71" s="3" t="s">
        <v>3058</v>
      </c>
      <c r="I71" s="3" t="s">
        <v>3059</v>
      </c>
      <c r="J71" s="4">
        <v>20.885245999999999</v>
      </c>
      <c r="K71" s="4">
        <v>20.916080999999998</v>
      </c>
      <c r="L71" s="4">
        <v>0.44192900000000002</v>
      </c>
      <c r="M71" s="4">
        <v>4.6452220000000004</v>
      </c>
      <c r="N71" s="4">
        <v>19.247679999999999</v>
      </c>
      <c r="O71" s="4" t="s">
        <v>2924</v>
      </c>
      <c r="P71" s="4">
        <v>4.3313059999999997</v>
      </c>
      <c r="Q71" s="4">
        <v>17.260317000000001</v>
      </c>
      <c r="R71" s="4" t="s">
        <v>2924</v>
      </c>
      <c r="S71" s="3" t="s">
        <v>4071</v>
      </c>
      <c r="T71" s="4">
        <v>331.83</v>
      </c>
      <c r="U71" s="4">
        <v>73791.993373470003</v>
      </c>
      <c r="V71" s="10">
        <v>87489.093372999996</v>
      </c>
      <c r="W71" s="4">
        <v>2.1336226380978198</v>
      </c>
      <c r="X71" s="4">
        <v>332.68990000000002</v>
      </c>
      <c r="Y71" s="4">
        <v>212.24</v>
      </c>
      <c r="Z71" s="4">
        <v>19.317150000000002</v>
      </c>
      <c r="AA71" s="10">
        <v>25.671415474900002</v>
      </c>
      <c r="AB71" s="10">
        <v>25.671415474900002</v>
      </c>
      <c r="AC71" s="4">
        <v>7.2301450000000003</v>
      </c>
      <c r="AD71" s="4">
        <v>7.0845559931811</v>
      </c>
      <c r="AE71" s="4">
        <v>7.0845559931811</v>
      </c>
      <c r="AF71" s="4">
        <v>17.260317000000001</v>
      </c>
      <c r="AG71" s="4">
        <v>16.4063683511683</v>
      </c>
      <c r="AH71" s="4">
        <v>16.4063683511683</v>
      </c>
      <c r="AI71" s="4">
        <v>4.3313059999999997</v>
      </c>
      <c r="AJ71" s="4">
        <v>4.6643990000000004</v>
      </c>
    </row>
    <row r="72" spans="1:36" hidden="1" x14ac:dyDescent="0.3">
      <c r="A72" s="1" t="s">
        <v>66</v>
      </c>
      <c r="B72" s="2">
        <v>4673706</v>
      </c>
      <c r="C72" s="3" t="s">
        <v>2919</v>
      </c>
      <c r="D72" s="4">
        <v>1434.4110594000001</v>
      </c>
      <c r="E72" s="3" t="s">
        <v>2937</v>
      </c>
      <c r="F72" s="3" t="s">
        <v>3060</v>
      </c>
      <c r="G72" s="3" t="s">
        <v>3061</v>
      </c>
      <c r="H72" s="3" t="s">
        <v>3061</v>
      </c>
      <c r="I72" s="3" t="s">
        <v>3062</v>
      </c>
      <c r="J72" s="4">
        <v>37.593985000000004</v>
      </c>
      <c r="K72" s="4">
        <v>39.961759000000001</v>
      </c>
      <c r="L72" s="4">
        <v>35.639284000000004</v>
      </c>
      <c r="M72" s="4">
        <v>-0.27248</v>
      </c>
      <c r="N72" s="4" t="s">
        <v>2924</v>
      </c>
      <c r="O72" s="4">
        <v>15.186722</v>
      </c>
      <c r="P72" s="4">
        <v>0.97695500000000002</v>
      </c>
      <c r="Q72" s="4">
        <v>6.0604370000000003</v>
      </c>
      <c r="R72" s="4">
        <v>44.661670000000001</v>
      </c>
      <c r="S72" s="3" t="s">
        <v>4072</v>
      </c>
      <c r="T72" s="4">
        <v>21.96</v>
      </c>
      <c r="U72" s="4">
        <v>1434.4110594000001</v>
      </c>
      <c r="V72" s="10">
        <v>3014.1100590000001</v>
      </c>
      <c r="W72" s="4" t="s">
        <v>2935</v>
      </c>
      <c r="X72" s="4">
        <v>22.27</v>
      </c>
      <c r="Y72" s="4">
        <v>11.62</v>
      </c>
      <c r="Z72" s="4" t="s">
        <v>2924</v>
      </c>
      <c r="AA72" s="10">
        <v>18.931034482699999</v>
      </c>
      <c r="AB72" s="10">
        <v>27.8680203045</v>
      </c>
      <c r="AC72" s="4">
        <v>1.536071</v>
      </c>
      <c r="AD72" s="4">
        <v>1.4345237172034999</v>
      </c>
      <c r="AE72" s="4">
        <v>1.4846067364205999</v>
      </c>
      <c r="AF72" s="4">
        <v>6.0604370000000003</v>
      </c>
      <c r="AG72" s="4">
        <v>5.3906978606292997</v>
      </c>
      <c r="AH72" s="4">
        <v>5.6992050126214</v>
      </c>
      <c r="AI72" s="4">
        <v>0.97695500000000002</v>
      </c>
      <c r="AJ72" s="4">
        <v>1.441891</v>
      </c>
    </row>
    <row r="73" spans="1:36" hidden="1" x14ac:dyDescent="0.3">
      <c r="A73" s="1" t="s">
        <v>67</v>
      </c>
      <c r="B73" s="2">
        <v>4819787</v>
      </c>
      <c r="C73" s="3" t="s">
        <v>2919</v>
      </c>
      <c r="D73" s="4">
        <v>85806.137037599998</v>
      </c>
      <c r="E73" s="3" t="s">
        <v>2925</v>
      </c>
      <c r="F73" s="3" t="s">
        <v>2981</v>
      </c>
      <c r="G73" s="3" t="s">
        <v>2982</v>
      </c>
      <c r="H73" s="3" t="s">
        <v>3063</v>
      </c>
      <c r="I73" s="3" t="s">
        <v>3064</v>
      </c>
      <c r="J73" s="4">
        <v>6.9876139999999998</v>
      </c>
      <c r="K73" s="4">
        <v>18.960588999999999</v>
      </c>
      <c r="L73" s="4">
        <v>1.290656</v>
      </c>
      <c r="M73" s="4">
        <v>3.6528299999999998</v>
      </c>
      <c r="N73" s="4">
        <v>48.427362000000002</v>
      </c>
      <c r="O73" s="4">
        <v>21.210811</v>
      </c>
      <c r="P73" s="4">
        <v>10.323211000000001</v>
      </c>
      <c r="Q73" s="4">
        <v>44.119549999999997</v>
      </c>
      <c r="R73" s="4">
        <v>22.493396000000001</v>
      </c>
      <c r="S73" s="3" t="s">
        <v>4073</v>
      </c>
      <c r="T73" s="4">
        <v>137.34</v>
      </c>
      <c r="U73" s="4">
        <v>85806.137037599998</v>
      </c>
      <c r="V73" s="10">
        <v>76812.137036999993</v>
      </c>
      <c r="W73" s="4" t="s">
        <v>2935</v>
      </c>
      <c r="X73" s="5" t="s">
        <v>4074</v>
      </c>
      <c r="Y73" s="4">
        <v>110.38</v>
      </c>
      <c r="Z73" s="4">
        <v>48.427362000000002</v>
      </c>
      <c r="AA73" s="10">
        <v>32.022943480599999</v>
      </c>
      <c r="AB73" s="10">
        <v>34.392004747800001</v>
      </c>
      <c r="AC73" s="4">
        <v>7.0859909999999999</v>
      </c>
      <c r="AD73" s="4">
        <v>6.4105115842340998</v>
      </c>
      <c r="AE73" s="4">
        <v>6.9535968024542001</v>
      </c>
      <c r="AF73" s="4">
        <v>44.119549999999997</v>
      </c>
      <c r="AG73" s="4">
        <v>18.345451806816701</v>
      </c>
      <c r="AH73" s="4">
        <v>19.550769027104501</v>
      </c>
      <c r="AI73" s="4">
        <v>10.323211000000001</v>
      </c>
      <c r="AJ73" s="4">
        <v>11.372028999999999</v>
      </c>
    </row>
    <row r="74" spans="1:36" hidden="1" x14ac:dyDescent="0.3">
      <c r="A74" s="1" t="s">
        <v>68</v>
      </c>
      <c r="B74" s="2">
        <v>4186103</v>
      </c>
      <c r="C74" s="3" t="s">
        <v>2919</v>
      </c>
      <c r="D74" s="4">
        <v>13956.0869994</v>
      </c>
      <c r="E74" s="3" t="s">
        <v>2946</v>
      </c>
      <c r="F74" s="3" t="s">
        <v>2947</v>
      </c>
      <c r="G74" s="3" t="s">
        <v>2985</v>
      </c>
      <c r="H74" s="3" t="s">
        <v>3065</v>
      </c>
      <c r="I74" s="3" t="s">
        <v>2950</v>
      </c>
      <c r="J74" s="4">
        <v>-18.257809000000002</v>
      </c>
      <c r="K74" s="4">
        <v>-8.5449889999999993</v>
      </c>
      <c r="L74" s="4">
        <v>-11.909729</v>
      </c>
      <c r="M74" s="4">
        <v>6.2564339999999996</v>
      </c>
      <c r="N74" s="4">
        <v>27.477077999999999</v>
      </c>
      <c r="O74" s="4">
        <v>17.197334000000001</v>
      </c>
      <c r="P74" s="4">
        <v>2.9188139999999998</v>
      </c>
      <c r="Q74" s="4">
        <v>11.484745</v>
      </c>
      <c r="R74" s="4">
        <v>23.992184000000002</v>
      </c>
      <c r="S74" s="3" t="s">
        <v>4075</v>
      </c>
      <c r="T74" s="4">
        <v>92.9</v>
      </c>
      <c r="U74" s="4">
        <v>13956.0869994</v>
      </c>
      <c r="V74" s="10">
        <v>16627.716999</v>
      </c>
      <c r="W74" s="4" t="s">
        <v>2935</v>
      </c>
      <c r="X74" s="4">
        <v>129.16999999999999</v>
      </c>
      <c r="Y74" s="4">
        <v>84.7</v>
      </c>
      <c r="Z74" s="4">
        <v>27.477077999999999</v>
      </c>
      <c r="AA74" s="10">
        <v>14.214021236800001</v>
      </c>
      <c r="AB74" s="10">
        <v>14.6363059161</v>
      </c>
      <c r="AC74" s="4">
        <v>4.1923060000000003</v>
      </c>
      <c r="AD74" s="4">
        <v>4.0185352168085</v>
      </c>
      <c r="AE74" s="4">
        <v>4.1771669972768004</v>
      </c>
      <c r="AF74" s="4">
        <v>11.484745</v>
      </c>
      <c r="AG74" s="4">
        <v>9.6090659387431003</v>
      </c>
      <c r="AH74" s="4">
        <v>9.9484418663812004</v>
      </c>
      <c r="AI74" s="4">
        <v>2.9188139999999998</v>
      </c>
      <c r="AJ74" s="4">
        <v>13.282814</v>
      </c>
    </row>
    <row r="75" spans="1:36" hidden="1" x14ac:dyDescent="0.3">
      <c r="A75" s="1" t="s">
        <v>69</v>
      </c>
      <c r="B75" s="2">
        <v>10810390</v>
      </c>
      <c r="C75" s="3" t="s">
        <v>2919</v>
      </c>
      <c r="D75" s="4">
        <v>2284.5261140399998</v>
      </c>
      <c r="E75" s="3" t="s">
        <v>2920</v>
      </c>
      <c r="F75" s="3" t="s">
        <v>2921</v>
      </c>
      <c r="G75" s="3" t="s">
        <v>2942</v>
      </c>
      <c r="H75" s="3" t="s">
        <v>2942</v>
      </c>
      <c r="I75" s="3" t="s">
        <v>2943</v>
      </c>
      <c r="J75" s="4">
        <v>100.305998</v>
      </c>
      <c r="K75" s="4">
        <v>25.35427</v>
      </c>
      <c r="L75" s="4">
        <v>10.611693000000001</v>
      </c>
      <c r="M75" s="4">
        <v>16.518333999999999</v>
      </c>
      <c r="N75" s="4" t="s">
        <v>2924</v>
      </c>
      <c r="O75" s="4" t="s">
        <v>2924</v>
      </c>
      <c r="P75" s="4">
        <v>3.0859890000000001</v>
      </c>
      <c r="Q75" s="4" t="s">
        <v>2924</v>
      </c>
      <c r="R75" s="4" t="s">
        <v>2924</v>
      </c>
      <c r="S75" s="3" t="s">
        <v>4076</v>
      </c>
      <c r="T75" s="4">
        <v>32.729999999999997</v>
      </c>
      <c r="U75" s="4">
        <v>2284.5261140399998</v>
      </c>
      <c r="V75" s="10">
        <v>1533.4661140000001</v>
      </c>
      <c r="W75" s="4" t="s">
        <v>2935</v>
      </c>
      <c r="X75" s="4">
        <v>37</v>
      </c>
      <c r="Y75" s="4">
        <v>15.32</v>
      </c>
      <c r="Z75" s="4" t="s">
        <v>2924</v>
      </c>
      <c r="AA75" s="10" t="s">
        <v>2924</v>
      </c>
      <c r="AB75" s="10" t="s">
        <v>2924</v>
      </c>
      <c r="AC75" s="4" t="s">
        <v>2935</v>
      </c>
      <c r="AD75" s="4" t="s">
        <v>2935</v>
      </c>
      <c r="AE75" s="4" t="s">
        <v>2935</v>
      </c>
      <c r="AF75" s="4" t="s">
        <v>2924</v>
      </c>
      <c r="AG75" s="4" t="s">
        <v>2924</v>
      </c>
      <c r="AH75" s="4" t="s">
        <v>2924</v>
      </c>
      <c r="AI75" s="4">
        <v>3.0859890000000001</v>
      </c>
      <c r="AJ75" s="4">
        <v>3.0859890000000001</v>
      </c>
    </row>
    <row r="76" spans="1:36" hidden="1" x14ac:dyDescent="0.3">
      <c r="A76" s="1" t="s">
        <v>70</v>
      </c>
      <c r="B76" s="2">
        <v>4995937</v>
      </c>
      <c r="C76" s="3" t="s">
        <v>2936</v>
      </c>
      <c r="D76" s="4">
        <v>2389.1139321000001</v>
      </c>
      <c r="E76" s="3" t="s">
        <v>2937</v>
      </c>
      <c r="F76" s="3" t="s">
        <v>2938</v>
      </c>
      <c r="G76" s="3" t="s">
        <v>3047</v>
      </c>
      <c r="H76" s="3" t="s">
        <v>3048</v>
      </c>
      <c r="I76" s="3" t="s">
        <v>3066</v>
      </c>
      <c r="J76" s="5" t="s">
        <v>3067</v>
      </c>
      <c r="K76" s="4">
        <v>9.9151089999999993</v>
      </c>
      <c r="L76" s="4">
        <v>16.126384999999999</v>
      </c>
      <c r="M76" s="4">
        <v>1.9504919999999999</v>
      </c>
      <c r="N76" s="4">
        <v>19.949648</v>
      </c>
      <c r="O76" s="4">
        <v>15.273709</v>
      </c>
      <c r="P76" s="4">
        <v>2.3223639999999999</v>
      </c>
      <c r="Q76" s="4">
        <v>10.527366000000001</v>
      </c>
      <c r="R76" s="4">
        <v>16.356491999999999</v>
      </c>
      <c r="S76" s="3" t="s">
        <v>4077</v>
      </c>
      <c r="T76" s="5" t="s">
        <v>4078</v>
      </c>
      <c r="U76" s="4">
        <v>2389.1139321000001</v>
      </c>
      <c r="V76" s="10">
        <v>2493.5329320000001</v>
      </c>
      <c r="W76" s="4">
        <v>0.52498738011105495</v>
      </c>
      <c r="X76" s="5" t="s">
        <v>4079</v>
      </c>
      <c r="Y76" s="4">
        <v>163.74</v>
      </c>
      <c r="Z76" s="4">
        <v>19.949648</v>
      </c>
      <c r="AA76" s="10">
        <v>19.868014602599999</v>
      </c>
      <c r="AB76" s="10">
        <v>20.6300442593</v>
      </c>
      <c r="AC76" s="4">
        <v>1.501466</v>
      </c>
      <c r="AD76" s="4">
        <v>1.5416445219327</v>
      </c>
      <c r="AE76" s="4">
        <v>1.5204005560806</v>
      </c>
      <c r="AF76" s="4">
        <v>10.527366000000001</v>
      </c>
      <c r="AG76" s="4">
        <v>11.0049281301844</v>
      </c>
      <c r="AH76" s="4">
        <v>11.208568600411001</v>
      </c>
      <c r="AI76" s="4">
        <v>2.3223639999999999</v>
      </c>
      <c r="AJ76" s="4">
        <v>3.6091679999999999</v>
      </c>
    </row>
    <row r="77" spans="1:36" hidden="1" x14ac:dyDescent="0.3">
      <c r="A77" s="1" t="s">
        <v>71</v>
      </c>
      <c r="B77" s="2">
        <v>4973184</v>
      </c>
      <c r="C77" s="3" t="s">
        <v>2919</v>
      </c>
      <c r="D77" s="4">
        <v>3080.4210757599999</v>
      </c>
      <c r="E77" s="3" t="s">
        <v>2946</v>
      </c>
      <c r="F77" s="3" t="s">
        <v>2947</v>
      </c>
      <c r="G77" s="3" t="s">
        <v>2948</v>
      </c>
      <c r="H77" s="3" t="s">
        <v>2990</v>
      </c>
      <c r="I77" s="3" t="s">
        <v>3068</v>
      </c>
      <c r="J77" s="4">
        <v>9.814978</v>
      </c>
      <c r="K77" s="4">
        <v>3.7456299999999998</v>
      </c>
      <c r="L77" s="4">
        <v>14.264760000000001</v>
      </c>
      <c r="M77" s="4">
        <v>4.1269840000000002</v>
      </c>
      <c r="N77" s="4">
        <v>26.920086000000001</v>
      </c>
      <c r="O77" s="4">
        <v>17.378695</v>
      </c>
      <c r="P77" s="4">
        <v>4.4536550000000004</v>
      </c>
      <c r="Q77" s="4">
        <v>22.466229999999999</v>
      </c>
      <c r="R77" s="4">
        <v>20.758704999999999</v>
      </c>
      <c r="S77" s="3" t="s">
        <v>4080</v>
      </c>
      <c r="T77" s="4">
        <v>62.32</v>
      </c>
      <c r="U77" s="4">
        <v>3080.4210757599999</v>
      </c>
      <c r="V77" s="10">
        <v>3005.9590750000002</v>
      </c>
      <c r="W77" s="4" t="s">
        <v>2935</v>
      </c>
      <c r="X77" s="4">
        <v>77.290499999999994</v>
      </c>
      <c r="Y77" s="4">
        <v>51.865000000000002</v>
      </c>
      <c r="Z77" s="4">
        <v>26.920086000000001</v>
      </c>
      <c r="AA77" s="10">
        <v>28.016543787</v>
      </c>
      <c r="AB77" s="10">
        <v>28.212115999200002</v>
      </c>
      <c r="AC77" s="4">
        <v>3.253822</v>
      </c>
      <c r="AD77" s="4">
        <v>3.1090997275415</v>
      </c>
      <c r="AE77" s="4">
        <v>3.2147604334005</v>
      </c>
      <c r="AF77" s="4">
        <v>22.466229999999999</v>
      </c>
      <c r="AG77" s="4">
        <v>16.0356730566618</v>
      </c>
      <c r="AH77" s="4">
        <v>17.1629501274763</v>
      </c>
      <c r="AI77" s="4">
        <v>4.4536550000000004</v>
      </c>
      <c r="AJ77" s="4">
        <v>6.5469059999999999</v>
      </c>
    </row>
    <row r="78" spans="1:36" hidden="1" x14ac:dyDescent="0.3">
      <c r="A78" s="1" t="s">
        <v>72</v>
      </c>
      <c r="B78" s="2">
        <v>4994468</v>
      </c>
      <c r="C78" s="3" t="s">
        <v>2936</v>
      </c>
      <c r="D78" s="4">
        <v>6654.43378278</v>
      </c>
      <c r="E78" s="3" t="s">
        <v>2937</v>
      </c>
      <c r="F78" s="3" t="s">
        <v>3060</v>
      </c>
      <c r="G78" s="3" t="s">
        <v>3069</v>
      </c>
      <c r="H78" s="3" t="s">
        <v>3069</v>
      </c>
      <c r="I78" s="3" t="s">
        <v>3070</v>
      </c>
      <c r="J78" s="4">
        <v>40.913978999999998</v>
      </c>
      <c r="K78" s="4">
        <v>51.810020000000002</v>
      </c>
      <c r="L78" s="4">
        <v>14.00609</v>
      </c>
      <c r="M78" s="4">
        <v>-2.8539659999999998</v>
      </c>
      <c r="N78" s="4">
        <v>20.901115999999998</v>
      </c>
      <c r="O78" s="4" t="s">
        <v>2924</v>
      </c>
      <c r="P78" s="4">
        <v>1.476121</v>
      </c>
      <c r="Q78" s="4">
        <v>5.125216</v>
      </c>
      <c r="R78" s="4">
        <v>10.285005999999999</v>
      </c>
      <c r="S78" s="3" t="s">
        <v>4081</v>
      </c>
      <c r="T78" s="4">
        <v>52.42</v>
      </c>
      <c r="U78" s="4">
        <v>6654.43378278</v>
      </c>
      <c r="V78" s="10">
        <v>10291.433782</v>
      </c>
      <c r="W78" s="4" t="s">
        <v>2935</v>
      </c>
      <c r="X78" s="4">
        <v>54.01</v>
      </c>
      <c r="Y78" s="4">
        <v>32</v>
      </c>
      <c r="Z78" s="4">
        <v>20.901115999999998</v>
      </c>
      <c r="AA78" s="10">
        <v>10.8458164363</v>
      </c>
      <c r="AB78" s="10">
        <v>12.291026753200001</v>
      </c>
      <c r="AC78" s="4">
        <v>0.95698700000000003</v>
      </c>
      <c r="AD78" s="4">
        <v>0.71142469007760001</v>
      </c>
      <c r="AE78" s="4">
        <v>0.88479567652049995</v>
      </c>
      <c r="AF78" s="4">
        <v>5.125216</v>
      </c>
      <c r="AG78" s="4">
        <v>5.1443022078927996</v>
      </c>
      <c r="AH78" s="4">
        <v>6.7151180402547999</v>
      </c>
      <c r="AI78" s="4">
        <v>1.476121</v>
      </c>
      <c r="AJ78" s="4">
        <v>7.4449649999999998</v>
      </c>
    </row>
    <row r="79" spans="1:36" hidden="1" x14ac:dyDescent="0.3">
      <c r="A79" s="1" t="s">
        <v>73</v>
      </c>
      <c r="B79" s="2">
        <v>4991769</v>
      </c>
      <c r="C79" s="3" t="s">
        <v>2936</v>
      </c>
      <c r="D79" s="4">
        <v>2653.614</v>
      </c>
      <c r="E79" s="3" t="s">
        <v>2937</v>
      </c>
      <c r="F79" s="3" t="s">
        <v>2938</v>
      </c>
      <c r="G79" s="3" t="s">
        <v>3047</v>
      </c>
      <c r="H79" s="3" t="s">
        <v>3071</v>
      </c>
      <c r="I79" s="3" t="s">
        <v>3072</v>
      </c>
      <c r="J79" s="4">
        <v>-0.53965300000000005</v>
      </c>
      <c r="K79" s="4">
        <v>-4.9231800000000003</v>
      </c>
      <c r="L79" s="4">
        <v>17.310086999999999</v>
      </c>
      <c r="M79" s="4">
        <v>5.855912</v>
      </c>
      <c r="N79" s="4">
        <v>26.493749999999999</v>
      </c>
      <c r="O79" s="4">
        <v>22.656334000000001</v>
      </c>
      <c r="P79" s="4">
        <v>2.6738580000000001</v>
      </c>
      <c r="Q79" s="4">
        <v>10.793616</v>
      </c>
      <c r="R79" s="4">
        <v>23.277701</v>
      </c>
      <c r="S79" s="3" t="s">
        <v>4082</v>
      </c>
      <c r="T79" s="4">
        <v>84.78</v>
      </c>
      <c r="U79" s="4">
        <v>2653.614</v>
      </c>
      <c r="V79" s="10">
        <v>2894.2649999999999</v>
      </c>
      <c r="W79" s="4">
        <v>1.2267044114177901</v>
      </c>
      <c r="X79" s="4">
        <v>99.41</v>
      </c>
      <c r="Y79" s="4">
        <v>67.39</v>
      </c>
      <c r="Z79" s="4">
        <v>26.493749999999999</v>
      </c>
      <c r="AA79" s="10">
        <v>24.556118754500002</v>
      </c>
      <c r="AB79" s="10">
        <v>26.158108766800002</v>
      </c>
      <c r="AC79" s="4">
        <v>2.2838150000000002</v>
      </c>
      <c r="AD79" s="4">
        <v>2.2805739523046</v>
      </c>
      <c r="AE79" s="4">
        <v>2.3276589683513</v>
      </c>
      <c r="AF79" s="4">
        <v>10.793616</v>
      </c>
      <c r="AG79" s="4">
        <v>10.5110197624669</v>
      </c>
      <c r="AH79" s="4">
        <v>11.972832019586299</v>
      </c>
      <c r="AI79" s="4">
        <v>2.6738580000000001</v>
      </c>
      <c r="AJ79" s="4">
        <v>3.4453610000000001</v>
      </c>
    </row>
    <row r="80" spans="1:36" hidden="1" x14ac:dyDescent="0.3">
      <c r="A80" s="1" t="s">
        <v>74</v>
      </c>
      <c r="B80" s="2">
        <v>4121019</v>
      </c>
      <c r="C80" s="3" t="s">
        <v>2936</v>
      </c>
      <c r="D80" s="4">
        <v>12739.021940819999</v>
      </c>
      <c r="E80" s="3" t="s">
        <v>3033</v>
      </c>
      <c r="F80" s="3" t="s">
        <v>3033</v>
      </c>
      <c r="G80" s="3" t="s">
        <v>3034</v>
      </c>
      <c r="H80" s="3" t="s">
        <v>3073</v>
      </c>
      <c r="I80" s="3" t="s">
        <v>3074</v>
      </c>
      <c r="J80" s="4">
        <v>-15.899744</v>
      </c>
      <c r="K80" s="4">
        <v>24.746777000000002</v>
      </c>
      <c r="L80" s="4">
        <v>12.357454000000001</v>
      </c>
      <c r="M80" s="4">
        <v>4.6846329999999998</v>
      </c>
      <c r="N80" s="4" t="s">
        <v>2924</v>
      </c>
      <c r="O80" s="4" t="s">
        <v>2924</v>
      </c>
      <c r="P80" s="4">
        <v>1.5912489999999999</v>
      </c>
      <c r="Q80" s="4">
        <v>57.952387000000002</v>
      </c>
      <c r="R80" s="4" t="s">
        <v>2924</v>
      </c>
      <c r="S80" s="3" t="s">
        <v>4083</v>
      </c>
      <c r="T80" s="4">
        <v>108.38</v>
      </c>
      <c r="U80" s="4">
        <v>12739.021940819999</v>
      </c>
      <c r="V80" s="10">
        <v>17266.449939999999</v>
      </c>
      <c r="W80" s="4">
        <v>1.4947407270714199</v>
      </c>
      <c r="X80" s="4">
        <v>153.53989999999999</v>
      </c>
      <c r="Y80" s="4">
        <v>71.97</v>
      </c>
      <c r="Z80" s="4" t="s">
        <v>2924</v>
      </c>
      <c r="AA80" s="10" t="s">
        <v>2924</v>
      </c>
      <c r="AB80" s="10" t="s">
        <v>2924</v>
      </c>
      <c r="AC80" s="4">
        <v>2.6555689999999998</v>
      </c>
      <c r="AD80" s="4">
        <v>3.1633206570521999</v>
      </c>
      <c r="AE80" s="4">
        <v>3.1412951524418</v>
      </c>
      <c r="AF80" s="4">
        <v>57.952387000000002</v>
      </c>
      <c r="AG80" s="4">
        <v>17.084758657109202</v>
      </c>
      <c r="AH80" s="4">
        <v>16.0834259826369</v>
      </c>
      <c r="AI80" s="4">
        <v>1.5912489999999999</v>
      </c>
      <c r="AJ80" s="4">
        <v>2.0809489999999999</v>
      </c>
    </row>
    <row r="81" spans="1:36" hidden="1" x14ac:dyDescent="0.3">
      <c r="A81" s="1" t="s">
        <v>75</v>
      </c>
      <c r="B81" s="2">
        <v>5309457</v>
      </c>
      <c r="C81" s="3" t="s">
        <v>2936</v>
      </c>
      <c r="D81" s="4">
        <v>11221.97229023</v>
      </c>
      <c r="E81" s="3" t="s">
        <v>3007</v>
      </c>
      <c r="F81" s="3" t="s">
        <v>3075</v>
      </c>
      <c r="G81" s="3" t="s">
        <v>3075</v>
      </c>
      <c r="H81" s="3" t="s">
        <v>3076</v>
      </c>
      <c r="I81" s="3" t="s">
        <v>3077</v>
      </c>
      <c r="J81" s="4">
        <v>-9.7810900000000007</v>
      </c>
      <c r="K81" s="4">
        <v>-6.6506020000000001</v>
      </c>
      <c r="L81" s="4">
        <v>4.476807</v>
      </c>
      <c r="M81" s="4">
        <v>2.5953390000000001</v>
      </c>
      <c r="N81" s="4">
        <v>11.327484999999999</v>
      </c>
      <c r="O81" s="4">
        <v>14.232182</v>
      </c>
      <c r="P81" s="4">
        <v>3.714998</v>
      </c>
      <c r="Q81" s="4">
        <v>5.1580240000000002</v>
      </c>
      <c r="R81" s="4">
        <v>13.83896</v>
      </c>
      <c r="S81" s="3" t="s">
        <v>4084</v>
      </c>
      <c r="T81" s="4">
        <v>19.37</v>
      </c>
      <c r="U81" s="4">
        <v>11221.97229023</v>
      </c>
      <c r="V81" s="10">
        <v>25127.57229</v>
      </c>
      <c r="W81" s="4">
        <v>2.4780588538977799</v>
      </c>
      <c r="X81" s="4">
        <v>23.47</v>
      </c>
      <c r="Y81" s="4">
        <v>17.795000000000002</v>
      </c>
      <c r="Z81" s="4">
        <v>11.327484999999999</v>
      </c>
      <c r="AA81" s="10">
        <v>8.6142488659000005</v>
      </c>
      <c r="AB81" s="10">
        <v>8.5432011642999992</v>
      </c>
      <c r="AC81" s="4">
        <v>0.31522299999999998</v>
      </c>
      <c r="AD81" s="4">
        <v>0.30941838876220001</v>
      </c>
      <c r="AE81" s="4">
        <v>0.31161559038140002</v>
      </c>
      <c r="AF81" s="4">
        <v>5.1580240000000002</v>
      </c>
      <c r="AG81" s="4">
        <v>6.2941616523928001</v>
      </c>
      <c r="AH81" s="4">
        <v>6.3639303877598001</v>
      </c>
      <c r="AI81" s="4">
        <v>3.714998</v>
      </c>
      <c r="AJ81" s="4" t="s">
        <v>2924</v>
      </c>
    </row>
    <row r="82" spans="1:36" hidden="1" x14ac:dyDescent="0.3">
      <c r="A82" s="1" t="s">
        <v>76</v>
      </c>
      <c r="B82" s="2">
        <v>4796000</v>
      </c>
      <c r="C82" s="3" t="s">
        <v>2936</v>
      </c>
      <c r="D82" s="4">
        <v>11747.394029159999</v>
      </c>
      <c r="E82" s="3" t="s">
        <v>3033</v>
      </c>
      <c r="F82" s="3" t="s">
        <v>3033</v>
      </c>
      <c r="G82" s="3" t="s">
        <v>3054</v>
      </c>
      <c r="H82" s="3" t="s">
        <v>3078</v>
      </c>
      <c r="I82" s="3" t="s">
        <v>3079</v>
      </c>
      <c r="J82" s="4">
        <v>73.285060999999999</v>
      </c>
      <c r="K82" s="4">
        <v>39.821648000000003</v>
      </c>
      <c r="L82" s="4">
        <v>8.2103760000000001</v>
      </c>
      <c r="M82" s="4">
        <v>3.2939569999999998</v>
      </c>
      <c r="N82" s="4" t="s">
        <v>2924</v>
      </c>
      <c r="O82" s="4" t="s">
        <v>2924</v>
      </c>
      <c r="P82" s="4">
        <v>2.237587</v>
      </c>
      <c r="Q82" s="4">
        <v>12.319884</v>
      </c>
      <c r="R82" s="4">
        <v>20.938019000000001</v>
      </c>
      <c r="S82" s="3" t="s">
        <v>4085</v>
      </c>
      <c r="T82" s="4">
        <v>45.47</v>
      </c>
      <c r="U82" s="4">
        <v>11747.394029159999</v>
      </c>
      <c r="V82" s="10">
        <v>13379.394028999999</v>
      </c>
      <c r="W82" s="4">
        <v>0.87970090169342396</v>
      </c>
      <c r="X82" s="4">
        <v>46.6</v>
      </c>
      <c r="Y82" s="4">
        <v>23.8</v>
      </c>
      <c r="Z82" s="4" t="s">
        <v>2924</v>
      </c>
      <c r="AA82" s="10">
        <v>13.0563372193</v>
      </c>
      <c r="AB82" s="10">
        <v>46.370988302699999</v>
      </c>
      <c r="AC82" s="4">
        <v>1.2158659999999999</v>
      </c>
      <c r="AD82" s="4">
        <v>1.1061255608912</v>
      </c>
      <c r="AE82" s="4">
        <v>1.1523953961652</v>
      </c>
      <c r="AF82" s="4">
        <v>12.319884</v>
      </c>
      <c r="AG82" s="4">
        <v>5.6940240294441002</v>
      </c>
      <c r="AH82" s="4">
        <v>9.1005742246283994</v>
      </c>
      <c r="AI82" s="4">
        <v>2.237587</v>
      </c>
      <c r="AJ82" s="4">
        <v>2.3161170000000002</v>
      </c>
    </row>
    <row r="83" spans="1:36" hidden="1" x14ac:dyDescent="0.3">
      <c r="A83" s="1" t="s">
        <v>77</v>
      </c>
      <c r="B83" s="2">
        <v>1023992</v>
      </c>
      <c r="C83" s="3" t="s">
        <v>2957</v>
      </c>
      <c r="D83" s="4">
        <v>560.22937079999997</v>
      </c>
      <c r="E83" s="3" t="s">
        <v>2930</v>
      </c>
      <c r="F83" s="3" t="s">
        <v>2954</v>
      </c>
      <c r="G83" s="3" t="s">
        <v>2954</v>
      </c>
      <c r="H83" s="3" t="s">
        <v>3080</v>
      </c>
      <c r="I83" s="3" t="s">
        <v>2933</v>
      </c>
      <c r="J83" s="4">
        <v>18.743286999999999</v>
      </c>
      <c r="K83" s="4">
        <v>2.6939160000000002</v>
      </c>
      <c r="L83" s="4">
        <v>-5.8748399999999998</v>
      </c>
      <c r="M83" s="4">
        <v>9.0538999999999994E-2</v>
      </c>
      <c r="N83" s="4">
        <v>138.1875</v>
      </c>
      <c r="O83" s="4">
        <v>29.959350000000001</v>
      </c>
      <c r="P83" s="4">
        <v>1.1321619999999999</v>
      </c>
      <c r="Q83" s="4" t="s">
        <v>2935</v>
      </c>
      <c r="R83" s="4" t="s">
        <v>2935</v>
      </c>
      <c r="S83" s="3" t="s">
        <v>4086</v>
      </c>
      <c r="T83" s="4">
        <v>22.11</v>
      </c>
      <c r="U83" s="4">
        <v>560.22937079999997</v>
      </c>
      <c r="V83" s="10" t="s">
        <v>2935</v>
      </c>
      <c r="W83" s="4">
        <v>3.6182722749886902</v>
      </c>
      <c r="X83" s="4">
        <v>25.85</v>
      </c>
      <c r="Y83" s="4">
        <v>18.05</v>
      </c>
      <c r="Z83" s="4">
        <v>137.329193</v>
      </c>
      <c r="AA83" s="10">
        <v>13.0596574128</v>
      </c>
      <c r="AB83" s="10">
        <v>19.653333333300001</v>
      </c>
      <c r="AC83" s="4" t="s">
        <v>2935</v>
      </c>
      <c r="AD83" s="4" t="s">
        <v>2935</v>
      </c>
      <c r="AE83" s="4" t="s">
        <v>2935</v>
      </c>
      <c r="AF83" s="4" t="s">
        <v>2935</v>
      </c>
      <c r="AG83" s="4" t="s">
        <v>2935</v>
      </c>
      <c r="AH83" s="4" t="s">
        <v>2935</v>
      </c>
      <c r="AI83" s="4">
        <v>1.1321619999999999</v>
      </c>
      <c r="AJ83" s="4">
        <v>1.3400810000000001</v>
      </c>
    </row>
    <row r="84" spans="1:36" hidden="1" x14ac:dyDescent="0.3">
      <c r="A84" s="1" t="s">
        <v>78</v>
      </c>
      <c r="B84" s="2">
        <v>4008292</v>
      </c>
      <c r="C84" s="3" t="s">
        <v>2936</v>
      </c>
      <c r="D84" s="4">
        <v>1406.1738539200001</v>
      </c>
      <c r="E84" s="3" t="s">
        <v>2977</v>
      </c>
      <c r="F84" s="3" t="s">
        <v>2978</v>
      </c>
      <c r="G84" s="3" t="s">
        <v>3081</v>
      </c>
      <c r="H84" s="3" t="s">
        <v>3081</v>
      </c>
      <c r="I84" s="3" t="s">
        <v>3082</v>
      </c>
      <c r="J84" s="4">
        <v>16.206482999999999</v>
      </c>
      <c r="K84" s="4">
        <v>1.520713</v>
      </c>
      <c r="L84" s="4">
        <v>5.7923499999999999</v>
      </c>
      <c r="M84" s="4">
        <v>0.31088100000000002</v>
      </c>
      <c r="N84" s="4">
        <v>23.325301204819301</v>
      </c>
      <c r="O84" s="4">
        <v>14.469357</v>
      </c>
      <c r="P84" s="4">
        <v>1.408717</v>
      </c>
      <c r="Q84" s="4">
        <v>15.407912</v>
      </c>
      <c r="R84" s="4">
        <v>12.398114</v>
      </c>
      <c r="S84" s="3" t="s">
        <v>4087</v>
      </c>
      <c r="T84" s="4">
        <v>19.36</v>
      </c>
      <c r="U84" s="4">
        <v>1406.1738539200001</v>
      </c>
      <c r="V84" s="10">
        <v>1860.674853</v>
      </c>
      <c r="W84" s="4">
        <v>4.59710743801653</v>
      </c>
      <c r="X84" s="4">
        <v>20.3</v>
      </c>
      <c r="Y84" s="4">
        <v>15.53</v>
      </c>
      <c r="Z84" s="4">
        <v>31.685760999999999</v>
      </c>
      <c r="AA84" s="10">
        <v>31.737704917999999</v>
      </c>
      <c r="AB84" s="10">
        <v>23.901234567900001</v>
      </c>
      <c r="AC84" s="4">
        <v>8.0566479999999991</v>
      </c>
      <c r="AD84" s="4">
        <v>9.3743285578543993</v>
      </c>
      <c r="AE84" s="4">
        <v>8.7405554759848005</v>
      </c>
      <c r="AF84" s="4">
        <v>15.407912</v>
      </c>
      <c r="AG84" s="4" t="s">
        <v>2935</v>
      </c>
      <c r="AH84" s="4">
        <v>15.790242903332601</v>
      </c>
      <c r="AI84" s="4">
        <v>1.408717</v>
      </c>
      <c r="AJ84" s="4">
        <v>1.4695609999999999</v>
      </c>
    </row>
    <row r="85" spans="1:36" hidden="1" x14ac:dyDescent="0.3">
      <c r="A85" s="1" t="s">
        <v>79</v>
      </c>
      <c r="B85" s="2">
        <v>107230</v>
      </c>
      <c r="C85" s="3" t="s">
        <v>2936</v>
      </c>
      <c r="D85" s="4">
        <v>1134.2780361</v>
      </c>
      <c r="E85" s="3" t="s">
        <v>2977</v>
      </c>
      <c r="F85" s="3" t="s">
        <v>2978</v>
      </c>
      <c r="G85" s="3" t="s">
        <v>2979</v>
      </c>
      <c r="H85" s="3" t="s">
        <v>2979</v>
      </c>
      <c r="I85" s="3" t="s">
        <v>2980</v>
      </c>
      <c r="J85" s="4">
        <v>19.287786000000001</v>
      </c>
      <c r="K85" s="4">
        <v>-2.1888489999999998</v>
      </c>
      <c r="L85" s="4">
        <v>-3.135904</v>
      </c>
      <c r="M85" s="4">
        <v>2.2749250000000001</v>
      </c>
      <c r="N85" s="4">
        <v>24.035714285714299</v>
      </c>
      <c r="O85" s="4">
        <v>16.750132000000001</v>
      </c>
      <c r="P85" s="4">
        <v>5.9482549999999996</v>
      </c>
      <c r="Q85" s="4">
        <v>13.614724000000001</v>
      </c>
      <c r="R85" s="4">
        <v>20.828693999999999</v>
      </c>
      <c r="S85" s="3" t="s">
        <v>4088</v>
      </c>
      <c r="T85" s="5" t="s">
        <v>4089</v>
      </c>
      <c r="U85" s="4">
        <v>1134.2780361</v>
      </c>
      <c r="V85" s="10">
        <v>1781.650036</v>
      </c>
      <c r="W85" s="4">
        <v>8.1048223693097405</v>
      </c>
      <c r="X85" s="4">
        <v>251.63</v>
      </c>
      <c r="Y85" s="4">
        <v>182.59</v>
      </c>
      <c r="Z85" s="4">
        <v>24.017519</v>
      </c>
      <c r="AA85" s="10" t="s">
        <v>2935</v>
      </c>
      <c r="AB85" s="10" t="s">
        <v>2935</v>
      </c>
      <c r="AC85" s="4">
        <v>7.6334949999999999</v>
      </c>
      <c r="AD85" s="4">
        <v>8.0110163489209008</v>
      </c>
      <c r="AE85" s="4">
        <v>7.8973849113475003</v>
      </c>
      <c r="AF85" s="4">
        <v>13.614724000000001</v>
      </c>
      <c r="AG85" s="4" t="s">
        <v>2935</v>
      </c>
      <c r="AH85" s="4" t="s">
        <v>2935</v>
      </c>
      <c r="AI85" s="4">
        <v>5.9482549999999996</v>
      </c>
      <c r="AJ85" s="4">
        <v>5.9482549999999996</v>
      </c>
    </row>
    <row r="86" spans="1:36" hidden="1" x14ac:dyDescent="0.3">
      <c r="A86" s="1" t="s">
        <v>80</v>
      </c>
      <c r="B86" s="2">
        <v>111908</v>
      </c>
      <c r="C86" s="3" t="s">
        <v>2936</v>
      </c>
      <c r="D86" s="4">
        <v>18926.7526497</v>
      </c>
      <c r="E86" s="3" t="s">
        <v>2977</v>
      </c>
      <c r="F86" s="3" t="s">
        <v>2978</v>
      </c>
      <c r="G86" s="3" t="s">
        <v>3083</v>
      </c>
      <c r="H86" s="3" t="s">
        <v>3083</v>
      </c>
      <c r="I86" s="3" t="s">
        <v>2980</v>
      </c>
      <c r="J86" s="4">
        <v>2.9663430000000002</v>
      </c>
      <c r="K86" s="4">
        <v>-8.4994929999999993</v>
      </c>
      <c r="L86" s="4">
        <v>-8.1969989999999999</v>
      </c>
      <c r="M86" s="4">
        <v>2.5762459999999998</v>
      </c>
      <c r="N86" s="4">
        <v>66.036585365853696</v>
      </c>
      <c r="O86" s="4">
        <v>11.213502</v>
      </c>
      <c r="P86" s="4">
        <v>1.0239590000000001</v>
      </c>
      <c r="Q86" s="4">
        <v>18.631896000000001</v>
      </c>
      <c r="R86" s="4">
        <v>24.968841999999999</v>
      </c>
      <c r="S86" s="3" t="s">
        <v>4090</v>
      </c>
      <c r="T86" s="5" t="s">
        <v>4091</v>
      </c>
      <c r="U86" s="4">
        <v>18926.7526497</v>
      </c>
      <c r="V86" s="10">
        <v>36189.904648999996</v>
      </c>
      <c r="W86" s="4">
        <v>4.8014773776546598</v>
      </c>
      <c r="X86" s="4">
        <v>135.44499999999999</v>
      </c>
      <c r="Y86" s="4">
        <v>102.89</v>
      </c>
      <c r="Z86" s="4">
        <v>65.835865999999996</v>
      </c>
      <c r="AA86" s="10">
        <v>33.874448719100002</v>
      </c>
      <c r="AB86" s="10">
        <v>35.162223499200003</v>
      </c>
      <c r="AC86" s="4">
        <v>11.729207000000001</v>
      </c>
      <c r="AD86" s="4">
        <v>11.520653794527799</v>
      </c>
      <c r="AE86" s="4">
        <v>11.6849101180074</v>
      </c>
      <c r="AF86" s="4">
        <v>18.631896000000001</v>
      </c>
      <c r="AG86" s="4">
        <v>18.865528022446401</v>
      </c>
      <c r="AH86" s="4">
        <v>17.709300170898899</v>
      </c>
      <c r="AI86" s="4">
        <v>1.0239590000000001</v>
      </c>
      <c r="AJ86" s="4">
        <v>1.045407</v>
      </c>
    </row>
    <row r="87" spans="1:36" hidden="1" x14ac:dyDescent="0.3">
      <c r="A87" s="1" t="s">
        <v>81</v>
      </c>
      <c r="B87" s="2">
        <v>4111519</v>
      </c>
      <c r="C87" s="3" t="s">
        <v>2941</v>
      </c>
      <c r="D87" s="4">
        <v>1175.8037907200001</v>
      </c>
      <c r="E87" s="3" t="s">
        <v>3033</v>
      </c>
      <c r="F87" s="3" t="s">
        <v>3033</v>
      </c>
      <c r="G87" s="3" t="s">
        <v>3054</v>
      </c>
      <c r="H87" s="3" t="s">
        <v>3084</v>
      </c>
      <c r="I87" s="3" t="s">
        <v>3085</v>
      </c>
      <c r="J87" s="4">
        <v>43.074967999999998</v>
      </c>
      <c r="K87" s="4">
        <v>15.250768000000001</v>
      </c>
      <c r="L87" s="4">
        <v>17.047816999999998</v>
      </c>
      <c r="M87" s="4">
        <v>3.874539</v>
      </c>
      <c r="N87" s="4" t="s">
        <v>2924</v>
      </c>
      <c r="O87" s="4" t="s">
        <v>2924</v>
      </c>
      <c r="P87" s="4">
        <v>1.1235470000000001</v>
      </c>
      <c r="Q87" s="4" t="s">
        <v>2924</v>
      </c>
      <c r="R87" s="4" t="s">
        <v>2924</v>
      </c>
      <c r="S87" s="3" t="s">
        <v>4092</v>
      </c>
      <c r="T87" s="5" t="s">
        <v>4093</v>
      </c>
      <c r="U87" s="4">
        <v>1175.8037907200001</v>
      </c>
      <c r="V87" s="10">
        <v>1305.1202000000001</v>
      </c>
      <c r="W87" s="4">
        <v>1.7761989342806399</v>
      </c>
      <c r="X87" s="5" t="s">
        <v>4094</v>
      </c>
      <c r="Y87" s="4">
        <v>6.67</v>
      </c>
      <c r="Z87" s="4" t="s">
        <v>2924</v>
      </c>
      <c r="AA87" s="10" t="s">
        <v>2924</v>
      </c>
      <c r="AB87" s="10" t="s">
        <v>2924</v>
      </c>
      <c r="AC87" s="4">
        <v>0.70900399999999997</v>
      </c>
      <c r="AD87" s="4">
        <v>0.6815616883158</v>
      </c>
      <c r="AE87" s="4">
        <v>0.7334229167788</v>
      </c>
      <c r="AF87" s="4" t="s">
        <v>2924</v>
      </c>
      <c r="AG87" s="4">
        <v>9.8785875657684006</v>
      </c>
      <c r="AH87" s="4">
        <v>21.4385389526634</v>
      </c>
      <c r="AI87" s="4">
        <v>1.1235470000000001</v>
      </c>
      <c r="AJ87" s="4">
        <v>1.124045</v>
      </c>
    </row>
    <row r="88" spans="1:36" hidden="1" x14ac:dyDescent="0.3">
      <c r="A88" s="1" t="s">
        <v>82</v>
      </c>
      <c r="B88" s="2">
        <v>4279124</v>
      </c>
      <c r="C88" s="3" t="s">
        <v>2936</v>
      </c>
      <c r="D88" s="4">
        <v>189081.83676387</v>
      </c>
      <c r="E88" s="3" t="s">
        <v>2925</v>
      </c>
      <c r="F88" s="3" t="s">
        <v>2926</v>
      </c>
      <c r="G88" s="3" t="s">
        <v>3086</v>
      </c>
      <c r="H88" s="3" t="s">
        <v>3086</v>
      </c>
      <c r="I88" s="3" t="s">
        <v>2929</v>
      </c>
      <c r="J88" s="4">
        <v>5.911581</v>
      </c>
      <c r="K88" s="4">
        <v>0.20491799999999999</v>
      </c>
      <c r="L88" s="4">
        <v>-17.250647000000001</v>
      </c>
      <c r="M88" s="4">
        <v>-6.1632239999999996</v>
      </c>
      <c r="N88" s="4">
        <v>16.841363999999999</v>
      </c>
      <c r="O88" s="4">
        <v>13.838888000000001</v>
      </c>
      <c r="P88" s="4">
        <v>1.4227529999999999</v>
      </c>
      <c r="Q88" s="4">
        <v>6.9398169999999997</v>
      </c>
      <c r="R88" s="4">
        <v>14.208085000000001</v>
      </c>
      <c r="S88" s="3" t="s">
        <v>4095</v>
      </c>
      <c r="T88" s="4">
        <v>83.13</v>
      </c>
      <c r="U88" s="4">
        <v>189081.83676387</v>
      </c>
      <c r="V88" s="10">
        <v>181781.24513299999</v>
      </c>
      <c r="W88" s="4">
        <v>1.2029351617947801</v>
      </c>
      <c r="X88" s="4">
        <v>117.82</v>
      </c>
      <c r="Y88" s="4">
        <v>66.63</v>
      </c>
      <c r="Z88" s="4">
        <v>16.841363999999999</v>
      </c>
      <c r="AA88" s="10">
        <v>8.9983284951293001</v>
      </c>
      <c r="AB88" s="10">
        <v>9.4563289681917002</v>
      </c>
      <c r="AC88" s="4">
        <v>1.325526</v>
      </c>
      <c r="AD88" s="4">
        <v>1.2708479596522</v>
      </c>
      <c r="AE88" s="4">
        <v>1.3170066560021001</v>
      </c>
      <c r="AF88" s="4">
        <v>6.9398169999999997</v>
      </c>
      <c r="AG88" s="4">
        <v>6.3583808529457997</v>
      </c>
      <c r="AH88" s="4">
        <v>6.7154098415835</v>
      </c>
      <c r="AI88" s="4">
        <v>1.4227529999999999</v>
      </c>
      <c r="AJ88" s="4">
        <v>2.0214560000000001</v>
      </c>
    </row>
    <row r="89" spans="1:36" hidden="1" x14ac:dyDescent="0.3">
      <c r="A89" s="1" t="s">
        <v>83</v>
      </c>
      <c r="B89" s="2">
        <v>14092075</v>
      </c>
      <c r="C89" s="3" t="s">
        <v>2936</v>
      </c>
      <c r="D89" s="4">
        <v>4249.4005852199998</v>
      </c>
      <c r="E89" s="3" t="s">
        <v>2937</v>
      </c>
      <c r="F89" s="3" t="s">
        <v>2967</v>
      </c>
      <c r="G89" s="3" t="s">
        <v>3087</v>
      </c>
      <c r="H89" s="3" t="s">
        <v>3088</v>
      </c>
      <c r="I89" s="3" t="s">
        <v>3089</v>
      </c>
      <c r="J89" s="4">
        <v>4.1775460000000004</v>
      </c>
      <c r="K89" s="4">
        <v>14</v>
      </c>
      <c r="L89" s="4">
        <v>11.297071000000001</v>
      </c>
      <c r="M89" s="4">
        <v>3.2341530000000001</v>
      </c>
      <c r="N89" s="4" t="s">
        <v>2924</v>
      </c>
      <c r="O89" s="4">
        <v>33.25</v>
      </c>
      <c r="P89" s="4">
        <v>0.98312200000000005</v>
      </c>
      <c r="Q89" s="4">
        <v>12.926850999999999</v>
      </c>
      <c r="R89" s="4">
        <v>9.2924019999999992</v>
      </c>
      <c r="S89" s="3" t="s">
        <v>4096</v>
      </c>
      <c r="T89" s="4">
        <v>7.98</v>
      </c>
      <c r="U89" s="4">
        <v>4249.4005852199998</v>
      </c>
      <c r="V89" s="10">
        <v>6114.4005850000003</v>
      </c>
      <c r="W89" s="4">
        <v>2.0050125313283198</v>
      </c>
      <c r="X89" s="4">
        <v>10.38</v>
      </c>
      <c r="Y89" s="5" t="s">
        <v>4097</v>
      </c>
      <c r="Z89" s="4" t="s">
        <v>2924</v>
      </c>
      <c r="AA89" s="10">
        <v>13.214108295999999</v>
      </c>
      <c r="AB89" s="10">
        <v>15.372464410199999</v>
      </c>
      <c r="AC89" s="4">
        <v>1.820846</v>
      </c>
      <c r="AD89" s="4">
        <v>2.5472172204432</v>
      </c>
      <c r="AE89" s="4">
        <v>2.6130566050641</v>
      </c>
      <c r="AF89" s="4">
        <v>12.926850999999999</v>
      </c>
      <c r="AG89" s="4">
        <v>9.6745482302544001</v>
      </c>
      <c r="AH89" s="4">
        <v>10.551250289562301</v>
      </c>
      <c r="AI89" s="4">
        <v>0.98312200000000005</v>
      </c>
      <c r="AJ89" s="4" t="s">
        <v>2924</v>
      </c>
    </row>
    <row r="90" spans="1:36" hidden="1" x14ac:dyDescent="0.3">
      <c r="A90" s="1" t="s">
        <v>84</v>
      </c>
      <c r="B90" s="2">
        <v>4811737</v>
      </c>
      <c r="C90" s="3" t="s">
        <v>2919</v>
      </c>
      <c r="D90" s="4">
        <v>16863.379723400001</v>
      </c>
      <c r="E90" s="3" t="s">
        <v>2920</v>
      </c>
      <c r="F90" s="3" t="s">
        <v>2961</v>
      </c>
      <c r="G90" s="3" t="s">
        <v>2962</v>
      </c>
      <c r="H90" s="3" t="s">
        <v>3090</v>
      </c>
      <c r="I90" s="3" t="s">
        <v>3091</v>
      </c>
      <c r="J90" s="4">
        <v>2.9205399999999999</v>
      </c>
      <c r="K90" s="4">
        <v>-1.2243649999999999</v>
      </c>
      <c r="L90" s="4">
        <v>7.1533610000000003</v>
      </c>
      <c r="M90" s="4">
        <v>0.98350400000000004</v>
      </c>
      <c r="N90" s="4">
        <v>38.521487</v>
      </c>
      <c r="O90" s="4">
        <v>45.533158999999998</v>
      </c>
      <c r="P90" s="4">
        <v>4.281301</v>
      </c>
      <c r="Q90" s="4">
        <v>18.098230999999998</v>
      </c>
      <c r="R90" s="4">
        <v>38.592401000000002</v>
      </c>
      <c r="S90" s="3" t="s">
        <v>4098</v>
      </c>
      <c r="T90" s="4">
        <v>225.89</v>
      </c>
      <c r="U90" s="4">
        <v>16863.379723400001</v>
      </c>
      <c r="V90" s="10">
        <v>15949.047723</v>
      </c>
      <c r="W90" s="4" t="s">
        <v>2935</v>
      </c>
      <c r="X90" s="5" t="s">
        <v>4099</v>
      </c>
      <c r="Y90" s="5" t="s">
        <v>4100</v>
      </c>
      <c r="Z90" s="4">
        <v>38.521487</v>
      </c>
      <c r="AA90" s="10">
        <v>22.825702535200001</v>
      </c>
      <c r="AB90" s="10">
        <v>24.1813413263</v>
      </c>
      <c r="AC90" s="5" t="s">
        <v>4101</v>
      </c>
      <c r="AD90" s="4">
        <v>3.8471293775680002</v>
      </c>
      <c r="AE90" s="4">
        <v>3.9816315255179</v>
      </c>
      <c r="AF90" s="4">
        <v>18.098230999999998</v>
      </c>
      <c r="AG90" s="4">
        <v>15.4393455214319</v>
      </c>
      <c r="AH90" s="4">
        <v>15.9399560502676</v>
      </c>
      <c r="AI90" s="4">
        <v>4.281301</v>
      </c>
      <c r="AJ90" s="4">
        <v>5.0303979999999999</v>
      </c>
    </row>
    <row r="91" spans="1:36" hidden="1" x14ac:dyDescent="0.3">
      <c r="A91" s="1" t="s">
        <v>85</v>
      </c>
      <c r="B91" s="2">
        <v>27851507</v>
      </c>
      <c r="C91" s="3" t="s">
        <v>2919</v>
      </c>
      <c r="D91" s="4">
        <v>2309.9379206499998</v>
      </c>
      <c r="E91" s="3" t="s">
        <v>2920</v>
      </c>
      <c r="F91" s="3" t="s">
        <v>2961</v>
      </c>
      <c r="G91" s="3" t="s">
        <v>2974</v>
      </c>
      <c r="H91" s="3" t="s">
        <v>3092</v>
      </c>
      <c r="I91" s="3" t="s">
        <v>3093</v>
      </c>
      <c r="J91" s="4">
        <v>64.617486</v>
      </c>
      <c r="K91" s="4">
        <v>33.592018000000003</v>
      </c>
      <c r="L91" s="4">
        <v>11.988848000000001</v>
      </c>
      <c r="M91" s="4">
        <v>4.9194599999999999</v>
      </c>
      <c r="N91" s="4" t="s">
        <v>2924</v>
      </c>
      <c r="O91" s="4" t="s">
        <v>2924</v>
      </c>
      <c r="P91" s="4">
        <v>20.150501999999999</v>
      </c>
      <c r="Q91" s="4" t="s">
        <v>2924</v>
      </c>
      <c r="R91" s="4" t="s">
        <v>2924</v>
      </c>
      <c r="S91" s="3" t="s">
        <v>4102</v>
      </c>
      <c r="T91" s="5" t="s">
        <v>4033</v>
      </c>
      <c r="U91" s="4">
        <v>2309.9379206499998</v>
      </c>
      <c r="V91" s="10">
        <v>2190.9049199999999</v>
      </c>
      <c r="W91" s="4" t="s">
        <v>2935</v>
      </c>
      <c r="X91" s="4">
        <v>14.25</v>
      </c>
      <c r="Y91" s="4">
        <v>4.46</v>
      </c>
      <c r="Z91" s="4" t="s">
        <v>2924</v>
      </c>
      <c r="AA91" s="10" t="s">
        <v>2924</v>
      </c>
      <c r="AB91" s="10" t="s">
        <v>2924</v>
      </c>
      <c r="AC91" s="4">
        <v>0.88783000000000001</v>
      </c>
      <c r="AD91" s="4">
        <v>0.67188061288839995</v>
      </c>
      <c r="AE91" s="4">
        <v>0.81834503044780005</v>
      </c>
      <c r="AF91" s="4" t="s">
        <v>2924</v>
      </c>
      <c r="AG91" s="4" t="s">
        <v>2935</v>
      </c>
      <c r="AH91" s="4" t="s">
        <v>2924</v>
      </c>
      <c r="AI91" s="4">
        <v>20.150501999999999</v>
      </c>
      <c r="AJ91" s="4">
        <v>30.739795999999998</v>
      </c>
    </row>
    <row r="92" spans="1:36" hidden="1" x14ac:dyDescent="0.3">
      <c r="A92" s="1" t="s">
        <v>86</v>
      </c>
      <c r="B92" s="2">
        <v>5198840</v>
      </c>
      <c r="C92" s="3" t="s">
        <v>2919</v>
      </c>
      <c r="D92" s="4">
        <v>4089.2088512599998</v>
      </c>
      <c r="E92" s="3" t="s">
        <v>2946</v>
      </c>
      <c r="F92" s="3" t="s">
        <v>2947</v>
      </c>
      <c r="G92" s="3" t="s">
        <v>2948</v>
      </c>
      <c r="H92" s="3" t="s">
        <v>2990</v>
      </c>
      <c r="I92" s="3" t="s">
        <v>2950</v>
      </c>
      <c r="J92" s="4">
        <v>78.621598000000006</v>
      </c>
      <c r="K92" s="4">
        <v>27.634881</v>
      </c>
      <c r="L92" s="4">
        <v>6.9382390000000003</v>
      </c>
      <c r="M92" s="4">
        <v>13.247982</v>
      </c>
      <c r="N92" s="4" t="s">
        <v>2924</v>
      </c>
      <c r="O92" s="4" t="s">
        <v>2924</v>
      </c>
      <c r="P92" s="4">
        <v>12.081353999999999</v>
      </c>
      <c r="Q92" s="4" t="s">
        <v>2924</v>
      </c>
      <c r="R92" s="4">
        <v>187.78457800000001</v>
      </c>
      <c r="S92" s="3" t="s">
        <v>4103</v>
      </c>
      <c r="T92" s="4">
        <v>40.69</v>
      </c>
      <c r="U92" s="4">
        <v>4089.2088512599998</v>
      </c>
      <c r="V92" s="10">
        <v>4006.923851</v>
      </c>
      <c r="W92" s="4" t="s">
        <v>2935</v>
      </c>
      <c r="X92" s="4">
        <v>41.36</v>
      </c>
      <c r="Y92" s="4">
        <v>21.19</v>
      </c>
      <c r="Z92" s="4" t="s">
        <v>2924</v>
      </c>
      <c r="AA92" s="10">
        <v>91.830286616999999</v>
      </c>
      <c r="AB92" s="10">
        <v>152.8262910798</v>
      </c>
      <c r="AC92" s="4">
        <v>12.697739</v>
      </c>
      <c r="AD92" s="4">
        <v>10.1933357950101</v>
      </c>
      <c r="AE92" s="4">
        <v>12.0025629448589</v>
      </c>
      <c r="AF92" s="4" t="s">
        <v>2924</v>
      </c>
      <c r="AG92" s="4">
        <v>84.453190523864194</v>
      </c>
      <c r="AH92" s="4">
        <v>156.45073234937101</v>
      </c>
      <c r="AI92" s="4">
        <v>12.081353999999999</v>
      </c>
      <c r="AJ92" s="4">
        <v>25.607299999999999</v>
      </c>
    </row>
    <row r="93" spans="1:36" hidden="1" x14ac:dyDescent="0.3">
      <c r="A93" s="1" t="s">
        <v>87</v>
      </c>
      <c r="B93" s="2">
        <v>4812385</v>
      </c>
      <c r="C93" s="3" t="s">
        <v>2919</v>
      </c>
      <c r="D93" s="4">
        <v>4656.6761802399997</v>
      </c>
      <c r="E93" s="3" t="s">
        <v>2920</v>
      </c>
      <c r="F93" s="3" t="s">
        <v>2921</v>
      </c>
      <c r="G93" s="3" t="s">
        <v>2942</v>
      </c>
      <c r="H93" s="3" t="s">
        <v>2942</v>
      </c>
      <c r="I93" s="3" t="s">
        <v>3051</v>
      </c>
      <c r="J93" s="4">
        <v>17.999179999999999</v>
      </c>
      <c r="K93" s="4">
        <v>2.8224369999999999</v>
      </c>
      <c r="L93" s="4">
        <v>2.4199290000000002</v>
      </c>
      <c r="M93" s="4">
        <v>2.0929410000000002</v>
      </c>
      <c r="N93" s="4">
        <v>12.589676000000001</v>
      </c>
      <c r="O93" s="4">
        <v>15.211416</v>
      </c>
      <c r="P93" s="4">
        <v>3.6033550000000001</v>
      </c>
      <c r="Q93" s="4">
        <v>11.112233</v>
      </c>
      <c r="R93" s="4">
        <v>23.230885000000001</v>
      </c>
      <c r="S93" s="3" t="s">
        <v>4104</v>
      </c>
      <c r="T93" s="4">
        <v>28.78</v>
      </c>
      <c r="U93" s="4">
        <v>4656.6761802399997</v>
      </c>
      <c r="V93" s="10">
        <v>4113.8151799999996</v>
      </c>
      <c r="W93" s="4" t="s">
        <v>2935</v>
      </c>
      <c r="X93" s="4">
        <v>32.880000000000003</v>
      </c>
      <c r="Y93" s="4">
        <v>22.22</v>
      </c>
      <c r="Z93" s="4">
        <v>14.616557</v>
      </c>
      <c r="AA93" s="10">
        <v>13.585725075499999</v>
      </c>
      <c r="AB93" s="10">
        <v>11.0483239408</v>
      </c>
      <c r="AC93" s="4">
        <v>2.733212</v>
      </c>
      <c r="AD93" s="4">
        <v>2.9065896279829002</v>
      </c>
      <c r="AE93" s="4">
        <v>2.7291940554765999</v>
      </c>
      <c r="AF93" s="4">
        <v>11.112233</v>
      </c>
      <c r="AG93" s="4">
        <v>13.3226047542526</v>
      </c>
      <c r="AH93" s="4">
        <v>8.9611489728556997</v>
      </c>
      <c r="AI93" s="4">
        <v>3.6033550000000001</v>
      </c>
      <c r="AJ93" s="4">
        <v>3.8537759999999999</v>
      </c>
    </row>
    <row r="94" spans="1:36" hidden="1" x14ac:dyDescent="0.3">
      <c r="A94" s="1" t="s">
        <v>88</v>
      </c>
      <c r="B94" s="2">
        <v>4994472</v>
      </c>
      <c r="C94" s="3" t="s">
        <v>2919</v>
      </c>
      <c r="D94" s="4">
        <v>1402.78397677</v>
      </c>
      <c r="E94" s="3" t="s">
        <v>2937</v>
      </c>
      <c r="F94" s="3" t="s">
        <v>3060</v>
      </c>
      <c r="G94" s="3" t="s">
        <v>3069</v>
      </c>
      <c r="H94" s="3" t="s">
        <v>3069</v>
      </c>
      <c r="I94" s="3" t="s">
        <v>3070</v>
      </c>
      <c r="J94" s="4">
        <v>13.586098</v>
      </c>
      <c r="K94" s="4">
        <v>93.326814999999996</v>
      </c>
      <c r="L94" s="4">
        <v>25.799268000000001</v>
      </c>
      <c r="M94" s="4">
        <v>1.8020339999999999</v>
      </c>
      <c r="N94" s="4" t="s">
        <v>2924</v>
      </c>
      <c r="O94" s="4" t="s">
        <v>2924</v>
      </c>
      <c r="P94" s="4">
        <v>1.0802430000000001</v>
      </c>
      <c r="Q94" s="4">
        <v>9.9407139999999998</v>
      </c>
      <c r="R94" s="4" t="s">
        <v>2924</v>
      </c>
      <c r="S94" s="3" t="s">
        <v>4105</v>
      </c>
      <c r="T94" s="4">
        <v>79.09</v>
      </c>
      <c r="U94" s="4">
        <v>1402.78397677</v>
      </c>
      <c r="V94" s="10">
        <v>2920.233976</v>
      </c>
      <c r="W94" s="4" t="s">
        <v>2935</v>
      </c>
      <c r="X94" s="4">
        <v>85.91</v>
      </c>
      <c r="Y94" s="4">
        <v>36.085000000000001</v>
      </c>
      <c r="Z94" s="4" t="s">
        <v>2924</v>
      </c>
      <c r="AA94" s="10">
        <v>14.483491127500001</v>
      </c>
      <c r="AB94" s="10">
        <v>79.201674360799998</v>
      </c>
      <c r="AC94" s="4">
        <v>1.1700189999999999</v>
      </c>
      <c r="AD94" s="4">
        <v>1.0744791239546001</v>
      </c>
      <c r="AE94" s="4">
        <v>1.1693605926021</v>
      </c>
      <c r="AF94" s="4">
        <v>9.9407139999999998</v>
      </c>
      <c r="AG94" s="4">
        <v>5.6423405490252998</v>
      </c>
      <c r="AH94" s="4">
        <v>8.0260016561372005</v>
      </c>
      <c r="AI94" s="4">
        <v>1.0802430000000001</v>
      </c>
      <c r="AJ94" s="4">
        <v>1.0802430000000001</v>
      </c>
    </row>
    <row r="95" spans="1:36" hidden="1" x14ac:dyDescent="0.3">
      <c r="A95" s="1" t="s">
        <v>89</v>
      </c>
      <c r="B95" s="2">
        <v>4987299</v>
      </c>
      <c r="C95" s="3" t="s">
        <v>2936</v>
      </c>
      <c r="D95" s="4">
        <v>12290.061747780001</v>
      </c>
      <c r="E95" s="3" t="s">
        <v>2937</v>
      </c>
      <c r="F95" s="3" t="s">
        <v>2938</v>
      </c>
      <c r="G95" s="3" t="s">
        <v>2944</v>
      </c>
      <c r="H95" s="3" t="s">
        <v>2944</v>
      </c>
      <c r="I95" s="3" t="s">
        <v>3094</v>
      </c>
      <c r="J95" s="4">
        <v>34.596344000000002</v>
      </c>
      <c r="K95" s="4">
        <v>4.7181689999999996</v>
      </c>
      <c r="L95" s="4">
        <v>-6.1221779999999999</v>
      </c>
      <c r="M95" s="4">
        <v>1.15913</v>
      </c>
      <c r="N95" s="4">
        <v>21.757463999999999</v>
      </c>
      <c r="O95" s="4">
        <v>21.171009000000002</v>
      </c>
      <c r="P95" s="4">
        <v>7.8227190000000002</v>
      </c>
      <c r="Q95" s="4">
        <v>14.689550000000001</v>
      </c>
      <c r="R95" s="4">
        <v>25.578032</v>
      </c>
      <c r="S95" s="3" t="s">
        <v>4106</v>
      </c>
      <c r="T95" s="4">
        <v>141.38</v>
      </c>
      <c r="U95" s="4">
        <v>12290.061747780001</v>
      </c>
      <c r="V95" s="10">
        <v>13969.761747</v>
      </c>
      <c r="W95" s="4">
        <v>1.3368227472061101</v>
      </c>
      <c r="X95" s="4">
        <v>156.09700000000001</v>
      </c>
      <c r="Y95" s="4">
        <v>103.19</v>
      </c>
      <c r="Z95" s="4">
        <v>21.757463999999999</v>
      </c>
      <c r="AA95" s="10">
        <v>18.631313996500001</v>
      </c>
      <c r="AB95" s="10">
        <v>19.053343431799998</v>
      </c>
      <c r="AC95" s="4">
        <v>3.7512789999999998</v>
      </c>
      <c r="AD95" s="4">
        <v>3.592150543297</v>
      </c>
      <c r="AE95" s="4">
        <v>3.7067656645414</v>
      </c>
      <c r="AF95" s="4">
        <v>14.689550000000001</v>
      </c>
      <c r="AG95" s="4">
        <v>14.369499673671999</v>
      </c>
      <c r="AH95" s="4">
        <v>15.1109773614769</v>
      </c>
      <c r="AI95" s="4">
        <v>7.8227190000000002</v>
      </c>
      <c r="AJ95" s="4" t="s">
        <v>2924</v>
      </c>
    </row>
    <row r="96" spans="1:36" hidden="1" x14ac:dyDescent="0.3">
      <c r="A96" s="1" t="s">
        <v>478</v>
      </c>
      <c r="B96" s="2">
        <v>4246977</v>
      </c>
      <c r="C96" s="3" t="s">
        <v>2919</v>
      </c>
      <c r="D96" s="4">
        <v>788.00579625</v>
      </c>
      <c r="E96" s="3" t="s">
        <v>2946</v>
      </c>
      <c r="F96" s="3" t="s">
        <v>2991</v>
      </c>
      <c r="G96" s="3" t="s">
        <v>2991</v>
      </c>
      <c r="H96" s="3" t="s">
        <v>3031</v>
      </c>
      <c r="I96" s="3" t="s">
        <v>3032</v>
      </c>
      <c r="J96" s="18">
        <v>-42.959769999999999</v>
      </c>
      <c r="K96" s="18">
        <v>-2.9735230000000001</v>
      </c>
      <c r="L96" s="18">
        <v>-6.220472</v>
      </c>
      <c r="M96" s="18">
        <v>8.3712470000000003</v>
      </c>
      <c r="N96" s="4">
        <v>22.303370999999999</v>
      </c>
      <c r="O96" s="4" t="s">
        <v>2924</v>
      </c>
      <c r="P96" s="4">
        <v>0.297765</v>
      </c>
      <c r="Q96" s="4">
        <v>7.2868769999999996</v>
      </c>
      <c r="R96" s="4" t="s">
        <v>2924</v>
      </c>
      <c r="S96" s="3" t="s">
        <v>4656</v>
      </c>
      <c r="T96" s="4">
        <v>11.91</v>
      </c>
      <c r="U96" s="4">
        <v>788.00579625</v>
      </c>
      <c r="V96" s="10">
        <v>4537.7677960000001</v>
      </c>
      <c r="W96" s="4" t="s">
        <v>2935</v>
      </c>
      <c r="X96" s="18">
        <v>26.85</v>
      </c>
      <c r="Y96" s="18">
        <v>10.91</v>
      </c>
      <c r="Z96" s="4">
        <v>22.303370999999999</v>
      </c>
      <c r="AA96" s="10">
        <v>26.8666817053</v>
      </c>
      <c r="AB96" s="10">
        <v>16.9537366548</v>
      </c>
      <c r="AC96" s="4">
        <v>0.696739</v>
      </c>
      <c r="AD96" s="4">
        <v>0.60751913907050004</v>
      </c>
      <c r="AE96" s="4">
        <v>0.66344478624479997</v>
      </c>
      <c r="AF96" s="4">
        <v>7.2868769999999996</v>
      </c>
      <c r="AG96" s="4">
        <v>5.0790514514765004</v>
      </c>
      <c r="AH96" s="4">
        <v>7.0630113178330003</v>
      </c>
      <c r="AI96" s="4">
        <v>0.297765</v>
      </c>
      <c r="AJ96" s="4">
        <v>0.301618</v>
      </c>
    </row>
    <row r="97" spans="1:36" hidden="1" x14ac:dyDescent="0.3">
      <c r="A97" s="1" t="s">
        <v>91</v>
      </c>
      <c r="B97" s="2">
        <v>4022309</v>
      </c>
      <c r="C97" s="3" t="s">
        <v>2936</v>
      </c>
      <c r="D97" s="4">
        <v>3754.18578703</v>
      </c>
      <c r="E97" s="3" t="s">
        <v>3095</v>
      </c>
      <c r="F97" s="3" t="s">
        <v>3095</v>
      </c>
      <c r="G97" s="3" t="s">
        <v>3096</v>
      </c>
      <c r="H97" s="3" t="s">
        <v>3096</v>
      </c>
      <c r="I97" s="3" t="s">
        <v>3097</v>
      </c>
      <c r="J97" s="4">
        <v>17.392876999999999</v>
      </c>
      <c r="K97" s="4">
        <v>2.5264489999999999</v>
      </c>
      <c r="L97" s="4">
        <v>1.247466</v>
      </c>
      <c r="M97" s="4">
        <v>0.88564299999999996</v>
      </c>
      <c r="N97" s="4">
        <v>20.81757</v>
      </c>
      <c r="O97" s="4">
        <v>32.465000000000003</v>
      </c>
      <c r="P97" s="4">
        <v>1.325995</v>
      </c>
      <c r="Q97" s="4">
        <v>12.671941</v>
      </c>
      <c r="R97" s="4">
        <v>89.396071000000006</v>
      </c>
      <c r="S97" s="3" t="s">
        <v>4108</v>
      </c>
      <c r="T97" s="4">
        <v>64.930000000000007</v>
      </c>
      <c r="U97" s="4">
        <v>3754.18578703</v>
      </c>
      <c r="V97" s="10">
        <v>6011.8857870000002</v>
      </c>
      <c r="W97" s="4">
        <v>4.3431387648236601</v>
      </c>
      <c r="X97" s="4">
        <v>65.86</v>
      </c>
      <c r="Y97" s="4">
        <v>54.704999999999998</v>
      </c>
      <c r="Z97" s="4">
        <v>20.81757</v>
      </c>
      <c r="AA97" s="10">
        <v>17.384203480499998</v>
      </c>
      <c r="AB97" s="10">
        <v>17.564456659600001</v>
      </c>
      <c r="AC97" s="4">
        <v>3.8348450000000001</v>
      </c>
      <c r="AD97" s="4">
        <v>3.4592895323258999</v>
      </c>
      <c r="AE97" s="4">
        <v>3.8219235772408999</v>
      </c>
      <c r="AF97" s="4">
        <v>12.671941</v>
      </c>
      <c r="AG97" s="4">
        <v>12.3120079931271</v>
      </c>
      <c r="AH97" s="4">
        <v>13.6323940748299</v>
      </c>
      <c r="AI97" s="4">
        <v>1.325995</v>
      </c>
      <c r="AJ97" s="4">
        <v>1.402952</v>
      </c>
    </row>
    <row r="98" spans="1:36" hidden="1" x14ac:dyDescent="0.3">
      <c r="A98" s="1" t="s">
        <v>92</v>
      </c>
      <c r="B98" s="2">
        <v>4098794</v>
      </c>
      <c r="C98" s="3" t="s">
        <v>2919</v>
      </c>
      <c r="D98" s="4">
        <v>3648.48583869</v>
      </c>
      <c r="E98" s="3" t="s">
        <v>3098</v>
      </c>
      <c r="F98" s="3" t="s">
        <v>3098</v>
      </c>
      <c r="G98" s="3" t="s">
        <v>3099</v>
      </c>
      <c r="H98" s="3" t="s">
        <v>3100</v>
      </c>
      <c r="I98" s="3" t="s">
        <v>3101</v>
      </c>
      <c r="J98" s="4">
        <v>30.389016000000002</v>
      </c>
      <c r="K98" s="4">
        <v>19.354838999999998</v>
      </c>
      <c r="L98" s="4">
        <v>14.005602</v>
      </c>
      <c r="M98" s="4">
        <v>6.3456510000000002</v>
      </c>
      <c r="N98" s="4">
        <v>8.1029579999999992</v>
      </c>
      <c r="O98" s="4">
        <v>12.550661</v>
      </c>
      <c r="P98" s="4">
        <v>1.9168400000000001</v>
      </c>
      <c r="Q98" s="4">
        <v>5.1841330000000001</v>
      </c>
      <c r="R98" s="4">
        <v>35.533757000000001</v>
      </c>
      <c r="S98" s="3" t="s">
        <v>4109</v>
      </c>
      <c r="T98" s="4">
        <v>28.49</v>
      </c>
      <c r="U98" s="4">
        <v>3648.48583869</v>
      </c>
      <c r="V98" s="10">
        <v>3967.2418379999999</v>
      </c>
      <c r="W98" s="4">
        <v>9.8280098280098294</v>
      </c>
      <c r="X98" s="4">
        <v>28.68</v>
      </c>
      <c r="Y98" s="4">
        <v>18.32</v>
      </c>
      <c r="Z98" s="4">
        <v>8.1029579999999992</v>
      </c>
      <c r="AA98" s="10" t="s">
        <v>2935</v>
      </c>
      <c r="AB98" s="10">
        <v>8.4414814814000003</v>
      </c>
      <c r="AC98" s="4">
        <v>1.597094</v>
      </c>
      <c r="AD98" s="4" t="s">
        <v>2935</v>
      </c>
      <c r="AE98" s="4">
        <v>1.5921188851432999</v>
      </c>
      <c r="AF98" s="4">
        <v>5.1841330000000001</v>
      </c>
      <c r="AG98" s="4" t="s">
        <v>2935</v>
      </c>
      <c r="AH98" s="4">
        <v>5.1111077531564</v>
      </c>
      <c r="AI98" s="4">
        <v>1.9168400000000001</v>
      </c>
      <c r="AJ98" s="4">
        <v>1.9168400000000001</v>
      </c>
    </row>
    <row r="99" spans="1:36" hidden="1" x14ac:dyDescent="0.3">
      <c r="A99" s="1" t="s">
        <v>93</v>
      </c>
      <c r="B99" s="2">
        <v>5721147</v>
      </c>
      <c r="C99" s="3" t="s">
        <v>2936</v>
      </c>
      <c r="D99" s="4">
        <v>941.62807283999996</v>
      </c>
      <c r="E99" s="3" t="s">
        <v>2930</v>
      </c>
      <c r="F99" s="3" t="s">
        <v>2954</v>
      </c>
      <c r="G99" s="3" t="s">
        <v>2955</v>
      </c>
      <c r="H99" s="3" t="s">
        <v>2956</v>
      </c>
      <c r="I99" s="3" t="s">
        <v>3002</v>
      </c>
      <c r="J99" s="4">
        <v>11.201629000000001</v>
      </c>
      <c r="K99" s="4">
        <v>-0.81743900000000003</v>
      </c>
      <c r="L99" s="4">
        <v>-0.27397300000000002</v>
      </c>
      <c r="M99" s="4">
        <v>1.3927579999999999</v>
      </c>
      <c r="N99" s="4">
        <v>7.531034</v>
      </c>
      <c r="O99" s="4" t="s">
        <v>2935</v>
      </c>
      <c r="P99" s="4">
        <v>0.97430399999999995</v>
      </c>
      <c r="Q99" s="4" t="s">
        <v>2935</v>
      </c>
      <c r="R99" s="4" t="s">
        <v>2935</v>
      </c>
      <c r="S99" s="3" t="s">
        <v>4110</v>
      </c>
      <c r="T99" s="4">
        <v>10.92</v>
      </c>
      <c r="U99" s="4">
        <v>941.62807283999996</v>
      </c>
      <c r="V99" s="10">
        <v>946.95357200000001</v>
      </c>
      <c r="W99" s="4">
        <v>7.1978021978021998</v>
      </c>
      <c r="X99" s="4">
        <v>11.36</v>
      </c>
      <c r="Y99" s="5" t="s">
        <v>4111</v>
      </c>
      <c r="Z99" s="4">
        <v>7.531034</v>
      </c>
      <c r="AA99" s="10" t="s">
        <v>2935</v>
      </c>
      <c r="AB99" s="10" t="s">
        <v>2935</v>
      </c>
      <c r="AC99" s="4">
        <v>12.773636</v>
      </c>
      <c r="AD99" s="4" t="s">
        <v>2935</v>
      </c>
      <c r="AE99" s="4" t="s">
        <v>2935</v>
      </c>
      <c r="AF99" s="4" t="s">
        <v>2935</v>
      </c>
      <c r="AG99" s="4" t="s">
        <v>2935</v>
      </c>
      <c r="AH99" s="4" t="s">
        <v>2935</v>
      </c>
      <c r="AI99" s="4">
        <v>0.97430399999999995</v>
      </c>
      <c r="AJ99" s="4">
        <v>0.97430399999999995</v>
      </c>
    </row>
    <row r="100" spans="1:36" hidden="1" x14ac:dyDescent="0.3">
      <c r="A100" s="1" t="s">
        <v>94</v>
      </c>
      <c r="B100" s="2">
        <v>102716</v>
      </c>
      <c r="C100" s="3" t="s">
        <v>2936</v>
      </c>
      <c r="D100" s="4">
        <v>4036.0300020599998</v>
      </c>
      <c r="E100" s="3" t="s">
        <v>2930</v>
      </c>
      <c r="F100" s="3" t="s">
        <v>2954</v>
      </c>
      <c r="G100" s="3" t="s">
        <v>2955</v>
      </c>
      <c r="H100" s="3" t="s">
        <v>2956</v>
      </c>
      <c r="I100" s="3" t="s">
        <v>3102</v>
      </c>
      <c r="J100" s="4">
        <v>25.325818999999999</v>
      </c>
      <c r="K100" s="4">
        <v>2.3884889999999999</v>
      </c>
      <c r="L100" s="4">
        <v>-6.1461360000000003</v>
      </c>
      <c r="M100" s="4">
        <v>-2.7071369999999999</v>
      </c>
      <c r="N100" s="4">
        <v>12.375652000000001</v>
      </c>
      <c r="O100" s="4">
        <v>12.891304</v>
      </c>
      <c r="P100" s="4">
        <v>1.9559120000000001</v>
      </c>
      <c r="Q100" s="4" t="s">
        <v>2935</v>
      </c>
      <c r="R100" s="4" t="s">
        <v>2935</v>
      </c>
      <c r="S100" s="3" t="s">
        <v>4112</v>
      </c>
      <c r="T100" s="4">
        <v>35.58</v>
      </c>
      <c r="U100" s="4">
        <v>4036.0300020599998</v>
      </c>
      <c r="V100" s="10" t="s">
        <v>2935</v>
      </c>
      <c r="W100" s="4">
        <v>8.6565486228218091</v>
      </c>
      <c r="X100" s="4">
        <v>38.96</v>
      </c>
      <c r="Y100" s="4">
        <v>27.58</v>
      </c>
      <c r="Z100" s="4">
        <v>12.375652000000001</v>
      </c>
      <c r="AA100" s="10">
        <v>10.1636815494</v>
      </c>
      <c r="AB100" s="10">
        <v>11.600912944199999</v>
      </c>
      <c r="AC100" s="4" t="s">
        <v>2935</v>
      </c>
      <c r="AD100" s="4" t="s">
        <v>2935</v>
      </c>
      <c r="AE100" s="4" t="s">
        <v>2935</v>
      </c>
      <c r="AF100" s="4" t="s">
        <v>2935</v>
      </c>
      <c r="AG100" s="4" t="s">
        <v>2935</v>
      </c>
      <c r="AH100" s="4" t="s">
        <v>2935</v>
      </c>
      <c r="AI100" s="4">
        <v>1.9559120000000001</v>
      </c>
      <c r="AJ100" s="4">
        <v>1.9559120000000001</v>
      </c>
    </row>
    <row r="101" spans="1:36" hidden="1" x14ac:dyDescent="0.3">
      <c r="A101" s="1" t="s">
        <v>95</v>
      </c>
      <c r="B101" s="2">
        <v>4057038</v>
      </c>
      <c r="C101" s="3" t="s">
        <v>2919</v>
      </c>
      <c r="D101" s="4">
        <v>16247.86147064</v>
      </c>
      <c r="E101" s="3" t="s">
        <v>3095</v>
      </c>
      <c r="F101" s="3" t="s">
        <v>3095</v>
      </c>
      <c r="G101" s="3" t="s">
        <v>3096</v>
      </c>
      <c r="H101" s="3" t="s">
        <v>3096</v>
      </c>
      <c r="I101" s="3" t="s">
        <v>3103</v>
      </c>
      <c r="J101" s="4">
        <v>27.276382000000002</v>
      </c>
      <c r="K101" s="4">
        <v>9.4176599999999997</v>
      </c>
      <c r="L101" s="4">
        <v>3.7352560000000001</v>
      </c>
      <c r="M101" s="4">
        <v>3.8373240000000002</v>
      </c>
      <c r="N101" s="4">
        <v>24.599844999999998</v>
      </c>
      <c r="O101" s="4" t="s">
        <v>2924</v>
      </c>
      <c r="P101" s="4">
        <v>2.3317990000000002</v>
      </c>
      <c r="Q101" s="4">
        <v>15.380001</v>
      </c>
      <c r="R101" s="4" t="s">
        <v>2924</v>
      </c>
      <c r="S101" s="3" t="s">
        <v>4113</v>
      </c>
      <c r="T101" s="4">
        <v>63.32</v>
      </c>
      <c r="U101" s="4">
        <v>16247.86147064</v>
      </c>
      <c r="V101" s="10">
        <v>26099.86147</v>
      </c>
      <c r="W101" s="4">
        <v>3.03221730890714</v>
      </c>
      <c r="X101" s="4">
        <v>63.625</v>
      </c>
      <c r="Y101" s="4">
        <v>46.8</v>
      </c>
      <c r="Z101" s="4">
        <v>24.599844999999998</v>
      </c>
      <c r="AA101" s="10">
        <v>18.917304015199999</v>
      </c>
      <c r="AB101" s="10">
        <v>20.8338817088</v>
      </c>
      <c r="AC101" s="4">
        <v>6.5809030000000002</v>
      </c>
      <c r="AD101" s="4">
        <v>5.9720863363248</v>
      </c>
      <c r="AE101" s="4">
        <v>6.2090784988700003</v>
      </c>
      <c r="AF101" s="4">
        <v>15.380001</v>
      </c>
      <c r="AG101" s="4">
        <v>13.4128799122043</v>
      </c>
      <c r="AH101" s="4">
        <v>14.311684631307701</v>
      </c>
      <c r="AI101" s="4">
        <v>2.3317990000000002</v>
      </c>
      <c r="AJ101" s="4">
        <v>2.3317990000000002</v>
      </c>
    </row>
    <row r="102" spans="1:36" hidden="1" x14ac:dyDescent="0.3">
      <c r="A102" s="1" t="s">
        <v>96</v>
      </c>
      <c r="B102" s="2">
        <v>4989051</v>
      </c>
      <c r="C102" s="3" t="s">
        <v>2936</v>
      </c>
      <c r="D102" s="4">
        <v>10364.42101125</v>
      </c>
      <c r="E102" s="3" t="s">
        <v>2937</v>
      </c>
      <c r="F102" s="3" t="s">
        <v>2938</v>
      </c>
      <c r="G102" s="3" t="s">
        <v>3047</v>
      </c>
      <c r="H102" s="3" t="s">
        <v>3104</v>
      </c>
      <c r="I102" s="3" t="s">
        <v>3105</v>
      </c>
      <c r="J102" s="4">
        <v>120.837948</v>
      </c>
      <c r="K102" s="4">
        <v>35.258873999999999</v>
      </c>
      <c r="L102" s="4">
        <v>21.595528999999999</v>
      </c>
      <c r="M102" s="4">
        <v>3.0488330000000001</v>
      </c>
      <c r="N102" s="4">
        <v>14.61999</v>
      </c>
      <c r="O102" s="4">
        <v>14.702629999999999</v>
      </c>
      <c r="P102" s="4">
        <v>6.4028470000000004</v>
      </c>
      <c r="Q102" s="4">
        <v>10.553675</v>
      </c>
      <c r="R102" s="4">
        <v>19.134858000000001</v>
      </c>
      <c r="S102" s="3" t="s">
        <v>4114</v>
      </c>
      <c r="T102" s="4">
        <v>119.65</v>
      </c>
      <c r="U102" s="4">
        <v>10364.42101125</v>
      </c>
      <c r="V102" s="10">
        <v>11978.421011</v>
      </c>
      <c r="W102" s="4">
        <v>0.83577099874634397</v>
      </c>
      <c r="X102" s="4">
        <v>121.36499999999999</v>
      </c>
      <c r="Y102" s="4">
        <v>53.09</v>
      </c>
      <c r="Z102" s="4">
        <v>14.61999</v>
      </c>
      <c r="AA102" s="10">
        <v>13.4264714133</v>
      </c>
      <c r="AB102" s="10">
        <v>14.538910572000001</v>
      </c>
      <c r="AC102" s="4">
        <v>3.7385830000000002</v>
      </c>
      <c r="AD102" s="4">
        <v>3.7087838833397999</v>
      </c>
      <c r="AE102" s="4">
        <v>3.7299897616656001</v>
      </c>
      <c r="AF102" s="4">
        <v>10.553675</v>
      </c>
      <c r="AG102" s="4">
        <v>10.3776992926033</v>
      </c>
      <c r="AH102" s="4">
        <v>10.417661271499799</v>
      </c>
      <c r="AI102" s="4">
        <v>6.4028470000000004</v>
      </c>
      <c r="AJ102" s="4" t="s">
        <v>2924</v>
      </c>
    </row>
    <row r="103" spans="1:36" hidden="1" x14ac:dyDescent="0.3">
      <c r="A103" s="1" t="s">
        <v>97</v>
      </c>
      <c r="B103" s="2">
        <v>102864</v>
      </c>
      <c r="C103" s="3" t="s">
        <v>2936</v>
      </c>
      <c r="D103" s="4">
        <v>11533.454574400001</v>
      </c>
      <c r="E103" s="3" t="s">
        <v>2930</v>
      </c>
      <c r="F103" s="3" t="s">
        <v>2954</v>
      </c>
      <c r="G103" s="3" t="s">
        <v>3106</v>
      </c>
      <c r="H103" s="3" t="s">
        <v>3106</v>
      </c>
      <c r="I103" s="3" t="s">
        <v>3043</v>
      </c>
      <c r="J103" s="4">
        <v>39.103270999999999</v>
      </c>
      <c r="K103" s="4">
        <v>-9.6443069999999995</v>
      </c>
      <c r="L103" s="4">
        <v>9.014977</v>
      </c>
      <c r="M103" s="4">
        <v>4.5002760000000004</v>
      </c>
      <c r="N103" s="4">
        <v>15.085692</v>
      </c>
      <c r="O103" s="4">
        <v>17.744959999999999</v>
      </c>
      <c r="P103" s="4">
        <v>0.93004399999999998</v>
      </c>
      <c r="Q103" s="4" t="s">
        <v>2935</v>
      </c>
      <c r="R103" s="4" t="s">
        <v>2935</v>
      </c>
      <c r="S103" s="3" t="s">
        <v>4115</v>
      </c>
      <c r="T103" s="4">
        <v>37.85</v>
      </c>
      <c r="U103" s="4">
        <v>11533.454574400001</v>
      </c>
      <c r="V103" s="10" t="s">
        <v>2935</v>
      </c>
      <c r="W103" s="4">
        <v>3.17040951122853</v>
      </c>
      <c r="X103" s="4">
        <v>45.46</v>
      </c>
      <c r="Y103" s="4">
        <v>26.5</v>
      </c>
      <c r="Z103" s="4">
        <v>15.109780000000001</v>
      </c>
      <c r="AA103" s="10">
        <v>10.3305221212</v>
      </c>
      <c r="AB103" s="10">
        <v>12.6692864363</v>
      </c>
      <c r="AC103" s="4" t="s">
        <v>2935</v>
      </c>
      <c r="AD103" s="4" t="s">
        <v>2935</v>
      </c>
      <c r="AE103" s="4" t="s">
        <v>2935</v>
      </c>
      <c r="AF103" s="4" t="s">
        <v>2935</v>
      </c>
      <c r="AG103" s="4" t="s">
        <v>2935</v>
      </c>
      <c r="AH103" s="4" t="s">
        <v>2935</v>
      </c>
      <c r="AI103" s="4">
        <v>0.93004399999999998</v>
      </c>
      <c r="AJ103" s="4">
        <v>0.98796700000000004</v>
      </c>
    </row>
    <row r="104" spans="1:36" hidden="1" x14ac:dyDescent="0.3">
      <c r="A104" s="1" t="s">
        <v>98</v>
      </c>
      <c r="B104" s="2">
        <v>4239110</v>
      </c>
      <c r="C104" s="3" t="s">
        <v>2919</v>
      </c>
      <c r="D104" s="4">
        <v>31586.136764129998</v>
      </c>
      <c r="E104" s="3" t="s">
        <v>2920</v>
      </c>
      <c r="F104" s="3" t="s">
        <v>2921</v>
      </c>
      <c r="G104" s="3" t="s">
        <v>2942</v>
      </c>
      <c r="H104" s="3" t="s">
        <v>2942</v>
      </c>
      <c r="I104" s="3" t="s">
        <v>3051</v>
      </c>
      <c r="J104" s="4">
        <v>50.313037000000001</v>
      </c>
      <c r="K104" s="4">
        <v>-11.697255999999999</v>
      </c>
      <c r="L104" s="4">
        <v>-17.400836999999999</v>
      </c>
      <c r="M104" s="4">
        <v>3.9607739999999998</v>
      </c>
      <c r="N104" s="4" t="s">
        <v>2924</v>
      </c>
      <c r="O104" s="4" t="s">
        <v>2924</v>
      </c>
      <c r="P104" s="4" t="s">
        <v>2924</v>
      </c>
      <c r="Q104" s="4" t="s">
        <v>2924</v>
      </c>
      <c r="R104" s="4">
        <v>80.139975000000007</v>
      </c>
      <c r="S104" s="3" t="s">
        <v>4116</v>
      </c>
      <c r="T104" s="4">
        <v>244.89</v>
      </c>
      <c r="U104" s="4">
        <v>31586.136764129998</v>
      </c>
      <c r="V104" s="10">
        <v>31532.094764000001</v>
      </c>
      <c r="W104" s="4" t="s">
        <v>2935</v>
      </c>
      <c r="X104" s="4">
        <v>304.39</v>
      </c>
      <c r="Y104" s="4">
        <v>141.97499999999999</v>
      </c>
      <c r="Z104" s="4" t="s">
        <v>2924</v>
      </c>
      <c r="AA104" s="10" t="s">
        <v>2924</v>
      </c>
      <c r="AB104" s="10" t="s">
        <v>2924</v>
      </c>
      <c r="AC104" s="4">
        <v>15.052592000000001</v>
      </c>
      <c r="AD104" s="4">
        <v>13.421034912249601</v>
      </c>
      <c r="AE104" s="4">
        <v>14.133915535469001</v>
      </c>
      <c r="AF104" s="4" t="s">
        <v>2924</v>
      </c>
      <c r="AG104" s="4" t="s">
        <v>2924</v>
      </c>
      <c r="AH104" s="4" t="s">
        <v>2924</v>
      </c>
      <c r="AI104" s="4" t="s">
        <v>2924</v>
      </c>
      <c r="AJ104" s="4" t="s">
        <v>2924</v>
      </c>
    </row>
    <row r="105" spans="1:36" hidden="1" x14ac:dyDescent="0.3">
      <c r="A105" s="1" t="s">
        <v>1478</v>
      </c>
      <c r="B105" s="2">
        <v>4408960</v>
      </c>
      <c r="C105" s="3" t="s">
        <v>2936</v>
      </c>
      <c r="D105" s="4">
        <v>1150.2639859200001</v>
      </c>
      <c r="E105" s="3" t="s">
        <v>2946</v>
      </c>
      <c r="F105" s="3" t="s">
        <v>2991</v>
      </c>
      <c r="G105" s="3" t="s">
        <v>2991</v>
      </c>
      <c r="H105" s="3" t="s">
        <v>3031</v>
      </c>
      <c r="I105" s="3" t="s">
        <v>3032</v>
      </c>
      <c r="J105" s="18">
        <v>-36.558194</v>
      </c>
      <c r="K105" s="18">
        <v>20.422927000000001</v>
      </c>
      <c r="L105" s="18">
        <v>1.4058109999999999</v>
      </c>
      <c r="M105" s="18">
        <v>3.4911530000000002</v>
      </c>
      <c r="N105" s="4">
        <v>24.439506999999999</v>
      </c>
      <c r="O105" s="4" t="s">
        <v>2935</v>
      </c>
      <c r="P105" s="4">
        <v>0.38651600000000003</v>
      </c>
      <c r="Q105" s="4">
        <v>3.10738</v>
      </c>
      <c r="R105" s="4" t="s">
        <v>2935</v>
      </c>
      <c r="S105" s="3" t="s">
        <v>5943</v>
      </c>
      <c r="T105" s="4">
        <v>21.64</v>
      </c>
      <c r="U105" s="4">
        <v>1150.2639859200001</v>
      </c>
      <c r="V105" s="10">
        <v>5297.3253549999999</v>
      </c>
      <c r="W105" s="4">
        <v>13.863216266173801</v>
      </c>
      <c r="X105" s="18">
        <v>38.369900000000001</v>
      </c>
      <c r="Y105" s="18">
        <v>16.7</v>
      </c>
      <c r="Z105" s="4">
        <v>24.439506999999999</v>
      </c>
      <c r="AA105" s="10">
        <v>4.7486339996</v>
      </c>
      <c r="AB105" s="10">
        <v>13.3256154784</v>
      </c>
      <c r="AC105" s="4">
        <v>0.35579899999999998</v>
      </c>
      <c r="AD105" s="4">
        <v>0.3669315341646</v>
      </c>
      <c r="AE105" s="4">
        <v>0.38935056265090001</v>
      </c>
      <c r="AF105" s="4">
        <v>3.10738</v>
      </c>
      <c r="AG105" s="4">
        <v>5.1415817036157998</v>
      </c>
      <c r="AH105" s="4">
        <v>5.7786172560402997</v>
      </c>
      <c r="AI105" s="4">
        <v>0.38651600000000003</v>
      </c>
      <c r="AJ105" s="4">
        <v>0.43320999999999998</v>
      </c>
    </row>
    <row r="106" spans="1:36" hidden="1" x14ac:dyDescent="0.3">
      <c r="A106" s="1" t="s">
        <v>100</v>
      </c>
      <c r="B106" s="2">
        <v>4774297</v>
      </c>
      <c r="C106" s="3" t="s">
        <v>2936</v>
      </c>
      <c r="D106" s="4">
        <v>3194.9098146000001</v>
      </c>
      <c r="E106" s="3" t="s">
        <v>3033</v>
      </c>
      <c r="F106" s="3" t="s">
        <v>3033</v>
      </c>
      <c r="G106" s="3" t="s">
        <v>3054</v>
      </c>
      <c r="H106" s="3" t="s">
        <v>3084</v>
      </c>
      <c r="I106" s="3" t="s">
        <v>3101</v>
      </c>
      <c r="J106" s="4">
        <v>-10.157022</v>
      </c>
      <c r="K106" s="4">
        <v>8.6971930000000004</v>
      </c>
      <c r="L106" s="4">
        <v>19.830110999999999</v>
      </c>
      <c r="M106" s="4">
        <v>4.3755579999999998</v>
      </c>
      <c r="N106" s="4">
        <v>8.9092950000000002</v>
      </c>
      <c r="O106" s="4">
        <v>6.3405060000000004</v>
      </c>
      <c r="P106" s="4">
        <v>1.935575</v>
      </c>
      <c r="Q106" s="4">
        <v>4.4795309999999997</v>
      </c>
      <c r="R106" s="4">
        <v>6.73576</v>
      </c>
      <c r="S106" s="3" t="s">
        <v>4118</v>
      </c>
      <c r="T106" s="4">
        <v>245.46</v>
      </c>
      <c r="U106" s="4">
        <v>3194.9098146000001</v>
      </c>
      <c r="V106" s="10">
        <v>2717.0328140000001</v>
      </c>
      <c r="W106" s="4">
        <v>0</v>
      </c>
      <c r="X106" s="4">
        <v>452</v>
      </c>
      <c r="Y106" s="4">
        <v>185</v>
      </c>
      <c r="Z106" s="4">
        <v>8.9092950000000002</v>
      </c>
      <c r="AA106" s="10">
        <v>8.0110966057000006</v>
      </c>
      <c r="AB106" s="10">
        <v>15.800450595399999</v>
      </c>
      <c r="AC106" s="4">
        <v>0.82336100000000001</v>
      </c>
      <c r="AD106" s="4">
        <v>0.90486322776170003</v>
      </c>
      <c r="AE106" s="4">
        <v>0.89875717442360004</v>
      </c>
      <c r="AF106" s="4">
        <v>4.4795309999999997</v>
      </c>
      <c r="AG106" s="4">
        <v>4.5760552656842002</v>
      </c>
      <c r="AH106" s="4">
        <v>6.5102020222835</v>
      </c>
      <c r="AI106" s="4">
        <v>1.935575</v>
      </c>
      <c r="AJ106" s="4">
        <v>1.9855529999999999</v>
      </c>
    </row>
    <row r="107" spans="1:36" hidden="1" x14ac:dyDescent="0.3">
      <c r="A107" s="1" t="s">
        <v>101</v>
      </c>
      <c r="B107" s="2">
        <v>4633618</v>
      </c>
      <c r="C107" s="3" t="s">
        <v>2919</v>
      </c>
      <c r="D107" s="4">
        <v>2026843.7</v>
      </c>
      <c r="E107" s="3" t="s">
        <v>3107</v>
      </c>
      <c r="F107" s="3" t="s">
        <v>3108</v>
      </c>
      <c r="G107" s="3" t="s">
        <v>3109</v>
      </c>
      <c r="H107" s="3" t="s">
        <v>3109</v>
      </c>
      <c r="I107" s="3" t="s">
        <v>3110</v>
      </c>
      <c r="J107" s="4">
        <v>20.535518</v>
      </c>
      <c r="K107" s="4">
        <v>0.58608099999999996</v>
      </c>
      <c r="L107" s="4">
        <v>-0.23010800000000001</v>
      </c>
      <c r="M107" s="4">
        <v>-4.4814189999999998</v>
      </c>
      <c r="N107" s="4">
        <v>21.865959</v>
      </c>
      <c r="O107" s="4">
        <v>36.548358</v>
      </c>
      <c r="P107" s="4">
        <v>6.432671</v>
      </c>
      <c r="Q107" s="4">
        <v>15.364345999999999</v>
      </c>
      <c r="R107" s="4">
        <v>47.548634</v>
      </c>
      <c r="S107" s="3" t="s">
        <v>4119</v>
      </c>
      <c r="T107" s="4">
        <v>164.76</v>
      </c>
      <c r="U107" s="4">
        <v>2026843.7</v>
      </c>
      <c r="V107" s="10">
        <v>1962902.7</v>
      </c>
      <c r="W107" s="4">
        <v>0.485554746297645</v>
      </c>
      <c r="X107" s="4">
        <v>191.75</v>
      </c>
      <c r="Y107" s="5" t="s">
        <v>4120</v>
      </c>
      <c r="Z107" s="4">
        <v>21.865959</v>
      </c>
      <c r="AA107" s="10">
        <v>19.1147978421</v>
      </c>
      <c r="AB107" s="10">
        <v>20.5663613418</v>
      </c>
      <c r="AC107" s="4">
        <v>5.7756379999999998</v>
      </c>
      <c r="AD107" s="4">
        <v>5.1707273472763999</v>
      </c>
      <c r="AE107" s="4">
        <v>5.6061971292276001</v>
      </c>
      <c r="AF107" s="4">
        <v>15.364345999999999</v>
      </c>
      <c r="AG107" s="4">
        <v>11.8928158600343</v>
      </c>
      <c r="AH107" s="4">
        <v>13.051102325912399</v>
      </c>
      <c r="AI107" s="4">
        <v>6.432671</v>
      </c>
      <c r="AJ107" s="4">
        <v>7.1606759999999996</v>
      </c>
    </row>
    <row r="108" spans="1:36" hidden="1" x14ac:dyDescent="0.3">
      <c r="A108" s="1" t="s">
        <v>102</v>
      </c>
      <c r="B108" s="2">
        <v>4811748</v>
      </c>
      <c r="C108" s="3" t="s">
        <v>2919</v>
      </c>
      <c r="D108" s="4">
        <v>1426.1847722</v>
      </c>
      <c r="E108" s="3" t="s">
        <v>2920</v>
      </c>
      <c r="F108" s="3" t="s">
        <v>2961</v>
      </c>
      <c r="G108" s="3" t="s">
        <v>2962</v>
      </c>
      <c r="H108" s="3" t="s">
        <v>2963</v>
      </c>
      <c r="I108" s="3" t="s">
        <v>3111</v>
      </c>
      <c r="J108" s="4">
        <v>-15.248526</v>
      </c>
      <c r="K108" s="4">
        <v>76.801406</v>
      </c>
      <c r="L108" s="4">
        <v>86.988848000000004</v>
      </c>
      <c r="M108" s="4">
        <v>22.235723</v>
      </c>
      <c r="N108" s="4" t="s">
        <v>2924</v>
      </c>
      <c r="O108" s="4" t="s">
        <v>2924</v>
      </c>
      <c r="P108" s="4" t="s">
        <v>2924</v>
      </c>
      <c r="Q108" s="4" t="s">
        <v>2924</v>
      </c>
      <c r="R108" s="4" t="s">
        <v>2924</v>
      </c>
      <c r="S108" s="3" t="s">
        <v>4121</v>
      </c>
      <c r="T108" s="5" t="s">
        <v>4122</v>
      </c>
      <c r="U108" s="4">
        <v>1426.1847722</v>
      </c>
      <c r="V108" s="10">
        <v>1932.6657720000001</v>
      </c>
      <c r="W108" s="4" t="s">
        <v>2935</v>
      </c>
      <c r="X108" s="4">
        <v>17.338999999999999</v>
      </c>
      <c r="Y108" s="4">
        <v>4.88</v>
      </c>
      <c r="Z108" s="4" t="s">
        <v>2924</v>
      </c>
      <c r="AA108" s="10" t="s">
        <v>2924</v>
      </c>
      <c r="AB108" s="10" t="s">
        <v>2924</v>
      </c>
      <c r="AC108" s="4">
        <v>3.3744269999999998</v>
      </c>
      <c r="AD108" s="4">
        <v>2.7807292381873001</v>
      </c>
      <c r="AE108" s="4">
        <v>3.1938585541961002</v>
      </c>
      <c r="AF108" s="4" t="s">
        <v>2924</v>
      </c>
      <c r="AG108" s="4">
        <v>34.608483535295797</v>
      </c>
      <c r="AH108" s="4">
        <v>71.679662672730402</v>
      </c>
      <c r="AI108" s="4" t="s">
        <v>2924</v>
      </c>
      <c r="AJ108" s="4" t="s">
        <v>2924</v>
      </c>
    </row>
    <row r="109" spans="1:36" hidden="1" x14ac:dyDescent="0.3">
      <c r="A109" s="1" t="s">
        <v>103</v>
      </c>
      <c r="B109" s="2">
        <v>4168173</v>
      </c>
      <c r="C109" s="3" t="s">
        <v>2919</v>
      </c>
      <c r="D109" s="4">
        <v>8961.3420719999995</v>
      </c>
      <c r="E109" s="3" t="s">
        <v>2946</v>
      </c>
      <c r="F109" s="3" t="s">
        <v>2947</v>
      </c>
      <c r="G109" s="3" t="s">
        <v>2948</v>
      </c>
      <c r="H109" s="3" t="s">
        <v>2990</v>
      </c>
      <c r="I109" s="3" t="s">
        <v>2950</v>
      </c>
      <c r="J109" s="4">
        <v>45.535035000000001</v>
      </c>
      <c r="K109" s="4">
        <v>18.481811</v>
      </c>
      <c r="L109" s="4">
        <v>2.1359219999999999</v>
      </c>
      <c r="M109" s="4">
        <v>1.3975900000000001</v>
      </c>
      <c r="N109" s="4">
        <v>273.95833299999998</v>
      </c>
      <c r="O109" s="4">
        <v>69.393140000000002</v>
      </c>
      <c r="P109" s="4">
        <v>10.678034999999999</v>
      </c>
      <c r="Q109" s="4">
        <v>102.97519</v>
      </c>
      <c r="R109" s="4">
        <v>86.482923</v>
      </c>
      <c r="S109" s="3" t="s">
        <v>4123</v>
      </c>
      <c r="T109" s="5" t="s">
        <v>4124</v>
      </c>
      <c r="U109" s="4">
        <v>8961.3420719999995</v>
      </c>
      <c r="V109" s="10">
        <v>8707.4790720000001</v>
      </c>
      <c r="W109" s="4" t="s">
        <v>2935</v>
      </c>
      <c r="X109" s="5" t="s">
        <v>4125</v>
      </c>
      <c r="Y109" s="4">
        <v>68.87</v>
      </c>
      <c r="Z109" s="4">
        <v>273.95833299999998</v>
      </c>
      <c r="AA109" s="10">
        <v>75.623607217300005</v>
      </c>
      <c r="AB109" s="10">
        <v>80.390029190999996</v>
      </c>
      <c r="AC109" s="4">
        <v>13.507088</v>
      </c>
      <c r="AD109" s="4">
        <v>12.5810041941116</v>
      </c>
      <c r="AE109" s="4">
        <v>13.293341825011799</v>
      </c>
      <c r="AF109" s="4">
        <v>102.97519</v>
      </c>
      <c r="AG109" s="4">
        <v>55.641368215427001</v>
      </c>
      <c r="AH109" s="4">
        <v>59.729964841037003</v>
      </c>
      <c r="AI109" s="4">
        <v>10.678034999999999</v>
      </c>
      <c r="AJ109" s="4">
        <v>32.409118999999997</v>
      </c>
    </row>
    <row r="110" spans="1:36" hidden="1" x14ac:dyDescent="0.3">
      <c r="A110" s="1" t="s">
        <v>104</v>
      </c>
      <c r="B110" s="2">
        <v>5050244</v>
      </c>
      <c r="C110" s="3" t="s">
        <v>2941</v>
      </c>
      <c r="D110" s="4">
        <v>617.36174500000004</v>
      </c>
      <c r="E110" s="3" t="s">
        <v>2920</v>
      </c>
      <c r="F110" s="3" t="s">
        <v>2921</v>
      </c>
      <c r="G110" s="3" t="s">
        <v>2942</v>
      </c>
      <c r="H110" s="3" t="s">
        <v>2942</v>
      </c>
      <c r="I110" s="3" t="s">
        <v>2943</v>
      </c>
      <c r="J110" s="4">
        <v>208.89679699999999</v>
      </c>
      <c r="K110" s="4">
        <v>28.402367000000002</v>
      </c>
      <c r="L110" s="4">
        <v>27.647058999999999</v>
      </c>
      <c r="M110" s="4">
        <v>14.060447</v>
      </c>
      <c r="N110" s="4" t="s">
        <v>2924</v>
      </c>
      <c r="O110" s="4" t="s">
        <v>2924</v>
      </c>
      <c r="P110" s="4">
        <v>4.6293329999999999</v>
      </c>
      <c r="Q110" s="4" t="s">
        <v>2924</v>
      </c>
      <c r="R110" s="4" t="s">
        <v>2924</v>
      </c>
      <c r="S110" s="3" t="s">
        <v>4126</v>
      </c>
      <c r="T110" s="4">
        <v>8.68</v>
      </c>
      <c r="U110" s="4">
        <v>617.36174500000004</v>
      </c>
      <c r="V110" s="10">
        <v>479.75474500000001</v>
      </c>
      <c r="W110" s="4" t="s">
        <v>2935</v>
      </c>
      <c r="X110" s="4">
        <v>14.84</v>
      </c>
      <c r="Y110" s="5" t="s">
        <v>4127</v>
      </c>
      <c r="Z110" s="4" t="s">
        <v>2924</v>
      </c>
      <c r="AA110" s="10" t="s">
        <v>2924</v>
      </c>
      <c r="AB110" s="10" t="s">
        <v>2924</v>
      </c>
      <c r="AC110" s="4" t="s">
        <v>2924</v>
      </c>
      <c r="AD110" s="4">
        <v>11.9927892739653</v>
      </c>
      <c r="AE110" s="4" t="s">
        <v>2924</v>
      </c>
      <c r="AF110" s="4" t="s">
        <v>2924</v>
      </c>
      <c r="AG110" s="4" t="s">
        <v>2924</v>
      </c>
      <c r="AH110" s="4" t="s">
        <v>2924</v>
      </c>
      <c r="AI110" s="4">
        <v>4.6293329999999999</v>
      </c>
      <c r="AJ110" s="4">
        <v>4.6293329999999999</v>
      </c>
    </row>
    <row r="111" spans="1:36" hidden="1" x14ac:dyDescent="0.3">
      <c r="A111" s="1" t="s">
        <v>105</v>
      </c>
      <c r="B111" s="2">
        <v>4087349</v>
      </c>
      <c r="C111" s="3" t="s">
        <v>2936</v>
      </c>
      <c r="D111" s="4">
        <v>96146.740468860007</v>
      </c>
      <c r="E111" s="3" t="s">
        <v>3007</v>
      </c>
      <c r="F111" s="3" t="s">
        <v>3008</v>
      </c>
      <c r="G111" s="3" t="s">
        <v>3112</v>
      </c>
      <c r="H111" s="3" t="s">
        <v>3112</v>
      </c>
      <c r="I111" s="3" t="s">
        <v>3113</v>
      </c>
      <c r="J111" s="4">
        <v>36.797685000000001</v>
      </c>
      <c r="K111" s="4">
        <v>9.4539840000000002</v>
      </c>
      <c r="L111" s="4">
        <v>13.324011</v>
      </c>
      <c r="M111" s="4">
        <v>1.4303589999999999</v>
      </c>
      <c r="N111" s="4">
        <v>9.6022339999999993</v>
      </c>
      <c r="O111" s="4">
        <v>11.601227</v>
      </c>
      <c r="P111" s="4" t="s">
        <v>2924</v>
      </c>
      <c r="Q111" s="4">
        <v>9.2715569999999996</v>
      </c>
      <c r="R111" s="4">
        <v>23.625748999999999</v>
      </c>
      <c r="S111" s="3" t="s">
        <v>4128</v>
      </c>
      <c r="T111" s="4">
        <v>56.73</v>
      </c>
      <c r="U111" s="4">
        <v>96146.740468860007</v>
      </c>
      <c r="V111" s="10">
        <v>119454.740468</v>
      </c>
      <c r="W111" s="4">
        <v>7.19196192490746</v>
      </c>
      <c r="X111" s="4">
        <v>56.84</v>
      </c>
      <c r="Y111" s="4">
        <v>39.25</v>
      </c>
      <c r="Z111" s="4">
        <v>9.6022339999999993</v>
      </c>
      <c r="AA111" s="10">
        <v>10.635744952</v>
      </c>
      <c r="AB111" s="10">
        <v>11.0741084883</v>
      </c>
      <c r="AC111" s="4">
        <v>5.8665520000000004</v>
      </c>
      <c r="AD111" s="4">
        <v>5.8578616041476996</v>
      </c>
      <c r="AE111" s="4">
        <v>5.8675255859951001</v>
      </c>
      <c r="AF111" s="4">
        <v>9.2715569999999996</v>
      </c>
      <c r="AG111" s="4">
        <v>9.4095914179613995</v>
      </c>
      <c r="AH111" s="4">
        <v>9.7926875361408996</v>
      </c>
      <c r="AI111" s="4" t="s">
        <v>2924</v>
      </c>
      <c r="AJ111" s="4" t="s">
        <v>2924</v>
      </c>
    </row>
    <row r="112" spans="1:36" hidden="1" x14ac:dyDescent="0.3">
      <c r="A112" s="1" t="s">
        <v>106</v>
      </c>
      <c r="B112" s="2">
        <v>27814965</v>
      </c>
      <c r="C112" s="3" t="s">
        <v>2919</v>
      </c>
      <c r="D112" s="4">
        <v>514.69331341999998</v>
      </c>
      <c r="E112" s="3" t="s">
        <v>2920</v>
      </c>
      <c r="F112" s="3" t="s">
        <v>2921</v>
      </c>
      <c r="G112" s="3" t="s">
        <v>3114</v>
      </c>
      <c r="H112" s="3" t="s">
        <v>3114</v>
      </c>
      <c r="I112" s="3" t="s">
        <v>2943</v>
      </c>
      <c r="J112" s="4">
        <v>-28.872181000000001</v>
      </c>
      <c r="K112" s="4">
        <v>-26.609774999999999</v>
      </c>
      <c r="L112" s="4">
        <v>-27.118644</v>
      </c>
      <c r="M112" s="4">
        <v>6.8926550000000004</v>
      </c>
      <c r="N112" s="4" t="s">
        <v>2924</v>
      </c>
      <c r="O112" s="4" t="s">
        <v>2924</v>
      </c>
      <c r="P112" s="4">
        <v>1.4774320000000001</v>
      </c>
      <c r="Q112" s="4" t="s">
        <v>2924</v>
      </c>
      <c r="R112" s="4" t="s">
        <v>2935</v>
      </c>
      <c r="S112" s="3" t="s">
        <v>4129</v>
      </c>
      <c r="T112" s="4">
        <v>9.4600000000000009</v>
      </c>
      <c r="U112" s="4">
        <v>514.69331341999998</v>
      </c>
      <c r="V112" s="10">
        <v>183.921313</v>
      </c>
      <c r="W112" s="4" t="s">
        <v>2935</v>
      </c>
      <c r="X112" s="4">
        <v>13.53</v>
      </c>
      <c r="Y112" s="5" t="s">
        <v>4130</v>
      </c>
      <c r="Z112" s="4" t="s">
        <v>2924</v>
      </c>
      <c r="AA112" s="10" t="s">
        <v>2924</v>
      </c>
      <c r="AB112" s="10" t="s">
        <v>2924</v>
      </c>
      <c r="AC112" s="4" t="s">
        <v>2935</v>
      </c>
      <c r="AD112" s="4" t="s">
        <v>2935</v>
      </c>
      <c r="AE112" s="4" t="s">
        <v>2935</v>
      </c>
      <c r="AF112" s="4" t="s">
        <v>2924</v>
      </c>
      <c r="AG112" s="4" t="s">
        <v>2924</v>
      </c>
      <c r="AH112" s="4" t="s">
        <v>2924</v>
      </c>
      <c r="AI112" s="4">
        <v>1.4774320000000001</v>
      </c>
      <c r="AJ112" s="4">
        <v>1.4774320000000001</v>
      </c>
    </row>
    <row r="113" spans="1:36" hidden="1" x14ac:dyDescent="0.3">
      <c r="A113" s="1" t="s">
        <v>107</v>
      </c>
      <c r="B113" s="2">
        <v>26163748</v>
      </c>
      <c r="C113" s="3" t="s">
        <v>2941</v>
      </c>
      <c r="D113" s="4">
        <v>3616.6689235600002</v>
      </c>
      <c r="E113" s="3" t="s">
        <v>2920</v>
      </c>
      <c r="F113" s="3" t="s">
        <v>2921</v>
      </c>
      <c r="G113" s="3" t="s">
        <v>2942</v>
      </c>
      <c r="H113" s="3" t="s">
        <v>2942</v>
      </c>
      <c r="I113" s="3" t="s">
        <v>2943</v>
      </c>
      <c r="J113" s="4">
        <v>21.111111000000001</v>
      </c>
      <c r="K113" s="4">
        <v>0.16708400000000001</v>
      </c>
      <c r="L113" s="4">
        <v>-3.3064520000000002</v>
      </c>
      <c r="M113" s="4">
        <v>2.216539</v>
      </c>
      <c r="N113" s="4" t="s">
        <v>2924</v>
      </c>
      <c r="O113" s="4" t="s">
        <v>2924</v>
      </c>
      <c r="P113" s="4" t="s">
        <v>2924</v>
      </c>
      <c r="Q113" s="4" t="s">
        <v>2924</v>
      </c>
      <c r="R113" s="4" t="s">
        <v>2924</v>
      </c>
      <c r="S113" s="3" t="s">
        <v>4131</v>
      </c>
      <c r="T113" s="4">
        <v>11.99</v>
      </c>
      <c r="U113" s="4">
        <v>3616.6689235600002</v>
      </c>
      <c r="V113" s="10">
        <v>4678.8979230000004</v>
      </c>
      <c r="W113" s="4" t="s">
        <v>2935</v>
      </c>
      <c r="X113" s="4">
        <v>18</v>
      </c>
      <c r="Y113" s="4">
        <v>9</v>
      </c>
      <c r="Z113" s="4" t="s">
        <v>2924</v>
      </c>
      <c r="AA113" s="10">
        <v>92.945736434099999</v>
      </c>
      <c r="AB113" s="10" t="s">
        <v>2924</v>
      </c>
      <c r="AC113" s="4">
        <v>11.877817</v>
      </c>
      <c r="AD113" s="4">
        <v>7.8304258646333</v>
      </c>
      <c r="AE113" s="4">
        <v>10.2978601024443</v>
      </c>
      <c r="AF113" s="4" t="s">
        <v>2924</v>
      </c>
      <c r="AG113" s="4">
        <v>15.877107768517</v>
      </c>
      <c r="AH113" s="4">
        <v>39.539171616424298</v>
      </c>
      <c r="AI113" s="4" t="s">
        <v>2924</v>
      </c>
      <c r="AJ113" s="4" t="s">
        <v>2924</v>
      </c>
    </row>
    <row r="114" spans="1:36" hidden="1" x14ac:dyDescent="0.3">
      <c r="A114" s="1" t="s">
        <v>108</v>
      </c>
      <c r="B114" s="2">
        <v>1012086</v>
      </c>
      <c r="C114" s="3" t="s">
        <v>2941</v>
      </c>
      <c r="D114" s="4">
        <v>1119.73625253</v>
      </c>
      <c r="E114" s="3" t="s">
        <v>2930</v>
      </c>
      <c r="F114" s="3" t="s">
        <v>2931</v>
      </c>
      <c r="G114" s="3" t="s">
        <v>2931</v>
      </c>
      <c r="H114" s="3" t="s">
        <v>2932</v>
      </c>
      <c r="I114" s="3" t="s">
        <v>2933</v>
      </c>
      <c r="J114" s="4">
        <v>76.547388999999995</v>
      </c>
      <c r="K114" s="4">
        <v>17.584541000000002</v>
      </c>
      <c r="L114" s="4">
        <v>6.9733369999999999</v>
      </c>
      <c r="M114" s="4">
        <v>2.6715409999999999</v>
      </c>
      <c r="N114" s="4">
        <v>10.738235294117599</v>
      </c>
      <c r="O114" s="4">
        <v>10.215445000000001</v>
      </c>
      <c r="P114" s="4">
        <v>1.603426</v>
      </c>
      <c r="Q114" s="4" t="s">
        <v>2935</v>
      </c>
      <c r="R114" s="4" t="s">
        <v>2935</v>
      </c>
      <c r="S114" s="3" t="s">
        <v>4132</v>
      </c>
      <c r="T114" s="4">
        <v>36.51</v>
      </c>
      <c r="U114" s="4">
        <v>1119.73625253</v>
      </c>
      <c r="V114" s="10" t="s">
        <v>2935</v>
      </c>
      <c r="W114" s="4">
        <v>1.3147082990961401</v>
      </c>
      <c r="X114" s="4">
        <v>38.19</v>
      </c>
      <c r="Y114" s="4">
        <v>20.39</v>
      </c>
      <c r="Z114" s="4">
        <v>10.769912</v>
      </c>
      <c r="AA114" s="10">
        <v>10.7224669603</v>
      </c>
      <c r="AB114" s="10">
        <v>10.0578512396</v>
      </c>
      <c r="AC114" s="4" t="s">
        <v>2935</v>
      </c>
      <c r="AD114" s="4" t="s">
        <v>2935</v>
      </c>
      <c r="AE114" s="4" t="s">
        <v>2935</v>
      </c>
      <c r="AF114" s="4" t="s">
        <v>2935</v>
      </c>
      <c r="AG114" s="4" t="s">
        <v>2935</v>
      </c>
      <c r="AH114" s="4" t="s">
        <v>2935</v>
      </c>
      <c r="AI114" s="4">
        <v>1.603426</v>
      </c>
      <c r="AJ114" s="4">
        <v>1.6376599999999999</v>
      </c>
    </row>
    <row r="115" spans="1:36" hidden="1" x14ac:dyDescent="0.3">
      <c r="A115" s="1" t="s">
        <v>109</v>
      </c>
      <c r="B115" s="2">
        <v>4772643</v>
      </c>
      <c r="C115" s="3" t="s">
        <v>2919</v>
      </c>
      <c r="D115" s="4">
        <v>689.49391465999997</v>
      </c>
      <c r="E115" s="3" t="s">
        <v>2925</v>
      </c>
      <c r="F115" s="3" t="s">
        <v>2926</v>
      </c>
      <c r="G115" s="3" t="s">
        <v>3115</v>
      </c>
      <c r="H115" s="3" t="s">
        <v>3115</v>
      </c>
      <c r="I115" s="3" t="s">
        <v>3116</v>
      </c>
      <c r="J115" s="4">
        <v>6.90151</v>
      </c>
      <c r="K115" s="4">
        <v>-17.867992000000001</v>
      </c>
      <c r="L115" s="4">
        <v>-27.692682000000001</v>
      </c>
      <c r="M115" s="4">
        <v>2.906574</v>
      </c>
      <c r="N115" s="4">
        <v>12.193522</v>
      </c>
      <c r="O115" s="4" t="s">
        <v>2924</v>
      </c>
      <c r="P115" s="4">
        <v>1.1283529999999999</v>
      </c>
      <c r="Q115" s="4">
        <v>20.332943</v>
      </c>
      <c r="R115" s="4" t="s">
        <v>2924</v>
      </c>
      <c r="S115" s="3" t="s">
        <v>4133</v>
      </c>
      <c r="T115" s="4">
        <v>29.74</v>
      </c>
      <c r="U115" s="4">
        <v>689.49391465999997</v>
      </c>
      <c r="V115" s="10">
        <v>1634.7279140000001</v>
      </c>
      <c r="W115" s="4">
        <v>2.6899798251513101</v>
      </c>
      <c r="X115" s="4">
        <v>47.39</v>
      </c>
      <c r="Y115" s="4">
        <v>24.22</v>
      </c>
      <c r="Z115" s="4">
        <v>12.193522</v>
      </c>
      <c r="AA115" s="10">
        <v>9.6480129764000004</v>
      </c>
      <c r="AB115" s="10">
        <v>12.6687965921</v>
      </c>
      <c r="AC115" s="4">
        <v>0.164633</v>
      </c>
      <c r="AD115" s="4">
        <v>0.1719910379754</v>
      </c>
      <c r="AE115" s="4">
        <v>0.16277892588109999</v>
      </c>
      <c r="AF115" s="4">
        <v>20.332943</v>
      </c>
      <c r="AG115" s="4">
        <v>12.898177495838</v>
      </c>
      <c r="AH115" s="4">
        <v>15.499998094178499</v>
      </c>
      <c r="AI115" s="4">
        <v>1.1283529999999999</v>
      </c>
      <c r="AJ115" s="4">
        <v>2.2006809999999999</v>
      </c>
    </row>
    <row r="116" spans="1:36" hidden="1" x14ac:dyDescent="0.3">
      <c r="A116" s="1" t="s">
        <v>110</v>
      </c>
      <c r="B116" s="2">
        <v>3001792</v>
      </c>
      <c r="C116" s="3" t="s">
        <v>2919</v>
      </c>
      <c r="D116" s="4">
        <v>2072718.9698969601</v>
      </c>
      <c r="E116" s="3" t="s">
        <v>2925</v>
      </c>
      <c r="F116" s="3" t="s">
        <v>2926</v>
      </c>
      <c r="G116" s="3" t="s">
        <v>3086</v>
      </c>
      <c r="H116" s="3" t="s">
        <v>3086</v>
      </c>
      <c r="I116" s="3" t="s">
        <v>3117</v>
      </c>
      <c r="J116" s="4">
        <v>34.332833999999998</v>
      </c>
      <c r="K116" s="4">
        <v>11.917334</v>
      </c>
      <c r="L116" s="4">
        <v>3.9114390000000001</v>
      </c>
      <c r="M116" s="4">
        <v>-2.7096390000000001</v>
      </c>
      <c r="N116" s="4">
        <v>42.146675000000002</v>
      </c>
      <c r="O116" s="4">
        <v>47.844659999999998</v>
      </c>
      <c r="P116" s="4">
        <v>7.995133</v>
      </c>
      <c r="Q116" s="4">
        <v>17.080309</v>
      </c>
      <c r="R116" s="4">
        <v>38.325291</v>
      </c>
      <c r="S116" s="3" t="s">
        <v>4134</v>
      </c>
      <c r="T116" s="5" t="s">
        <v>4135</v>
      </c>
      <c r="U116" s="4">
        <v>2072718.9698969601</v>
      </c>
      <c r="V116" s="10">
        <v>2143202.9698959999</v>
      </c>
      <c r="W116" s="4" t="s">
        <v>2935</v>
      </c>
      <c r="X116" s="5" t="s">
        <v>4136</v>
      </c>
      <c r="Y116" s="4">
        <v>142.81</v>
      </c>
      <c r="Z116" s="4">
        <v>42.146675000000002</v>
      </c>
      <c r="AA116" s="10">
        <v>33.7609399352</v>
      </c>
      <c r="AB116" s="10">
        <v>38.587046951600001</v>
      </c>
      <c r="AC116" s="4">
        <v>3.4560650000000002</v>
      </c>
      <c r="AD116" s="4">
        <v>3.1292706368116998</v>
      </c>
      <c r="AE116" s="4">
        <v>3.3607797273597999</v>
      </c>
      <c r="AF116" s="4">
        <v>17.080309</v>
      </c>
      <c r="AG116" s="4">
        <v>13.5233297998046</v>
      </c>
      <c r="AH116" s="4">
        <v>15.129574189293001</v>
      </c>
      <c r="AI116" s="4">
        <v>7.995133</v>
      </c>
      <c r="AJ116" s="4">
        <v>8.7768820000000005</v>
      </c>
    </row>
    <row r="117" spans="1:36" hidden="1" x14ac:dyDescent="0.3">
      <c r="A117" s="1" t="s">
        <v>111</v>
      </c>
      <c r="B117" s="2">
        <v>103402</v>
      </c>
      <c r="C117" s="3" t="s">
        <v>2936</v>
      </c>
      <c r="D117" s="4">
        <v>595.41141955000001</v>
      </c>
      <c r="E117" s="3" t="s">
        <v>2930</v>
      </c>
      <c r="F117" s="3" t="s">
        <v>2958</v>
      </c>
      <c r="G117" s="3" t="s">
        <v>2958</v>
      </c>
      <c r="H117" s="3" t="s">
        <v>3118</v>
      </c>
      <c r="I117" s="3" t="s">
        <v>3119</v>
      </c>
      <c r="J117" s="4">
        <v>-16.500333000000001</v>
      </c>
      <c r="K117" s="4">
        <v>11.456483</v>
      </c>
      <c r="L117" s="4">
        <v>6.899489</v>
      </c>
      <c r="M117" s="4">
        <v>1.701783</v>
      </c>
      <c r="N117" s="4" t="s">
        <v>2924</v>
      </c>
      <c r="O117" s="4">
        <v>5.0119809999999996</v>
      </c>
      <c r="P117" s="4">
        <v>0.40642499999999998</v>
      </c>
      <c r="Q117" s="4">
        <v>56.292417</v>
      </c>
      <c r="R117" s="4">
        <v>24.702158000000001</v>
      </c>
      <c r="S117" s="3" t="s">
        <v>4137</v>
      </c>
      <c r="T117" s="4">
        <v>12.55</v>
      </c>
      <c r="U117" s="4">
        <v>595.41141955000001</v>
      </c>
      <c r="V117" s="10">
        <v>5854.411419</v>
      </c>
      <c r="W117" s="4" t="s">
        <v>2935</v>
      </c>
      <c r="X117" s="4">
        <v>18.45</v>
      </c>
      <c r="Y117" s="5" t="s">
        <v>4138</v>
      </c>
      <c r="Z117" s="4" t="s">
        <v>2924</v>
      </c>
      <c r="AA117" s="10" t="s">
        <v>2924</v>
      </c>
      <c r="AB117" s="10">
        <v>20.916666666600001</v>
      </c>
      <c r="AC117" s="4">
        <v>14.709576</v>
      </c>
      <c r="AD117" s="4" t="s">
        <v>2935</v>
      </c>
      <c r="AE117" s="4">
        <v>14.954903378637299</v>
      </c>
      <c r="AF117" s="4">
        <v>56.292417</v>
      </c>
      <c r="AG117" s="4" t="s">
        <v>2935</v>
      </c>
      <c r="AH117" s="4" t="s">
        <v>2935</v>
      </c>
      <c r="AI117" s="4">
        <v>0.40642499999999998</v>
      </c>
      <c r="AJ117" s="4">
        <v>1.375041</v>
      </c>
    </row>
    <row r="118" spans="1:36" hidden="1" x14ac:dyDescent="0.3">
      <c r="A118" s="1" t="s">
        <v>1244</v>
      </c>
      <c r="B118" s="2">
        <v>4400570</v>
      </c>
      <c r="C118" s="3" t="s">
        <v>2919</v>
      </c>
      <c r="D118" s="4">
        <v>917.30126774999997</v>
      </c>
      <c r="E118" s="3" t="s">
        <v>2946</v>
      </c>
      <c r="F118" s="3" t="s">
        <v>2991</v>
      </c>
      <c r="G118" s="3" t="s">
        <v>2991</v>
      </c>
      <c r="H118" s="3" t="s">
        <v>3031</v>
      </c>
      <c r="I118" s="3" t="s">
        <v>3032</v>
      </c>
      <c r="J118" s="18">
        <v>-11.912751999999999</v>
      </c>
      <c r="K118" s="18">
        <v>-10.562181000000001</v>
      </c>
      <c r="L118" s="18">
        <v>-16.267942999999999</v>
      </c>
      <c r="M118" s="18">
        <v>1.351351</v>
      </c>
      <c r="N118" s="4">
        <v>11.931818</v>
      </c>
      <c r="O118" s="4">
        <v>7.383966</v>
      </c>
      <c r="P118" s="4">
        <v>0.52982099999999999</v>
      </c>
      <c r="Q118" s="4">
        <v>15.152286999999999</v>
      </c>
      <c r="R118" s="4">
        <v>10.981858000000001</v>
      </c>
      <c r="S118" s="3" t="s">
        <v>5651</v>
      </c>
      <c r="T118" s="5" t="s">
        <v>4788</v>
      </c>
      <c r="U118" s="4">
        <v>917.30126774999997</v>
      </c>
      <c r="V118" s="10">
        <v>1257.1852670000001</v>
      </c>
      <c r="W118" s="4">
        <v>5.5238095238095202</v>
      </c>
      <c r="X118" s="19" t="s">
        <v>5652</v>
      </c>
      <c r="Y118" s="19" t="s">
        <v>4613</v>
      </c>
      <c r="Z118" s="4">
        <v>11.931818</v>
      </c>
      <c r="AA118" s="10" t="s">
        <v>2935</v>
      </c>
      <c r="AB118" s="10" t="s">
        <v>2935</v>
      </c>
      <c r="AC118" s="4">
        <v>1.401143</v>
      </c>
      <c r="AD118" s="4">
        <v>1.4740444798017001</v>
      </c>
      <c r="AE118" s="4">
        <v>1.4111811113687001</v>
      </c>
      <c r="AF118" s="4">
        <v>15.152286999999999</v>
      </c>
      <c r="AG118" s="4">
        <v>10.8941530935875</v>
      </c>
      <c r="AH118" s="4">
        <v>14.773034864864901</v>
      </c>
      <c r="AI118" s="4">
        <v>0.52982099999999999</v>
      </c>
      <c r="AJ118" s="4">
        <v>0.54807399999999995</v>
      </c>
    </row>
    <row r="119" spans="1:36" hidden="1" x14ac:dyDescent="0.3">
      <c r="A119" s="1" t="s">
        <v>113</v>
      </c>
      <c r="B119" s="2">
        <v>4160328</v>
      </c>
      <c r="C119" s="3" t="s">
        <v>2936</v>
      </c>
      <c r="D119" s="4">
        <v>15109.20029388</v>
      </c>
      <c r="E119" s="3" t="s">
        <v>3033</v>
      </c>
      <c r="F119" s="3" t="s">
        <v>3033</v>
      </c>
      <c r="G119" s="3" t="s">
        <v>3120</v>
      </c>
      <c r="H119" s="3" t="s">
        <v>3121</v>
      </c>
      <c r="I119" s="3" t="s">
        <v>3122</v>
      </c>
      <c r="J119" s="5" t="s">
        <v>3123</v>
      </c>
      <c r="K119" s="4">
        <v>-4.0256179999999997</v>
      </c>
      <c r="L119" s="4">
        <v>-4.5495910000000004</v>
      </c>
      <c r="M119" s="4">
        <v>2.6418789999999999</v>
      </c>
      <c r="N119" s="4">
        <v>19.718045</v>
      </c>
      <c r="O119" s="4">
        <v>22.414529999999999</v>
      </c>
      <c r="P119" s="4">
        <v>3.866568</v>
      </c>
      <c r="Q119" s="4">
        <v>11.024119000000001</v>
      </c>
      <c r="R119" s="4">
        <v>31.020347000000001</v>
      </c>
      <c r="S119" s="3" t="s">
        <v>4140</v>
      </c>
      <c r="T119" s="4">
        <v>10.49</v>
      </c>
      <c r="U119" s="4">
        <v>15109.20029388</v>
      </c>
      <c r="V119" s="10">
        <v>22602.200293000002</v>
      </c>
      <c r="W119" s="4">
        <v>4.7902764537654896</v>
      </c>
      <c r="X119" s="4">
        <v>11.48</v>
      </c>
      <c r="Y119" s="4">
        <v>8.7799999999999994</v>
      </c>
      <c r="Z119" s="4">
        <v>19.718045</v>
      </c>
      <c r="AA119" s="10">
        <v>13.9866666666</v>
      </c>
      <c r="AB119" s="10">
        <v>14.1374663072</v>
      </c>
      <c r="AC119" s="4">
        <v>1.668059</v>
      </c>
      <c r="AD119" s="4">
        <v>1.6134909645021001</v>
      </c>
      <c r="AE119" s="4">
        <v>1.6222426834657</v>
      </c>
      <c r="AF119" s="4">
        <v>11.024119000000001</v>
      </c>
      <c r="AG119" s="4">
        <v>10.9561836002964</v>
      </c>
      <c r="AH119" s="4">
        <v>11.031484164933399</v>
      </c>
      <c r="AI119" s="4">
        <v>3.866568</v>
      </c>
      <c r="AJ119" s="4" t="s">
        <v>2924</v>
      </c>
    </row>
    <row r="120" spans="1:36" hidden="1" x14ac:dyDescent="0.3">
      <c r="A120" s="1" t="s">
        <v>114</v>
      </c>
      <c r="B120" s="2">
        <v>4103358</v>
      </c>
      <c r="C120" s="3" t="s">
        <v>2919</v>
      </c>
      <c r="D120" s="4">
        <v>9782.7429699999993</v>
      </c>
      <c r="E120" s="3" t="s">
        <v>2946</v>
      </c>
      <c r="F120" s="3" t="s">
        <v>2947</v>
      </c>
      <c r="G120" s="3" t="s">
        <v>2985</v>
      </c>
      <c r="H120" s="3" t="s">
        <v>2986</v>
      </c>
      <c r="I120" s="3" t="s">
        <v>3068</v>
      </c>
      <c r="J120" s="4">
        <v>3.0926589999999998</v>
      </c>
      <c r="K120" s="5" t="s">
        <v>3124</v>
      </c>
      <c r="L120" s="4">
        <v>-4.4714539999999996</v>
      </c>
      <c r="M120" s="4">
        <v>2.012384</v>
      </c>
      <c r="N120" s="4">
        <v>20.157647000000001</v>
      </c>
      <c r="O120" s="4">
        <v>15.986191</v>
      </c>
      <c r="P120" s="4">
        <v>2.8188339999999998</v>
      </c>
      <c r="Q120" s="4">
        <v>9.9564029999999999</v>
      </c>
      <c r="R120" s="4">
        <v>14.537044</v>
      </c>
      <c r="S120" s="3" t="s">
        <v>4141</v>
      </c>
      <c r="T120" s="4">
        <v>85.67</v>
      </c>
      <c r="U120" s="4">
        <v>9782.7429699999993</v>
      </c>
      <c r="V120" s="10">
        <v>10100.35297</v>
      </c>
      <c r="W120" s="4">
        <v>2.2364888525738298</v>
      </c>
      <c r="X120" s="4">
        <v>94.04</v>
      </c>
      <c r="Y120" s="4">
        <v>74.41</v>
      </c>
      <c r="Z120" s="4">
        <v>20.157647000000001</v>
      </c>
      <c r="AA120" s="10">
        <v>12.287916189100001</v>
      </c>
      <c r="AB120" s="10">
        <v>12.287916189100001</v>
      </c>
      <c r="AC120" s="4">
        <v>2.0180570000000002</v>
      </c>
      <c r="AD120" s="4">
        <v>2.2327743362532999</v>
      </c>
      <c r="AE120" s="4">
        <v>2.2327743362532999</v>
      </c>
      <c r="AF120" s="4">
        <v>9.9564029999999999</v>
      </c>
      <c r="AG120" s="4">
        <v>8.9304241792635004</v>
      </c>
      <c r="AH120" s="4">
        <v>8.9304241792635004</v>
      </c>
      <c r="AI120" s="4">
        <v>2.8188339999999998</v>
      </c>
      <c r="AJ120" s="4">
        <v>21.590222000000001</v>
      </c>
    </row>
    <row r="121" spans="1:36" hidden="1" x14ac:dyDescent="0.3">
      <c r="A121" s="1" t="s">
        <v>115</v>
      </c>
      <c r="B121" s="2">
        <v>4103394</v>
      </c>
      <c r="C121" s="3" t="s">
        <v>2919</v>
      </c>
      <c r="D121" s="4">
        <v>2968.5625138400001</v>
      </c>
      <c r="E121" s="3" t="s">
        <v>2920</v>
      </c>
      <c r="F121" s="3" t="s">
        <v>2961</v>
      </c>
      <c r="G121" s="3" t="s">
        <v>2974</v>
      </c>
      <c r="H121" s="3" t="s">
        <v>3005</v>
      </c>
      <c r="I121" s="3" t="s">
        <v>3006</v>
      </c>
      <c r="J121" s="4">
        <v>-3.3173330000000001</v>
      </c>
      <c r="K121" s="4">
        <v>-7.0072840000000003</v>
      </c>
      <c r="L121" s="4">
        <v>-6.6048429999999998</v>
      </c>
      <c r="M121" s="4">
        <v>0.655192</v>
      </c>
      <c r="N121" s="4">
        <v>35.982532999999997</v>
      </c>
      <c r="O121" s="4">
        <v>14.558304</v>
      </c>
      <c r="P121" s="4">
        <v>2.586389</v>
      </c>
      <c r="Q121" s="4">
        <v>12.012316</v>
      </c>
      <c r="R121" s="4">
        <v>11.43695</v>
      </c>
      <c r="S121" s="3" t="s">
        <v>4142</v>
      </c>
      <c r="T121" s="4">
        <v>90.64</v>
      </c>
      <c r="U121" s="4">
        <v>2968.5625138400001</v>
      </c>
      <c r="V121" s="10">
        <v>3243.4575129999998</v>
      </c>
      <c r="W121" s="4" t="s">
        <v>2935</v>
      </c>
      <c r="X121" s="4">
        <v>98.95</v>
      </c>
      <c r="Y121" s="4">
        <v>88.805599999999998</v>
      </c>
      <c r="Z121" s="4">
        <v>35.982532999999997</v>
      </c>
      <c r="AA121" s="10">
        <v>19.010465823499999</v>
      </c>
      <c r="AB121" s="10">
        <v>20.5964424326</v>
      </c>
      <c r="AC121" s="4">
        <v>1.3974040000000001</v>
      </c>
      <c r="AD121" s="4">
        <v>1.3042399161350999</v>
      </c>
      <c r="AE121" s="4">
        <v>1.3823953126574</v>
      </c>
      <c r="AF121" s="4">
        <v>12.012316</v>
      </c>
      <c r="AG121" s="4">
        <v>12.2740612708276</v>
      </c>
      <c r="AH121" s="4">
        <v>12.9274633776526</v>
      </c>
      <c r="AI121" s="4">
        <v>2.586389</v>
      </c>
      <c r="AJ121" s="4" t="s">
        <v>2924</v>
      </c>
    </row>
    <row r="122" spans="1:36" x14ac:dyDescent="0.3">
      <c r="A122" s="1" t="s">
        <v>576</v>
      </c>
      <c r="B122" s="2">
        <v>5317848</v>
      </c>
      <c r="C122" s="3" t="s">
        <v>2936</v>
      </c>
      <c r="D122" s="4">
        <v>3729.61872675</v>
      </c>
      <c r="E122" s="3" t="s">
        <v>2937</v>
      </c>
      <c r="F122" s="3" t="s">
        <v>2967</v>
      </c>
      <c r="G122" s="3" t="s">
        <v>3087</v>
      </c>
      <c r="H122" s="3" t="s">
        <v>3125</v>
      </c>
      <c r="I122" s="3" t="s">
        <v>3392</v>
      </c>
      <c r="J122" s="10">
        <v>-27.983539</v>
      </c>
      <c r="K122" s="10">
        <v>-18.351476999999999</v>
      </c>
      <c r="L122" s="10">
        <v>-20.933734999999999</v>
      </c>
      <c r="M122" s="10">
        <v>21.247112999999999</v>
      </c>
      <c r="N122" s="4" t="s">
        <v>2924</v>
      </c>
      <c r="O122" s="4">
        <v>10.847106999999999</v>
      </c>
      <c r="P122" s="4">
        <v>0.67829499999999998</v>
      </c>
      <c r="Q122" s="4">
        <v>7.9271609999999999</v>
      </c>
      <c r="R122" s="4">
        <v>11.775847000000001</v>
      </c>
      <c r="S122" s="3" t="s">
        <v>4787</v>
      </c>
      <c r="T122" s="5" t="s">
        <v>4788</v>
      </c>
      <c r="U122" s="4">
        <v>3729.61872675</v>
      </c>
      <c r="V122" s="10">
        <v>8084.1187259999997</v>
      </c>
      <c r="W122" s="4" t="s">
        <v>2935</v>
      </c>
      <c r="X122" s="5" t="s">
        <v>4789</v>
      </c>
      <c r="Y122" s="5" t="s">
        <v>4790</v>
      </c>
      <c r="Z122" s="4" t="s">
        <v>2924</v>
      </c>
      <c r="AA122" s="10">
        <v>7.2403806371000003</v>
      </c>
      <c r="AB122" s="10">
        <v>7.2872133695999999</v>
      </c>
      <c r="AC122" s="4">
        <v>3.1064090000000002</v>
      </c>
      <c r="AD122" s="4">
        <v>3.1519007998630002</v>
      </c>
      <c r="AE122" s="4">
        <v>3.1631249738309002</v>
      </c>
      <c r="AF122" s="4">
        <v>7.9271609999999999</v>
      </c>
      <c r="AG122" s="4">
        <v>7.7207781348940996</v>
      </c>
      <c r="AH122" s="4">
        <v>7.6848372526236002</v>
      </c>
      <c r="AI122" s="4">
        <v>0.67829499999999998</v>
      </c>
      <c r="AJ122" s="4" t="s">
        <v>2924</v>
      </c>
    </row>
    <row r="123" spans="1:36" hidden="1" x14ac:dyDescent="0.3">
      <c r="A123" s="1" t="s">
        <v>117</v>
      </c>
      <c r="B123" s="2">
        <v>115686890</v>
      </c>
      <c r="C123" s="3" t="s">
        <v>2936</v>
      </c>
      <c r="D123" s="4">
        <v>12285.099908100001</v>
      </c>
      <c r="E123" s="3" t="s">
        <v>2925</v>
      </c>
      <c r="F123" s="3" t="s">
        <v>2997</v>
      </c>
      <c r="G123" s="3" t="s">
        <v>3128</v>
      </c>
      <c r="H123" s="3" t="s">
        <v>3129</v>
      </c>
      <c r="I123" s="3" t="s">
        <v>2999</v>
      </c>
      <c r="J123" s="4">
        <v>81.343283999999997</v>
      </c>
      <c r="K123" s="4">
        <v>75.704988999999998</v>
      </c>
      <c r="L123" s="4">
        <v>31.707317</v>
      </c>
      <c r="M123" s="4">
        <v>25.71133</v>
      </c>
      <c r="N123" s="4" t="s">
        <v>2924</v>
      </c>
      <c r="O123" s="4">
        <v>169.93007</v>
      </c>
      <c r="P123" s="4">
        <v>2.9929790000000001</v>
      </c>
      <c r="Q123" s="4">
        <v>24.791001999999999</v>
      </c>
      <c r="R123" s="4">
        <v>43.614885000000001</v>
      </c>
      <c r="S123" s="3" t="s">
        <v>4144</v>
      </c>
      <c r="T123" s="4">
        <v>24.3</v>
      </c>
      <c r="U123" s="4">
        <v>12285.099908100001</v>
      </c>
      <c r="V123" s="10">
        <v>14767.999908</v>
      </c>
      <c r="W123" s="4" t="s">
        <v>2935</v>
      </c>
      <c r="X123" s="4">
        <v>24.6</v>
      </c>
      <c r="Y123" s="5" t="s">
        <v>4145</v>
      </c>
      <c r="Z123" s="4" t="s">
        <v>2924</v>
      </c>
      <c r="AA123" s="10">
        <v>44.375456537600002</v>
      </c>
      <c r="AB123" s="10">
        <v>56.033389443499999</v>
      </c>
      <c r="AC123" s="4">
        <v>3.0491609999999998</v>
      </c>
      <c r="AD123" s="4">
        <v>2.6288630019696999</v>
      </c>
      <c r="AE123" s="4">
        <v>2.8840965653186998</v>
      </c>
      <c r="AF123" s="4">
        <v>24.791001999999999</v>
      </c>
      <c r="AG123" s="4">
        <v>16.725248724654499</v>
      </c>
      <c r="AH123" s="4">
        <v>18.830948143217899</v>
      </c>
      <c r="AI123" s="4">
        <v>2.9929790000000001</v>
      </c>
      <c r="AJ123" s="4" t="s">
        <v>2924</v>
      </c>
    </row>
    <row r="124" spans="1:36" hidden="1" x14ac:dyDescent="0.3">
      <c r="A124" s="1" t="s">
        <v>118</v>
      </c>
      <c r="B124" s="2">
        <v>1020142</v>
      </c>
      <c r="C124" s="3" t="s">
        <v>2936</v>
      </c>
      <c r="D124" s="4">
        <v>1077.87959454</v>
      </c>
      <c r="E124" s="3" t="s">
        <v>2930</v>
      </c>
      <c r="F124" s="3" t="s">
        <v>2931</v>
      </c>
      <c r="G124" s="3" t="s">
        <v>2931</v>
      </c>
      <c r="H124" s="3" t="s">
        <v>2932</v>
      </c>
      <c r="I124" s="3" t="s">
        <v>2933</v>
      </c>
      <c r="J124" s="4">
        <v>22.100760999999999</v>
      </c>
      <c r="K124" s="4">
        <v>23.986487</v>
      </c>
      <c r="L124" s="4">
        <v>24.467054000000001</v>
      </c>
      <c r="M124" s="4">
        <v>7.66974</v>
      </c>
      <c r="N124" s="4" t="s">
        <v>2924</v>
      </c>
      <c r="O124" s="4" t="s">
        <v>2924</v>
      </c>
      <c r="P124" s="4">
        <v>1.193662</v>
      </c>
      <c r="Q124" s="4" t="s">
        <v>2935</v>
      </c>
      <c r="R124" s="4" t="s">
        <v>2935</v>
      </c>
      <c r="S124" s="3" t="s">
        <v>4146</v>
      </c>
      <c r="T124" s="4">
        <v>25.69</v>
      </c>
      <c r="U124" s="4">
        <v>1077.87959454</v>
      </c>
      <c r="V124" s="10" t="s">
        <v>2935</v>
      </c>
      <c r="W124" s="4">
        <v>1.40132347216816</v>
      </c>
      <c r="X124" s="4">
        <v>27</v>
      </c>
      <c r="Y124" s="4">
        <v>18.54</v>
      </c>
      <c r="Z124" s="4" t="s">
        <v>2924</v>
      </c>
      <c r="AA124" s="10">
        <v>14.311977715799999</v>
      </c>
      <c r="AB124" s="10">
        <v>21.4083333333</v>
      </c>
      <c r="AC124" s="4" t="s">
        <v>2935</v>
      </c>
      <c r="AD124" s="4" t="s">
        <v>2935</v>
      </c>
      <c r="AE124" s="4" t="s">
        <v>2935</v>
      </c>
      <c r="AF124" s="4" t="s">
        <v>2935</v>
      </c>
      <c r="AG124" s="4" t="s">
        <v>2935</v>
      </c>
      <c r="AH124" s="4" t="s">
        <v>2935</v>
      </c>
      <c r="AI124" s="4">
        <v>1.193662</v>
      </c>
      <c r="AJ124" s="4">
        <v>1.219616</v>
      </c>
    </row>
    <row r="125" spans="1:36" hidden="1" x14ac:dyDescent="0.3">
      <c r="A125" s="1" t="s">
        <v>119</v>
      </c>
      <c r="B125" s="2">
        <v>4007308</v>
      </c>
      <c r="C125" s="3" t="s">
        <v>2936</v>
      </c>
      <c r="D125" s="4">
        <v>25040.49382227</v>
      </c>
      <c r="E125" s="3" t="s">
        <v>3095</v>
      </c>
      <c r="F125" s="3" t="s">
        <v>3095</v>
      </c>
      <c r="G125" s="3" t="s">
        <v>3130</v>
      </c>
      <c r="H125" s="3" t="s">
        <v>3130</v>
      </c>
      <c r="I125" s="3" t="s">
        <v>3097</v>
      </c>
      <c r="J125" s="4">
        <v>21.562784000000001</v>
      </c>
      <c r="K125" s="4">
        <v>13.999271</v>
      </c>
      <c r="L125" s="4">
        <v>6.8938009999999998</v>
      </c>
      <c r="M125" s="4">
        <v>2.8392900000000001</v>
      </c>
      <c r="N125" s="4">
        <v>22.036646000000001</v>
      </c>
      <c r="O125" s="4" t="s">
        <v>2924</v>
      </c>
      <c r="P125" s="4">
        <v>2.1159349999999999</v>
      </c>
      <c r="Q125" s="4">
        <v>13.320506999999999</v>
      </c>
      <c r="R125" s="4" t="s">
        <v>2924</v>
      </c>
      <c r="S125" s="3" t="s">
        <v>4147</v>
      </c>
      <c r="T125" s="4">
        <v>93.81</v>
      </c>
      <c r="U125" s="4">
        <v>25040.49382227</v>
      </c>
      <c r="V125" s="10">
        <v>43451.493821999997</v>
      </c>
      <c r="W125" s="4">
        <v>2.8568382901609599</v>
      </c>
      <c r="X125" s="4">
        <v>94.46</v>
      </c>
      <c r="Y125" s="4">
        <v>67.03</v>
      </c>
      <c r="Z125" s="4">
        <v>22.036646000000001</v>
      </c>
      <c r="AA125" s="10">
        <v>19.1664112779</v>
      </c>
      <c r="AB125" s="10">
        <v>20.303349046099999</v>
      </c>
      <c r="AC125" s="4">
        <v>6.1563470000000002</v>
      </c>
      <c r="AD125" s="4">
        <v>5.6661388217575004</v>
      </c>
      <c r="AE125" s="4">
        <v>5.6439263134518001</v>
      </c>
      <c r="AF125" s="4">
        <v>13.320506999999999</v>
      </c>
      <c r="AG125" s="4">
        <v>12.2417126375772</v>
      </c>
      <c r="AH125" s="4">
        <v>13.132624670694099</v>
      </c>
      <c r="AI125" s="4">
        <v>2.1159349999999999</v>
      </c>
      <c r="AJ125" s="4">
        <v>2.1920790000000001</v>
      </c>
    </row>
    <row r="126" spans="1:36" hidden="1" x14ac:dyDescent="0.3">
      <c r="A126" s="1" t="s">
        <v>120</v>
      </c>
      <c r="B126" s="2">
        <v>4089956</v>
      </c>
      <c r="C126" s="3" t="s">
        <v>2936</v>
      </c>
      <c r="D126" s="4">
        <v>1382.91534387</v>
      </c>
      <c r="E126" s="3" t="s">
        <v>2937</v>
      </c>
      <c r="F126" s="3" t="s">
        <v>2938</v>
      </c>
      <c r="G126" s="3" t="s">
        <v>3037</v>
      </c>
      <c r="H126" s="3" t="s">
        <v>3037</v>
      </c>
      <c r="I126" s="3" t="s">
        <v>3131</v>
      </c>
      <c r="J126" s="4">
        <v>-7.5709780000000002</v>
      </c>
      <c r="K126" s="4">
        <v>-4.2831219999999997</v>
      </c>
      <c r="L126" s="4">
        <v>-12.041361</v>
      </c>
      <c r="M126" s="4">
        <v>3.452334</v>
      </c>
      <c r="N126" s="4">
        <v>26.343655999999999</v>
      </c>
      <c r="O126" s="4" t="s">
        <v>2924</v>
      </c>
      <c r="P126" s="4">
        <v>1.4753270000000001</v>
      </c>
      <c r="Q126" s="4">
        <v>18.332509999999999</v>
      </c>
      <c r="R126" s="4" t="s">
        <v>2924</v>
      </c>
      <c r="S126" s="3" t="s">
        <v>4148</v>
      </c>
      <c r="T126" s="4">
        <v>26.37</v>
      </c>
      <c r="U126" s="4">
        <v>1382.91534387</v>
      </c>
      <c r="V126" s="10">
        <v>3608.4063430000001</v>
      </c>
      <c r="W126" s="4" t="s">
        <v>2935</v>
      </c>
      <c r="X126" s="4">
        <v>39.68</v>
      </c>
      <c r="Y126" s="4">
        <v>17.55</v>
      </c>
      <c r="Z126" s="4">
        <v>26.343655999999999</v>
      </c>
      <c r="AA126" s="10">
        <v>15.5236357214</v>
      </c>
      <c r="AB126" s="10">
        <v>23.250892739000001</v>
      </c>
      <c r="AC126" s="4">
        <v>2.1496149999999998</v>
      </c>
      <c r="AD126" s="4">
        <v>1.8757470722433001</v>
      </c>
      <c r="AE126" s="4">
        <v>2.0494475336078</v>
      </c>
      <c r="AF126" s="4">
        <v>18.332509999999999</v>
      </c>
      <c r="AG126" s="4">
        <v>13.575169653582501</v>
      </c>
      <c r="AH126" s="4">
        <v>16.6414628993432</v>
      </c>
      <c r="AI126" s="4">
        <v>1.4753270000000001</v>
      </c>
      <c r="AJ126" s="4">
        <v>1.6155120000000001</v>
      </c>
    </row>
    <row r="127" spans="1:36" hidden="1" x14ac:dyDescent="0.3">
      <c r="A127" s="1" t="s">
        <v>121</v>
      </c>
      <c r="B127" s="2">
        <v>4065191</v>
      </c>
      <c r="C127" s="3" t="s">
        <v>2919</v>
      </c>
      <c r="D127" s="4">
        <v>9449.5437224800007</v>
      </c>
      <c r="E127" s="3" t="s">
        <v>2937</v>
      </c>
      <c r="F127" s="3" t="s">
        <v>3060</v>
      </c>
      <c r="G127" s="3" t="s">
        <v>3069</v>
      </c>
      <c r="H127" s="3" t="s">
        <v>3069</v>
      </c>
      <c r="I127" s="3" t="s">
        <v>3132</v>
      </c>
      <c r="J127" s="4">
        <v>16.815597</v>
      </c>
      <c r="K127" s="4">
        <v>41.814596000000002</v>
      </c>
      <c r="L127" s="4">
        <v>10.95679</v>
      </c>
      <c r="M127" s="4">
        <v>-6.9492999999999999E-2</v>
      </c>
      <c r="N127" s="4">
        <v>34.319808999999999</v>
      </c>
      <c r="O127" s="4" t="s">
        <v>2924</v>
      </c>
      <c r="P127" s="4" t="s">
        <v>2924</v>
      </c>
      <c r="Q127" s="4">
        <v>4.0710670000000002</v>
      </c>
      <c r="R127" s="4">
        <v>23.548030000000001</v>
      </c>
      <c r="S127" s="3" t="s">
        <v>4149</v>
      </c>
      <c r="T127" s="4">
        <v>14.38</v>
      </c>
      <c r="U127" s="4">
        <v>9449.5437224800007</v>
      </c>
      <c r="V127" s="10">
        <v>39672.543722000002</v>
      </c>
      <c r="W127" s="4" t="s">
        <v>2935</v>
      </c>
      <c r="X127" s="4">
        <v>16.149999999999999</v>
      </c>
      <c r="Y127" s="5" t="s">
        <v>4150</v>
      </c>
      <c r="Z127" s="4">
        <v>34.319808999999999</v>
      </c>
      <c r="AA127" s="10">
        <v>6.7146059020999997</v>
      </c>
      <c r="AB127" s="10">
        <v>9.7424814195000007</v>
      </c>
      <c r="AC127" s="4">
        <v>0.73997999999999997</v>
      </c>
      <c r="AD127" s="4">
        <v>0.71572190781980005</v>
      </c>
      <c r="AE127" s="4">
        <v>0.73906558721000004</v>
      </c>
      <c r="AF127" s="4">
        <v>4.0710670000000002</v>
      </c>
      <c r="AG127" s="4">
        <v>6.0103388048755004</v>
      </c>
      <c r="AH127" s="4">
        <v>6.4355273267227</v>
      </c>
      <c r="AI127" s="4" t="s">
        <v>2924</v>
      </c>
      <c r="AJ127" s="4" t="s">
        <v>2924</v>
      </c>
    </row>
    <row r="128" spans="1:36" hidden="1" x14ac:dyDescent="0.3">
      <c r="A128" s="1" t="s">
        <v>122</v>
      </c>
      <c r="B128" s="2">
        <v>4270741</v>
      </c>
      <c r="C128" s="3" t="s">
        <v>2936</v>
      </c>
      <c r="D128" s="4">
        <v>1710.11645064</v>
      </c>
      <c r="E128" s="3" t="s">
        <v>2977</v>
      </c>
      <c r="F128" s="3" t="s">
        <v>2978</v>
      </c>
      <c r="G128" s="3" t="s">
        <v>3081</v>
      </c>
      <c r="H128" s="3" t="s">
        <v>3081</v>
      </c>
      <c r="I128" s="3" t="s">
        <v>2980</v>
      </c>
      <c r="J128" s="4">
        <v>49.441192000000001</v>
      </c>
      <c r="K128" s="4">
        <v>7.7927059999999999</v>
      </c>
      <c r="L128" s="4">
        <v>2.5940810000000001</v>
      </c>
      <c r="M128" s="4">
        <v>4</v>
      </c>
      <c r="N128" s="4">
        <v>28.948453608247402</v>
      </c>
      <c r="O128" s="4" t="s">
        <v>2935</v>
      </c>
      <c r="P128" s="4">
        <v>1.4411830000000001</v>
      </c>
      <c r="Q128" s="4">
        <v>13.248711999999999</v>
      </c>
      <c r="R128" s="4" t="s">
        <v>2935</v>
      </c>
      <c r="S128" s="3" t="s">
        <v>4151</v>
      </c>
      <c r="T128" s="4">
        <v>28.08</v>
      </c>
      <c r="U128" s="4">
        <v>1710.11645064</v>
      </c>
      <c r="V128" s="10">
        <v>3238.0514499999999</v>
      </c>
      <c r="W128" s="4">
        <v>4.7720797720797696</v>
      </c>
      <c r="X128" s="4">
        <v>28.96</v>
      </c>
      <c r="Y128" s="4">
        <v>18.440000000000001</v>
      </c>
      <c r="Z128" s="4">
        <v>29.038263000000001</v>
      </c>
      <c r="AA128" s="10">
        <v>41.910447761100002</v>
      </c>
      <c r="AB128" s="10">
        <v>29.557894736800002</v>
      </c>
      <c r="AC128" s="4">
        <v>7.1559309999999998</v>
      </c>
      <c r="AD128" s="4">
        <v>7.0086025008063002</v>
      </c>
      <c r="AE128" s="4">
        <v>7.1175821047749004</v>
      </c>
      <c r="AF128" s="4">
        <v>13.248711999999999</v>
      </c>
      <c r="AG128" s="4">
        <v>12.7188654936534</v>
      </c>
      <c r="AH128" s="4">
        <v>11.9080157177426</v>
      </c>
      <c r="AI128" s="4">
        <v>1.4411830000000001</v>
      </c>
      <c r="AJ128" s="4">
        <v>1.4411830000000001</v>
      </c>
    </row>
    <row r="129" spans="1:36" hidden="1" x14ac:dyDescent="0.3">
      <c r="A129" s="1" t="s">
        <v>123</v>
      </c>
      <c r="B129" s="2">
        <v>4114240</v>
      </c>
      <c r="C129" s="3" t="s">
        <v>2936</v>
      </c>
      <c r="D129" s="4">
        <v>766.62830255999995</v>
      </c>
      <c r="E129" s="3" t="s">
        <v>2925</v>
      </c>
      <c r="F129" s="3" t="s">
        <v>3012</v>
      </c>
      <c r="G129" s="3" t="s">
        <v>3013</v>
      </c>
      <c r="H129" s="3" t="s">
        <v>3014</v>
      </c>
      <c r="I129" s="3" t="s">
        <v>3105</v>
      </c>
      <c r="J129" s="4">
        <v>-9.9447510000000001</v>
      </c>
      <c r="K129" s="4">
        <v>4.32</v>
      </c>
      <c r="L129" s="4">
        <v>7.7685950000000004</v>
      </c>
      <c r="M129" s="4">
        <v>3.3280509999999999</v>
      </c>
      <c r="N129" s="4">
        <v>28.103448</v>
      </c>
      <c r="O129" s="4">
        <v>5.9326660000000002</v>
      </c>
      <c r="P129" s="4">
        <v>1.2440370000000001</v>
      </c>
      <c r="Q129" s="4">
        <v>3.9074939999999998</v>
      </c>
      <c r="R129" s="4">
        <v>8.0783559999999994</v>
      </c>
      <c r="S129" s="3" t="s">
        <v>4152</v>
      </c>
      <c r="T129" s="4">
        <v>6.52</v>
      </c>
      <c r="U129" s="4">
        <v>766.62830255999995</v>
      </c>
      <c r="V129" s="10">
        <v>3044.3283019999999</v>
      </c>
      <c r="W129" s="4" t="s">
        <v>2935</v>
      </c>
      <c r="X129" s="5" t="s">
        <v>4153</v>
      </c>
      <c r="Y129" s="4">
        <v>5.43</v>
      </c>
      <c r="Z129" s="4">
        <v>28.103448</v>
      </c>
      <c r="AA129" s="10">
        <v>25.183468520600002</v>
      </c>
      <c r="AB129" s="10">
        <v>14.8756559434</v>
      </c>
      <c r="AC129" s="4">
        <v>0.49045899999999998</v>
      </c>
      <c r="AD129" s="4">
        <v>0.52475349019100004</v>
      </c>
      <c r="AE129" s="4">
        <v>0.49687581111040002</v>
      </c>
      <c r="AF129" s="4">
        <v>3.9074939999999998</v>
      </c>
      <c r="AG129" s="4">
        <v>4.4435691119424998</v>
      </c>
      <c r="AH129" s="4">
        <v>4.1720598067976997</v>
      </c>
      <c r="AI129" s="4">
        <v>1.2440370000000001</v>
      </c>
      <c r="AJ129" s="4" t="s">
        <v>2924</v>
      </c>
    </row>
    <row r="130" spans="1:36" hidden="1" x14ac:dyDescent="0.3">
      <c r="A130" s="1" t="s">
        <v>124</v>
      </c>
      <c r="B130" s="2">
        <v>4169946</v>
      </c>
      <c r="C130" s="3" t="s">
        <v>2957</v>
      </c>
      <c r="D130" s="4">
        <v>648.83878851999998</v>
      </c>
      <c r="E130" s="3" t="s">
        <v>2930</v>
      </c>
      <c r="F130" s="3" t="s">
        <v>2958</v>
      </c>
      <c r="G130" s="3" t="s">
        <v>2958</v>
      </c>
      <c r="H130" s="3" t="s">
        <v>3118</v>
      </c>
      <c r="I130" s="3" t="s">
        <v>3133</v>
      </c>
      <c r="J130" s="4">
        <v>62.364294000000001</v>
      </c>
      <c r="K130" s="4">
        <v>21.261261000000001</v>
      </c>
      <c r="L130" s="4">
        <v>28.927202999999999</v>
      </c>
      <c r="M130" s="4">
        <v>4.3410849999999996</v>
      </c>
      <c r="N130" s="4">
        <v>7.4777777777777796</v>
      </c>
      <c r="O130" s="4">
        <v>2.2441124926038798</v>
      </c>
      <c r="P130" s="4">
        <v>2.4679129999999998</v>
      </c>
      <c r="Q130" s="4">
        <v>4.8466089999999999</v>
      </c>
      <c r="R130" s="4">
        <v>3.549823</v>
      </c>
      <c r="S130" s="3" t="s">
        <v>4154</v>
      </c>
      <c r="T130" s="4">
        <v>13.46</v>
      </c>
      <c r="U130" s="4">
        <v>648.83878851999998</v>
      </c>
      <c r="V130" s="10">
        <v>614.65178800000001</v>
      </c>
      <c r="W130" s="4" t="s">
        <v>2935</v>
      </c>
      <c r="X130" s="4">
        <v>14.38</v>
      </c>
      <c r="Y130" s="5" t="s">
        <v>4155</v>
      </c>
      <c r="Z130" s="4">
        <v>7.6477269999999997</v>
      </c>
      <c r="AA130" s="10">
        <v>11.6034482758</v>
      </c>
      <c r="AB130" s="10">
        <v>8.6838709677000008</v>
      </c>
      <c r="AC130" s="4">
        <v>2.1137739999999998</v>
      </c>
      <c r="AD130" s="4">
        <v>1.8645078338526</v>
      </c>
      <c r="AE130" s="4">
        <v>2.048026909326</v>
      </c>
      <c r="AF130" s="4">
        <v>4.8466089999999999</v>
      </c>
      <c r="AG130" s="4" t="s">
        <v>2935</v>
      </c>
      <c r="AH130" s="4" t="s">
        <v>2935</v>
      </c>
      <c r="AI130" s="4">
        <v>2.4679129999999998</v>
      </c>
      <c r="AJ130" s="4">
        <v>3.3095650000000001</v>
      </c>
    </row>
    <row r="131" spans="1:36" hidden="1" x14ac:dyDescent="0.3">
      <c r="A131" s="1" t="s">
        <v>125</v>
      </c>
      <c r="B131" s="2">
        <v>4189101</v>
      </c>
      <c r="C131" s="3" t="s">
        <v>2936</v>
      </c>
      <c r="D131" s="4">
        <v>3382.23974946</v>
      </c>
      <c r="E131" s="3" t="s">
        <v>2925</v>
      </c>
      <c r="F131" s="3" t="s">
        <v>2926</v>
      </c>
      <c r="G131" s="3" t="s">
        <v>2927</v>
      </c>
      <c r="H131" s="3" t="s">
        <v>2965</v>
      </c>
      <c r="I131" s="3" t="s">
        <v>3134</v>
      </c>
      <c r="J131" s="4">
        <v>5.7657660000000002</v>
      </c>
      <c r="K131" s="4">
        <v>-17.440225000000002</v>
      </c>
      <c r="L131" s="4">
        <v>-10.790274</v>
      </c>
      <c r="M131" s="4">
        <v>-4.5010849999999998</v>
      </c>
      <c r="N131" s="4">
        <v>14.043062000000001</v>
      </c>
      <c r="O131" s="4">
        <v>11.732179</v>
      </c>
      <c r="P131" s="4">
        <v>1.9956940000000001</v>
      </c>
      <c r="Q131" s="4">
        <v>3.8258890000000001</v>
      </c>
      <c r="R131" s="4">
        <v>11.76862</v>
      </c>
      <c r="S131" s="3" t="s">
        <v>4156</v>
      </c>
      <c r="T131" s="4">
        <v>17.61</v>
      </c>
      <c r="U131" s="4">
        <v>3382.23974946</v>
      </c>
      <c r="V131" s="10">
        <v>4513.4277490000004</v>
      </c>
      <c r="W131" s="4">
        <v>2.83929585462805</v>
      </c>
      <c r="X131" s="4">
        <v>26.44</v>
      </c>
      <c r="Y131" s="4">
        <v>16.34</v>
      </c>
      <c r="Z131" s="4">
        <v>14.043062000000001</v>
      </c>
      <c r="AA131" s="10">
        <v>9.8144123055999994</v>
      </c>
      <c r="AB131" s="10">
        <v>9.8500399929999993</v>
      </c>
      <c r="AC131" s="4">
        <v>0.83352199999999999</v>
      </c>
      <c r="AD131" s="4">
        <v>0.82535205920450005</v>
      </c>
      <c r="AE131" s="4">
        <v>0.83676511225369998</v>
      </c>
      <c r="AF131" s="4">
        <v>3.8258890000000001</v>
      </c>
      <c r="AG131" s="4">
        <v>6.4556879676551002</v>
      </c>
      <c r="AH131" s="4">
        <v>6.6208717525339997</v>
      </c>
      <c r="AI131" s="4">
        <v>1.9956940000000001</v>
      </c>
      <c r="AJ131" s="4">
        <v>2.3729960000000001</v>
      </c>
    </row>
    <row r="132" spans="1:36" hidden="1" x14ac:dyDescent="0.3">
      <c r="A132" s="1" t="s">
        <v>126</v>
      </c>
      <c r="B132" s="2">
        <v>4006321</v>
      </c>
      <c r="C132" s="3" t="s">
        <v>2919</v>
      </c>
      <c r="D132" s="4">
        <v>51973.051042649997</v>
      </c>
      <c r="E132" s="3" t="s">
        <v>3095</v>
      </c>
      <c r="F132" s="3" t="s">
        <v>3095</v>
      </c>
      <c r="G132" s="3" t="s">
        <v>3096</v>
      </c>
      <c r="H132" s="3" t="s">
        <v>3096</v>
      </c>
      <c r="I132" s="3" t="s">
        <v>3103</v>
      </c>
      <c r="J132" s="4">
        <v>24.318470999999999</v>
      </c>
      <c r="K132" s="4">
        <v>-0.71217799999999998</v>
      </c>
      <c r="L132" s="4">
        <v>-2.3025329999999999</v>
      </c>
      <c r="M132" s="4">
        <v>1.3290420000000001</v>
      </c>
      <c r="N132" s="4">
        <v>19.627915999999999</v>
      </c>
      <c r="O132" s="4" t="s">
        <v>2924</v>
      </c>
      <c r="P132" s="4">
        <v>1.952229</v>
      </c>
      <c r="Q132" s="4">
        <v>12.824422999999999</v>
      </c>
      <c r="R132" s="4" t="s">
        <v>2924</v>
      </c>
      <c r="S132" s="3" t="s">
        <v>4157</v>
      </c>
      <c r="T132" s="4">
        <v>97.59</v>
      </c>
      <c r="U132" s="4">
        <v>51973.051042649997</v>
      </c>
      <c r="V132" s="10">
        <v>95761.251042000004</v>
      </c>
      <c r="W132" s="4">
        <v>3.8118659698739599</v>
      </c>
      <c r="X132" s="4">
        <v>105.18</v>
      </c>
      <c r="Y132" s="4">
        <v>75.22</v>
      </c>
      <c r="Z132" s="4">
        <v>19.627915999999999</v>
      </c>
      <c r="AA132" s="10">
        <v>16.662967199899999</v>
      </c>
      <c r="AB132" s="10">
        <v>17.330385445200001</v>
      </c>
      <c r="AC132" s="4">
        <v>4.88523</v>
      </c>
      <c r="AD132" s="4">
        <v>4.6772171821014004</v>
      </c>
      <c r="AE132" s="4">
        <v>4.7635191034505997</v>
      </c>
      <c r="AF132" s="4">
        <v>12.824422999999999</v>
      </c>
      <c r="AG132" s="4">
        <v>11.7170257112797</v>
      </c>
      <c r="AH132" s="4">
        <v>11.767307286308901</v>
      </c>
      <c r="AI132" s="4">
        <v>1.952229</v>
      </c>
      <c r="AJ132" s="4">
        <v>1.9561029999999999</v>
      </c>
    </row>
    <row r="133" spans="1:36" hidden="1" x14ac:dyDescent="0.3">
      <c r="A133" s="1" t="s">
        <v>127</v>
      </c>
      <c r="B133" s="2">
        <v>102700</v>
      </c>
      <c r="C133" s="3" t="s">
        <v>2936</v>
      </c>
      <c r="D133" s="4">
        <v>212249.24535700001</v>
      </c>
      <c r="E133" s="3" t="s">
        <v>2930</v>
      </c>
      <c r="F133" s="3" t="s">
        <v>2954</v>
      </c>
      <c r="G133" s="3" t="s">
        <v>3106</v>
      </c>
      <c r="H133" s="3" t="s">
        <v>3106</v>
      </c>
      <c r="I133" s="3" t="s">
        <v>3043</v>
      </c>
      <c r="J133" s="4">
        <v>83.250213000000002</v>
      </c>
      <c r="K133" s="4">
        <v>21.609622000000002</v>
      </c>
      <c r="L133" s="4">
        <v>10.609398000000001</v>
      </c>
      <c r="M133" s="4">
        <v>5.0301530000000003</v>
      </c>
      <c r="N133" s="4">
        <v>22.195212000000001</v>
      </c>
      <c r="O133" s="4">
        <v>16.391034999999999</v>
      </c>
      <c r="P133" s="4">
        <v>7.1403179999999997</v>
      </c>
      <c r="Q133" s="4" t="s">
        <v>2935</v>
      </c>
      <c r="R133" s="4" t="s">
        <v>2935</v>
      </c>
      <c r="S133" s="3" t="s">
        <v>4158</v>
      </c>
      <c r="T133" s="5" t="s">
        <v>4159</v>
      </c>
      <c r="U133" s="4">
        <v>212249.24535700001</v>
      </c>
      <c r="V133" s="10" t="s">
        <v>2935</v>
      </c>
      <c r="W133" s="4">
        <v>0.92930633919681405</v>
      </c>
      <c r="X133" s="4">
        <v>301.92</v>
      </c>
      <c r="Y133" s="4">
        <v>163.32</v>
      </c>
      <c r="Z133" s="4">
        <v>22.195212000000001</v>
      </c>
      <c r="AA133" s="10">
        <v>21.0706668065</v>
      </c>
      <c r="AB133" s="10">
        <v>22.2186661868</v>
      </c>
      <c r="AC133" s="4" t="s">
        <v>2935</v>
      </c>
      <c r="AD133" s="4" t="s">
        <v>2935</v>
      </c>
      <c r="AE133" s="4" t="s">
        <v>2935</v>
      </c>
      <c r="AF133" s="4" t="s">
        <v>2935</v>
      </c>
      <c r="AG133" s="4" t="s">
        <v>2935</v>
      </c>
      <c r="AH133" s="4" t="s">
        <v>2935</v>
      </c>
      <c r="AI133" s="4">
        <v>7.1403179999999997</v>
      </c>
      <c r="AJ133" s="4">
        <v>7.1403179999999997</v>
      </c>
    </row>
    <row r="134" spans="1:36" hidden="1" x14ac:dyDescent="0.3">
      <c r="A134" s="1" t="s">
        <v>128</v>
      </c>
      <c r="B134" s="2">
        <v>103424</v>
      </c>
      <c r="C134" s="3" t="s">
        <v>2936</v>
      </c>
      <c r="D134" s="4">
        <v>12293.411212790001</v>
      </c>
      <c r="E134" s="3" t="s">
        <v>2930</v>
      </c>
      <c r="F134" s="3" t="s">
        <v>2958</v>
      </c>
      <c r="G134" s="3" t="s">
        <v>2958</v>
      </c>
      <c r="H134" s="3" t="s">
        <v>3118</v>
      </c>
      <c r="I134" s="3" t="s">
        <v>3133</v>
      </c>
      <c r="J134" s="4">
        <v>29.299081999999999</v>
      </c>
      <c r="K134" s="4">
        <v>11.860393999999999</v>
      </c>
      <c r="L134" s="4">
        <v>10.802633</v>
      </c>
      <c r="M134" s="4">
        <v>6.2763020000000003</v>
      </c>
      <c r="N134" s="4">
        <v>13.7272727272727</v>
      </c>
      <c r="O134" s="4">
        <v>10.8979885124295</v>
      </c>
      <c r="P134" s="4">
        <v>2.6109200000000001</v>
      </c>
      <c r="Q134" s="4">
        <v>9.2234090000000002</v>
      </c>
      <c r="R134" s="4" t="s">
        <v>2924</v>
      </c>
      <c r="S134" s="3" t="s">
        <v>4160</v>
      </c>
      <c r="T134" s="4">
        <v>146.47</v>
      </c>
      <c r="U134" s="4">
        <v>12293.411212790001</v>
      </c>
      <c r="V134" s="10">
        <v>12691.411212000001</v>
      </c>
      <c r="W134" s="4">
        <v>2.1847477299105602</v>
      </c>
      <c r="X134" s="5" t="s">
        <v>4161</v>
      </c>
      <c r="Y134" s="4">
        <v>110.53</v>
      </c>
      <c r="Z134" s="4">
        <v>13.728559000000001</v>
      </c>
      <c r="AA134" s="10">
        <v>12.745720824499999</v>
      </c>
      <c r="AB134" s="10">
        <v>13.759511507699999</v>
      </c>
      <c r="AC134" s="4">
        <v>1.603261</v>
      </c>
      <c r="AD134" s="4">
        <v>1.7155771973911</v>
      </c>
      <c r="AE134" s="4">
        <v>1.8186445815003001</v>
      </c>
      <c r="AF134" s="4">
        <v>9.2234090000000002</v>
      </c>
      <c r="AG134" s="4" t="s">
        <v>2935</v>
      </c>
      <c r="AH134" s="4" t="s">
        <v>2935</v>
      </c>
      <c r="AI134" s="4">
        <v>2.6109200000000001</v>
      </c>
      <c r="AJ134" s="4">
        <v>2.9239609999999998</v>
      </c>
    </row>
    <row r="135" spans="1:36" hidden="1" x14ac:dyDescent="0.3">
      <c r="A135" s="1" t="s">
        <v>129</v>
      </c>
      <c r="B135" s="2">
        <v>4360922</v>
      </c>
      <c r="C135" s="3" t="s">
        <v>2936</v>
      </c>
      <c r="D135" s="4">
        <v>4374.5235063199998</v>
      </c>
      <c r="E135" s="3" t="s">
        <v>2977</v>
      </c>
      <c r="F135" s="3" t="s">
        <v>2978</v>
      </c>
      <c r="G135" s="3" t="s">
        <v>3083</v>
      </c>
      <c r="H135" s="3" t="s">
        <v>3083</v>
      </c>
      <c r="I135" s="3" t="s">
        <v>2980</v>
      </c>
      <c r="J135" s="4">
        <v>116.187595</v>
      </c>
      <c r="K135" s="4">
        <v>40.927022000000001</v>
      </c>
      <c r="L135" s="4">
        <v>14.825231</v>
      </c>
      <c r="M135" s="4">
        <v>5.1508459999999996</v>
      </c>
      <c r="N135" s="4" t="s">
        <v>2924</v>
      </c>
      <c r="O135" s="4">
        <v>20.112597000000001</v>
      </c>
      <c r="P135" s="4">
        <v>1.9792240000000001</v>
      </c>
      <c r="Q135" s="4">
        <v>18.063286000000002</v>
      </c>
      <c r="R135" s="4">
        <v>22.041436000000001</v>
      </c>
      <c r="S135" s="3" t="s">
        <v>4162</v>
      </c>
      <c r="T135" s="4">
        <v>28.58</v>
      </c>
      <c r="U135" s="4">
        <v>4374.5235063199998</v>
      </c>
      <c r="V135" s="10">
        <v>6448.7015060000003</v>
      </c>
      <c r="W135" s="4">
        <v>3.4989503149055299</v>
      </c>
      <c r="X135" s="4">
        <v>28.68</v>
      </c>
      <c r="Y135" s="4">
        <v>12.63</v>
      </c>
      <c r="Z135" s="4" t="s">
        <v>2924</v>
      </c>
      <c r="AA135" s="10">
        <v>107.1616047994</v>
      </c>
      <c r="AB135" s="10" t="s">
        <v>2924</v>
      </c>
      <c r="AC135" s="4">
        <v>3.2157939999999998</v>
      </c>
      <c r="AD135" s="4">
        <v>2.9796414423037998</v>
      </c>
      <c r="AE135" s="4">
        <v>3.1865022755960002</v>
      </c>
      <c r="AF135" s="4">
        <v>18.063286000000002</v>
      </c>
      <c r="AG135" s="4">
        <v>17.504542613278598</v>
      </c>
      <c r="AH135" s="4">
        <v>18.937368314005202</v>
      </c>
      <c r="AI135" s="4">
        <v>1.9792240000000001</v>
      </c>
      <c r="AJ135" s="4">
        <v>2.434412</v>
      </c>
    </row>
    <row r="136" spans="1:36" hidden="1" x14ac:dyDescent="0.3">
      <c r="A136" s="1" t="s">
        <v>130</v>
      </c>
      <c r="B136" s="2">
        <v>4392539</v>
      </c>
      <c r="C136" s="3" t="s">
        <v>2936</v>
      </c>
      <c r="D136" s="4">
        <v>13915.644428420001</v>
      </c>
      <c r="E136" s="3" t="s">
        <v>2977</v>
      </c>
      <c r="F136" s="3" t="s">
        <v>2978</v>
      </c>
      <c r="G136" s="3" t="s">
        <v>3135</v>
      </c>
      <c r="H136" s="3" t="s">
        <v>3136</v>
      </c>
      <c r="I136" s="3" t="s">
        <v>2980</v>
      </c>
      <c r="J136" s="4">
        <v>4.2347080000000004</v>
      </c>
      <c r="K136" s="4">
        <v>-1.799218</v>
      </c>
      <c r="L136" s="4">
        <v>-1.310273</v>
      </c>
      <c r="M136" s="4">
        <v>0.15957499999999999</v>
      </c>
      <c r="N136" s="4">
        <v>39.2291666666667</v>
      </c>
      <c r="O136" s="4">
        <v>16.994585000000001</v>
      </c>
      <c r="P136" s="4">
        <v>1.9686360000000001</v>
      </c>
      <c r="Q136" s="4">
        <v>22.063559000000001</v>
      </c>
      <c r="R136" s="4">
        <v>25.003219000000001</v>
      </c>
      <c r="S136" s="3" t="s">
        <v>4163</v>
      </c>
      <c r="T136" s="4">
        <v>37.659999999999997</v>
      </c>
      <c r="U136" s="4">
        <v>13915.644428420001</v>
      </c>
      <c r="V136" s="10">
        <v>18972.211427999999</v>
      </c>
      <c r="W136" s="4">
        <v>2.7615507169410498</v>
      </c>
      <c r="X136" s="4">
        <v>41.41</v>
      </c>
      <c r="Y136" s="4">
        <v>33.75</v>
      </c>
      <c r="Z136" s="4">
        <v>39.270072999999996</v>
      </c>
      <c r="AA136" s="10">
        <v>51.539619542899999</v>
      </c>
      <c r="AB136" s="10">
        <v>43.9788863976</v>
      </c>
      <c r="AC136" s="4">
        <v>11.155131000000001</v>
      </c>
      <c r="AD136" s="4">
        <v>10.355618877517401</v>
      </c>
      <c r="AE136" s="4">
        <v>10.9544088830513</v>
      </c>
      <c r="AF136" s="4">
        <v>22.063559000000001</v>
      </c>
      <c r="AG136" s="4">
        <v>19.6729439871735</v>
      </c>
      <c r="AH136" s="4">
        <v>20.8250516784166</v>
      </c>
      <c r="AI136" s="4">
        <v>1.9686360000000001</v>
      </c>
      <c r="AJ136" s="5" t="s">
        <v>4164</v>
      </c>
    </row>
    <row r="137" spans="1:36" hidden="1" x14ac:dyDescent="0.3">
      <c r="A137" s="1" t="s">
        <v>131</v>
      </c>
      <c r="B137" s="2">
        <v>103330</v>
      </c>
      <c r="C137" s="3" t="s">
        <v>2936</v>
      </c>
      <c r="D137" s="4">
        <v>47443.898662500003</v>
      </c>
      <c r="E137" s="3" t="s">
        <v>2930</v>
      </c>
      <c r="F137" s="3" t="s">
        <v>2958</v>
      </c>
      <c r="G137" s="3" t="s">
        <v>2958</v>
      </c>
      <c r="H137" s="3" t="s">
        <v>3137</v>
      </c>
      <c r="I137" s="3" t="s">
        <v>3119</v>
      </c>
      <c r="J137" s="4">
        <v>16.638552000000001</v>
      </c>
      <c r="K137" s="4">
        <v>1.7388980000000001</v>
      </c>
      <c r="L137" s="4">
        <v>-1.25925</v>
      </c>
      <c r="M137" s="4">
        <v>0.38273699999999999</v>
      </c>
      <c r="N137" s="4">
        <v>20.068601583113502</v>
      </c>
      <c r="O137" s="4">
        <v>10.781006</v>
      </c>
      <c r="P137" s="4">
        <v>1.0644009999999999</v>
      </c>
      <c r="Q137" s="4">
        <v>6.4600020000000002</v>
      </c>
      <c r="R137" s="4">
        <v>2.2886150000000001</v>
      </c>
      <c r="S137" s="3" t="s">
        <v>4165</v>
      </c>
      <c r="T137" s="4">
        <v>76.06</v>
      </c>
      <c r="U137" s="4">
        <v>47443.898662500003</v>
      </c>
      <c r="V137" s="10">
        <v>56059.898662</v>
      </c>
      <c r="W137" s="4">
        <v>2.10360241914278</v>
      </c>
      <c r="X137" s="4">
        <v>80.83</v>
      </c>
      <c r="Y137" s="4">
        <v>64.540000000000006</v>
      </c>
      <c r="Z137" s="4" t="s">
        <v>2924</v>
      </c>
      <c r="AA137" s="10">
        <v>12.503493284599999</v>
      </c>
      <c r="AB137" s="10">
        <v>14.9142518755</v>
      </c>
      <c r="AC137" s="4">
        <v>1.2375529999999999</v>
      </c>
      <c r="AD137" s="4">
        <v>2.0144917632741</v>
      </c>
      <c r="AE137" s="4">
        <v>2.0789791392493999</v>
      </c>
      <c r="AF137" s="4">
        <v>6.4600020000000002</v>
      </c>
      <c r="AG137" s="4" t="s">
        <v>2935</v>
      </c>
      <c r="AH137" s="4" t="s">
        <v>2935</v>
      </c>
      <c r="AI137" s="4">
        <v>1.0644009999999999</v>
      </c>
      <c r="AJ137" s="4">
        <v>1.1527909999999999</v>
      </c>
    </row>
    <row r="138" spans="1:36" hidden="1" x14ac:dyDescent="0.3">
      <c r="A138" s="1" t="s">
        <v>132</v>
      </c>
      <c r="B138" s="2">
        <v>4093614</v>
      </c>
      <c r="C138" s="3" t="s">
        <v>2936</v>
      </c>
      <c r="D138" s="4">
        <v>3213.86811119</v>
      </c>
      <c r="E138" s="3" t="s">
        <v>3095</v>
      </c>
      <c r="F138" s="3" t="s">
        <v>3095</v>
      </c>
      <c r="G138" s="3" t="s">
        <v>3138</v>
      </c>
      <c r="H138" s="3" t="s">
        <v>3138</v>
      </c>
      <c r="I138" s="3" t="s">
        <v>3139</v>
      </c>
      <c r="J138" s="4">
        <v>5.4047349999999996</v>
      </c>
      <c r="K138" s="4">
        <v>5.6798409999999997</v>
      </c>
      <c r="L138" s="4">
        <v>1.6618839999999999</v>
      </c>
      <c r="M138" s="4">
        <v>-2.3515999999999999E-2</v>
      </c>
      <c r="N138" s="4">
        <v>28.591123</v>
      </c>
      <c r="O138" s="4" t="s">
        <v>2924</v>
      </c>
      <c r="P138" s="4">
        <v>3.6543749999999999</v>
      </c>
      <c r="Q138" s="4">
        <v>18.047003</v>
      </c>
      <c r="R138" s="4" t="s">
        <v>2924</v>
      </c>
      <c r="S138" s="3" t="s">
        <v>4166</v>
      </c>
      <c r="T138" s="4">
        <v>85.03</v>
      </c>
      <c r="U138" s="4">
        <v>3213.86811119</v>
      </c>
      <c r="V138" s="10">
        <v>4144.070111</v>
      </c>
      <c r="W138" s="4">
        <v>2.1898153592849599</v>
      </c>
      <c r="X138" s="4">
        <v>87.5</v>
      </c>
      <c r="Y138" s="4">
        <v>66.03</v>
      </c>
      <c r="Z138" s="4">
        <v>28.591123</v>
      </c>
      <c r="AA138" s="10">
        <v>25.7276853252</v>
      </c>
      <c r="AB138" s="10">
        <v>28.155629138999998</v>
      </c>
      <c r="AC138" s="4">
        <v>7.17537</v>
      </c>
      <c r="AD138" s="4">
        <v>6.7713563905229002</v>
      </c>
      <c r="AE138" s="4">
        <v>7.0089980735728998</v>
      </c>
      <c r="AF138" s="4">
        <v>18.047003</v>
      </c>
      <c r="AG138" s="4">
        <v>16.688090651364099</v>
      </c>
      <c r="AH138" s="4">
        <v>17.800988449312701</v>
      </c>
      <c r="AI138" s="4">
        <v>3.6543749999999999</v>
      </c>
      <c r="AJ138" s="4">
        <v>3.658935</v>
      </c>
    </row>
    <row r="139" spans="1:36" hidden="1" x14ac:dyDescent="0.3">
      <c r="A139" s="1" t="s">
        <v>133</v>
      </c>
      <c r="B139" s="2">
        <v>4991374</v>
      </c>
      <c r="C139" s="3" t="s">
        <v>2919</v>
      </c>
      <c r="D139" s="4">
        <v>1350.0890173</v>
      </c>
      <c r="E139" s="3" t="s">
        <v>2937</v>
      </c>
      <c r="F139" s="3" t="s">
        <v>2938</v>
      </c>
      <c r="G139" s="3" t="s">
        <v>2994</v>
      </c>
      <c r="H139" s="3" t="s">
        <v>2995</v>
      </c>
      <c r="I139" s="3" t="s">
        <v>3140</v>
      </c>
      <c r="J139" s="4">
        <v>265.59829100000002</v>
      </c>
      <c r="K139" s="4">
        <v>71.314143000000001</v>
      </c>
      <c r="L139" s="4">
        <v>46.489725999999997</v>
      </c>
      <c r="M139" s="4">
        <v>13.763298000000001</v>
      </c>
      <c r="N139" s="4" t="s">
        <v>2924</v>
      </c>
      <c r="O139" s="4">
        <v>63.253234999999997</v>
      </c>
      <c r="P139" s="4">
        <v>7.2194089999999997</v>
      </c>
      <c r="Q139" s="4">
        <v>139.16878600000001</v>
      </c>
      <c r="R139" s="4" t="s">
        <v>2924</v>
      </c>
      <c r="S139" s="3" t="s">
        <v>4167</v>
      </c>
      <c r="T139" s="4">
        <v>34.22</v>
      </c>
      <c r="U139" s="4">
        <v>1350.0890173</v>
      </c>
      <c r="V139" s="10">
        <v>1281.3270170000001</v>
      </c>
      <c r="W139" s="4" t="s">
        <v>2935</v>
      </c>
      <c r="X139" s="4">
        <v>38.020000000000003</v>
      </c>
      <c r="Y139" s="5" t="s">
        <v>4168</v>
      </c>
      <c r="Z139" s="4" t="s">
        <v>2924</v>
      </c>
      <c r="AA139" s="10">
        <v>97.771428571399994</v>
      </c>
      <c r="AB139" s="10">
        <v>68.44</v>
      </c>
      <c r="AC139" s="4">
        <v>7.2743979999999997</v>
      </c>
      <c r="AD139" s="4">
        <v>5.4331895326063</v>
      </c>
      <c r="AE139" s="4">
        <v>6.0832111280773997</v>
      </c>
      <c r="AF139" s="4">
        <v>139.16878600000001</v>
      </c>
      <c r="AG139" s="4">
        <v>109.51512965812</v>
      </c>
      <c r="AH139" s="4" t="s">
        <v>2924</v>
      </c>
      <c r="AI139" s="4">
        <v>7.2194089999999997</v>
      </c>
      <c r="AJ139" s="4">
        <v>10.325889999999999</v>
      </c>
    </row>
    <row r="140" spans="1:36" hidden="1" x14ac:dyDescent="0.3">
      <c r="A140" s="1" t="s">
        <v>134</v>
      </c>
      <c r="B140" s="2">
        <v>4290489</v>
      </c>
      <c r="C140" s="3" t="s">
        <v>2936</v>
      </c>
      <c r="D140" s="4">
        <v>95471.897109690006</v>
      </c>
      <c r="E140" s="3" t="s">
        <v>2977</v>
      </c>
      <c r="F140" s="3" t="s">
        <v>2978</v>
      </c>
      <c r="G140" s="3" t="s">
        <v>3141</v>
      </c>
      <c r="H140" s="3" t="s">
        <v>3142</v>
      </c>
      <c r="I140" s="3" t="s">
        <v>3143</v>
      </c>
      <c r="J140" s="4">
        <v>2.5035120000000002</v>
      </c>
      <c r="K140" s="4">
        <v>-7.1740120000000003</v>
      </c>
      <c r="L140" s="4">
        <v>-7.7440619999999996</v>
      </c>
      <c r="M140" s="5" t="s">
        <v>3144</v>
      </c>
      <c r="N140" s="4">
        <v>42.653444676409201</v>
      </c>
      <c r="O140" s="4">
        <v>18.222439999999999</v>
      </c>
      <c r="P140" s="4">
        <v>26.217117999999999</v>
      </c>
      <c r="Q140" s="4">
        <v>16.740047000000001</v>
      </c>
      <c r="R140" s="4">
        <v>25.183458000000002</v>
      </c>
      <c r="S140" s="3" t="s">
        <v>4169</v>
      </c>
      <c r="T140" s="4">
        <v>204.31</v>
      </c>
      <c r="U140" s="4">
        <v>95471.897109690006</v>
      </c>
      <c r="V140" s="10">
        <v>144654.09710899999</v>
      </c>
      <c r="W140" s="4">
        <v>3.17165092261759</v>
      </c>
      <c r="X140" s="4">
        <v>243.56</v>
      </c>
      <c r="Y140" s="4">
        <v>170.46</v>
      </c>
      <c r="Z140" s="4">
        <v>86.097767000000005</v>
      </c>
      <c r="AA140" s="10">
        <v>28.769978173599998</v>
      </c>
      <c r="AB140" s="10">
        <v>38.125717271399999</v>
      </c>
      <c r="AC140" s="5" t="s">
        <v>4170</v>
      </c>
      <c r="AD140" s="4">
        <v>14.117472323291601</v>
      </c>
      <c r="AE140" s="4">
        <v>13.6337955849267</v>
      </c>
      <c r="AF140" s="4">
        <v>16.740047000000001</v>
      </c>
      <c r="AG140" s="4">
        <v>21.059872082334898</v>
      </c>
      <c r="AH140" s="4">
        <v>20.728794115514098</v>
      </c>
      <c r="AI140" s="4">
        <v>26.217117999999999</v>
      </c>
      <c r="AJ140" s="4" t="s">
        <v>2924</v>
      </c>
    </row>
    <row r="141" spans="1:36" hidden="1" x14ac:dyDescent="0.3">
      <c r="A141" s="1" t="s">
        <v>135</v>
      </c>
      <c r="B141" s="2">
        <v>4004387</v>
      </c>
      <c r="C141" s="3" t="s">
        <v>2936</v>
      </c>
      <c r="D141" s="4">
        <v>26760.879898589999</v>
      </c>
      <c r="E141" s="3" t="s">
        <v>3095</v>
      </c>
      <c r="F141" s="3" t="s">
        <v>3095</v>
      </c>
      <c r="G141" s="3" t="s">
        <v>3138</v>
      </c>
      <c r="H141" s="3" t="s">
        <v>3138</v>
      </c>
      <c r="I141" s="3" t="s">
        <v>3139</v>
      </c>
      <c r="J141" s="4">
        <v>3.9754659999999999</v>
      </c>
      <c r="K141" s="4">
        <v>-1.935438</v>
      </c>
      <c r="L141" s="4">
        <v>-2.4440499999999998</v>
      </c>
      <c r="M141" s="4">
        <v>2.2945690000000001</v>
      </c>
      <c r="N141" s="4">
        <v>27.271101999999999</v>
      </c>
      <c r="O141" s="4" t="s">
        <v>2924</v>
      </c>
      <c r="P141" s="4">
        <v>2.5826169999999999</v>
      </c>
      <c r="Q141" s="4">
        <v>16.523917000000001</v>
      </c>
      <c r="R141" s="4" t="s">
        <v>2924</v>
      </c>
      <c r="S141" s="3" t="s">
        <v>4171</v>
      </c>
      <c r="T141" s="4">
        <v>137.31</v>
      </c>
      <c r="U141" s="4">
        <v>26760.879898589999</v>
      </c>
      <c r="V141" s="10">
        <v>39987.879897999999</v>
      </c>
      <c r="W141" s="4">
        <v>2.2285339742189199</v>
      </c>
      <c r="X141" s="4">
        <v>150.68</v>
      </c>
      <c r="Y141" s="4">
        <v>113.34</v>
      </c>
      <c r="Z141" s="4">
        <v>27.271101999999999</v>
      </c>
      <c r="AA141" s="10">
        <v>28.5206879361</v>
      </c>
      <c r="AB141" s="10">
        <v>26.021107209299998</v>
      </c>
      <c r="AC141" s="4">
        <v>8.8566730000000007</v>
      </c>
      <c r="AD141" s="4">
        <v>8.4153048098089993</v>
      </c>
      <c r="AE141" s="4">
        <v>8.7539517432122995</v>
      </c>
      <c r="AF141" s="4">
        <v>16.523917000000001</v>
      </c>
      <c r="AG141" s="4">
        <v>14.856481123318</v>
      </c>
      <c r="AH141" s="4">
        <v>15.9489670043447</v>
      </c>
      <c r="AI141" s="4">
        <v>2.5826169999999999</v>
      </c>
      <c r="AJ141" s="4">
        <v>2.9027759999999998</v>
      </c>
    </row>
    <row r="142" spans="1:36" hidden="1" x14ac:dyDescent="0.3">
      <c r="A142" s="1" t="s">
        <v>136</v>
      </c>
      <c r="B142" s="2">
        <v>4580151</v>
      </c>
      <c r="C142" s="3" t="s">
        <v>2919</v>
      </c>
      <c r="D142" s="4">
        <v>1506.9615360800001</v>
      </c>
      <c r="E142" s="3" t="s">
        <v>2937</v>
      </c>
      <c r="F142" s="3" t="s">
        <v>2938</v>
      </c>
      <c r="G142" s="3" t="s">
        <v>2944</v>
      </c>
      <c r="H142" s="3" t="s">
        <v>2944</v>
      </c>
      <c r="I142" s="3" t="s">
        <v>3145</v>
      </c>
      <c r="J142" s="4">
        <v>32.029871</v>
      </c>
      <c r="K142" s="4">
        <v>2.1106790000000002</v>
      </c>
      <c r="L142" s="4">
        <v>1.8966780000000001</v>
      </c>
      <c r="M142" s="4">
        <v>0.76683900000000005</v>
      </c>
      <c r="N142" s="4">
        <v>14.425159000000001</v>
      </c>
      <c r="O142" s="4">
        <v>16.062107999999998</v>
      </c>
      <c r="P142" s="4">
        <v>1.6417630000000001</v>
      </c>
      <c r="Q142" s="4">
        <v>7.775563</v>
      </c>
      <c r="R142" s="4">
        <v>20.732116999999999</v>
      </c>
      <c r="S142" s="3" t="s">
        <v>4172</v>
      </c>
      <c r="T142" s="4">
        <v>97.24</v>
      </c>
      <c r="U142" s="4">
        <v>1506.9615360800001</v>
      </c>
      <c r="V142" s="10">
        <v>1941.925536</v>
      </c>
      <c r="W142" s="4" t="s">
        <v>2935</v>
      </c>
      <c r="X142" s="4">
        <v>106.57</v>
      </c>
      <c r="Y142" s="4">
        <v>70.58</v>
      </c>
      <c r="Z142" s="4">
        <v>14.425159000000001</v>
      </c>
      <c r="AA142" s="10">
        <v>11.136433913199999</v>
      </c>
      <c r="AB142" s="10">
        <v>12.4746632456</v>
      </c>
      <c r="AC142" s="4">
        <v>1.0738510000000001</v>
      </c>
      <c r="AD142" s="4">
        <v>1.0632281084052</v>
      </c>
      <c r="AE142" s="4">
        <v>1.0825269086817999</v>
      </c>
      <c r="AF142" s="4">
        <v>7.775563</v>
      </c>
      <c r="AG142" s="4">
        <v>7.9717142552195996</v>
      </c>
      <c r="AH142" s="4">
        <v>8.2924482705610991</v>
      </c>
      <c r="AI142" s="4">
        <v>1.6417630000000001</v>
      </c>
      <c r="AJ142" s="4">
        <v>10.260631</v>
      </c>
    </row>
    <row r="143" spans="1:36" hidden="1" x14ac:dyDescent="0.3">
      <c r="A143" s="1" t="s">
        <v>137</v>
      </c>
      <c r="B143" s="2">
        <v>4247582</v>
      </c>
      <c r="C143" s="3" t="s">
        <v>2936</v>
      </c>
      <c r="D143" s="4">
        <v>6563.5231079499999</v>
      </c>
      <c r="E143" s="3" t="s">
        <v>2977</v>
      </c>
      <c r="F143" s="3" t="s">
        <v>2978</v>
      </c>
      <c r="G143" s="3" t="s">
        <v>3146</v>
      </c>
      <c r="H143" s="3" t="s">
        <v>3146</v>
      </c>
      <c r="I143" s="3" t="s">
        <v>2980</v>
      </c>
      <c r="J143" s="4">
        <v>-18.120567000000001</v>
      </c>
      <c r="K143" s="4">
        <v>-19.798541</v>
      </c>
      <c r="L143" s="4">
        <v>-12.138508</v>
      </c>
      <c r="M143" s="4">
        <v>5.8203480000000001</v>
      </c>
      <c r="N143" s="4" t="s">
        <v>2924</v>
      </c>
      <c r="O143" s="4" t="s">
        <v>2935</v>
      </c>
      <c r="P143" s="4" t="s">
        <v>2935</v>
      </c>
      <c r="Q143" s="4" t="s">
        <v>2935</v>
      </c>
      <c r="R143" s="4" t="s">
        <v>2935</v>
      </c>
      <c r="S143" s="3" t="s">
        <v>4173</v>
      </c>
      <c r="T143" s="4">
        <v>23.09</v>
      </c>
      <c r="U143" s="4">
        <v>6563.5231079499999</v>
      </c>
      <c r="V143" s="10">
        <v>10285.847107</v>
      </c>
      <c r="W143" s="4">
        <v>3.8111736682546602</v>
      </c>
      <c r="X143" s="4">
        <v>30.92</v>
      </c>
      <c r="Y143" s="4">
        <v>21.53</v>
      </c>
      <c r="Z143" s="4" t="s">
        <v>2935</v>
      </c>
      <c r="AA143" s="10">
        <v>57.252665509499998</v>
      </c>
      <c r="AB143" s="10" t="s">
        <v>2924</v>
      </c>
      <c r="AC143" s="4" t="s">
        <v>2935</v>
      </c>
      <c r="AD143" s="4">
        <v>3.7626301501263</v>
      </c>
      <c r="AE143" s="4">
        <v>3.8057025748835001</v>
      </c>
      <c r="AF143" s="4" t="s">
        <v>2935</v>
      </c>
      <c r="AG143" s="4">
        <v>16.1989369695128</v>
      </c>
      <c r="AH143" s="4">
        <v>16.521160091473298</v>
      </c>
      <c r="AI143" s="4" t="s">
        <v>2935</v>
      </c>
      <c r="AJ143" s="4" t="s">
        <v>2935</v>
      </c>
    </row>
    <row r="144" spans="1:36" hidden="1" x14ac:dyDescent="0.3">
      <c r="A144" s="1" t="s">
        <v>138</v>
      </c>
      <c r="B144" s="2">
        <v>113901</v>
      </c>
      <c r="C144" s="3" t="s">
        <v>2936</v>
      </c>
      <c r="D144" s="4">
        <v>55499.122771620001</v>
      </c>
      <c r="E144" s="3" t="s">
        <v>2930</v>
      </c>
      <c r="F144" s="3" t="s">
        <v>2954</v>
      </c>
      <c r="G144" s="3" t="s">
        <v>2955</v>
      </c>
      <c r="H144" s="3" t="s">
        <v>2956</v>
      </c>
      <c r="I144" s="3" t="s">
        <v>3102</v>
      </c>
      <c r="J144" s="4">
        <v>62.788117</v>
      </c>
      <c r="K144" s="4">
        <v>31.904541999999999</v>
      </c>
      <c r="L144" s="4">
        <v>10.106629</v>
      </c>
      <c r="M144" s="4">
        <v>1.712183</v>
      </c>
      <c r="N144" s="4">
        <v>21.973956999999999</v>
      </c>
      <c r="O144" s="4">
        <v>7.1342879999999997</v>
      </c>
      <c r="P144" s="4">
        <v>9.7317300000000007</v>
      </c>
      <c r="Q144" s="4">
        <v>8.1010050000000007</v>
      </c>
      <c r="R144" s="4">
        <v>9.5069780000000002</v>
      </c>
      <c r="S144" s="3" t="s">
        <v>4174</v>
      </c>
      <c r="T144" s="5" t="s">
        <v>4175</v>
      </c>
      <c r="U144" s="4">
        <v>55499.122771620001</v>
      </c>
      <c r="V144" s="10">
        <v>48533.122771000002</v>
      </c>
      <c r="W144" s="4">
        <v>1.03483839390284</v>
      </c>
      <c r="X144" s="4">
        <v>575.37</v>
      </c>
      <c r="Y144" s="4">
        <v>345.43</v>
      </c>
      <c r="Z144" s="4">
        <v>21.973956999999999</v>
      </c>
      <c r="AA144" s="10">
        <v>15.148233275400001</v>
      </c>
      <c r="AB144" s="10">
        <v>16.454273359399998</v>
      </c>
      <c r="AC144" s="4">
        <v>2.7820649999999998</v>
      </c>
      <c r="AD144" s="4">
        <v>2.7139504406044002</v>
      </c>
      <c r="AE144" s="4">
        <v>2.8291200554534002</v>
      </c>
      <c r="AF144" s="4">
        <v>8.1010050000000007</v>
      </c>
      <c r="AG144" s="4">
        <v>8.5318067141860006</v>
      </c>
      <c r="AH144" s="4">
        <v>8.7185354900425001</v>
      </c>
      <c r="AI144" s="4">
        <v>9.7317300000000007</v>
      </c>
      <c r="AJ144" s="4">
        <v>9.7317300000000007</v>
      </c>
    </row>
    <row r="145" spans="1:36" hidden="1" x14ac:dyDescent="0.3">
      <c r="A145" s="1" t="s">
        <v>139</v>
      </c>
      <c r="B145" s="2">
        <v>100594</v>
      </c>
      <c r="C145" s="3" t="s">
        <v>2936</v>
      </c>
      <c r="D145" s="4">
        <v>4939.8022020300004</v>
      </c>
      <c r="E145" s="3" t="s">
        <v>2930</v>
      </c>
      <c r="F145" s="3" t="s">
        <v>2931</v>
      </c>
      <c r="G145" s="3" t="s">
        <v>2931</v>
      </c>
      <c r="H145" s="3" t="s">
        <v>2932</v>
      </c>
      <c r="I145" s="3" t="s">
        <v>2933</v>
      </c>
      <c r="J145" s="4">
        <v>68.560694999999996</v>
      </c>
      <c r="K145" s="4">
        <v>22.717949000000001</v>
      </c>
      <c r="L145" s="4">
        <v>14.151693</v>
      </c>
      <c r="M145" s="4">
        <v>3.1021109999999998</v>
      </c>
      <c r="N145" s="4">
        <v>14.956250000000001</v>
      </c>
      <c r="O145" s="4">
        <v>16.256792999999998</v>
      </c>
      <c r="P145" s="4">
        <v>1.341844</v>
      </c>
      <c r="Q145" s="4" t="s">
        <v>2935</v>
      </c>
      <c r="R145" s="4" t="s">
        <v>2935</v>
      </c>
      <c r="S145" s="3" t="s">
        <v>4176</v>
      </c>
      <c r="T145" s="4">
        <v>71.790000000000006</v>
      </c>
      <c r="U145" s="4">
        <v>4939.8022020300004</v>
      </c>
      <c r="V145" s="10" t="s">
        <v>2935</v>
      </c>
      <c r="W145" s="4">
        <v>0.83577099874634297</v>
      </c>
      <c r="X145" s="4">
        <v>72.680000000000007</v>
      </c>
      <c r="Y145" s="4">
        <v>41</v>
      </c>
      <c r="Z145" s="4">
        <v>15.018827999999999</v>
      </c>
      <c r="AA145" s="10">
        <v>14.765528589000001</v>
      </c>
      <c r="AB145" s="10">
        <v>14.863354037200001</v>
      </c>
      <c r="AC145" s="4" t="s">
        <v>2935</v>
      </c>
      <c r="AD145" s="4" t="s">
        <v>2935</v>
      </c>
      <c r="AE145" s="4" t="s">
        <v>2935</v>
      </c>
      <c r="AF145" s="4" t="s">
        <v>2935</v>
      </c>
      <c r="AG145" s="4" t="s">
        <v>2935</v>
      </c>
      <c r="AH145" s="4" t="s">
        <v>2935</v>
      </c>
      <c r="AI145" s="4">
        <v>1.341844</v>
      </c>
      <c r="AJ145" s="4">
        <v>1.9066719999999999</v>
      </c>
    </row>
    <row r="146" spans="1:36" hidden="1" x14ac:dyDescent="0.3">
      <c r="A146" s="1" t="s">
        <v>140</v>
      </c>
      <c r="B146" s="2">
        <v>4041394</v>
      </c>
      <c r="C146" s="3" t="s">
        <v>2919</v>
      </c>
      <c r="D146" s="4">
        <v>1117.46429066</v>
      </c>
      <c r="E146" s="3" t="s">
        <v>2930</v>
      </c>
      <c r="F146" s="3" t="s">
        <v>2958</v>
      </c>
      <c r="G146" s="3" t="s">
        <v>2958</v>
      </c>
      <c r="H146" s="3" t="s">
        <v>3118</v>
      </c>
      <c r="I146" s="3" t="s">
        <v>3133</v>
      </c>
      <c r="J146" s="4">
        <v>13.67422</v>
      </c>
      <c r="K146" s="4">
        <v>20.761316999999998</v>
      </c>
      <c r="L146" s="4">
        <v>15.554243</v>
      </c>
      <c r="M146" s="4">
        <v>0.70350000000000001</v>
      </c>
      <c r="N146" s="4">
        <v>18.340624999999999</v>
      </c>
      <c r="O146" s="4">
        <v>68.182967991333499</v>
      </c>
      <c r="P146" s="5" t="s">
        <v>3147</v>
      </c>
      <c r="Q146" s="4">
        <v>13.592700000000001</v>
      </c>
      <c r="R146" s="4">
        <v>19.614318000000001</v>
      </c>
      <c r="S146" s="3" t="s">
        <v>4177</v>
      </c>
      <c r="T146" s="4">
        <v>58.69</v>
      </c>
      <c r="U146" s="4">
        <v>1117.46429066</v>
      </c>
      <c r="V146" s="10">
        <v>1053.8012900000001</v>
      </c>
      <c r="W146" s="4">
        <v>2.5217243141932202</v>
      </c>
      <c r="X146" s="4">
        <v>60.239899999999999</v>
      </c>
      <c r="Y146" s="4">
        <v>41.97</v>
      </c>
      <c r="Z146" s="4">
        <v>18.277795000000001</v>
      </c>
      <c r="AA146" s="10">
        <v>26.1810233305</v>
      </c>
      <c r="AB146" s="10">
        <v>23.633588769900001</v>
      </c>
      <c r="AC146" s="4">
        <v>3.3434689999999998</v>
      </c>
      <c r="AD146" s="4">
        <v>3.3793174672145998</v>
      </c>
      <c r="AE146" s="4">
        <v>3.3735351326779002</v>
      </c>
      <c r="AF146" s="4">
        <v>13.592700000000001</v>
      </c>
      <c r="AG146" s="4" t="s">
        <v>2935</v>
      </c>
      <c r="AH146" s="4" t="s">
        <v>2935</v>
      </c>
      <c r="AI146" s="5" t="s">
        <v>3147</v>
      </c>
      <c r="AJ146" s="5" t="s">
        <v>3147</v>
      </c>
    </row>
    <row r="147" spans="1:36" hidden="1" x14ac:dyDescent="0.3">
      <c r="A147" s="1" t="s">
        <v>141</v>
      </c>
      <c r="B147" s="2">
        <v>4107063</v>
      </c>
      <c r="C147" s="3" t="s">
        <v>2936</v>
      </c>
      <c r="D147" s="4">
        <v>45655.5098784</v>
      </c>
      <c r="E147" s="3" t="s">
        <v>2937</v>
      </c>
      <c r="F147" s="3" t="s">
        <v>2938</v>
      </c>
      <c r="G147" s="3" t="s">
        <v>2994</v>
      </c>
      <c r="H147" s="3" t="s">
        <v>2995</v>
      </c>
      <c r="I147" s="3" t="s">
        <v>3148</v>
      </c>
      <c r="J147" s="4">
        <v>26.379818</v>
      </c>
      <c r="K147" s="4">
        <v>19.464956000000001</v>
      </c>
      <c r="L147" s="4">
        <v>17.222947999999999</v>
      </c>
      <c r="M147" s="4">
        <v>2.2164679999999999</v>
      </c>
      <c r="N147" s="4">
        <v>34.386760000000002</v>
      </c>
      <c r="O147" s="4">
        <v>27.086593000000001</v>
      </c>
      <c r="P147" s="4">
        <v>4.7805660000000003</v>
      </c>
      <c r="Q147" s="4">
        <v>21.537832999999999</v>
      </c>
      <c r="R147" s="4">
        <v>35.539448</v>
      </c>
      <c r="S147" s="3" t="s">
        <v>4178</v>
      </c>
      <c r="T147" s="4">
        <v>197.38</v>
      </c>
      <c r="U147" s="4">
        <v>45655.5098784</v>
      </c>
      <c r="V147" s="10">
        <v>47816.572877999999</v>
      </c>
      <c r="W147" s="4">
        <v>0.56743337724186904</v>
      </c>
      <c r="X147" s="4">
        <v>197.83</v>
      </c>
      <c r="Y147" s="5" t="s">
        <v>4179</v>
      </c>
      <c r="Z147" s="4">
        <v>34.386760000000002</v>
      </c>
      <c r="AA147" s="10">
        <v>27.310715076299999</v>
      </c>
      <c r="AB147" s="10">
        <v>28.958333333300001</v>
      </c>
      <c r="AC147" s="4">
        <v>6.9194459999999998</v>
      </c>
      <c r="AD147" s="4">
        <v>6.5831777040453998</v>
      </c>
      <c r="AE147" s="4">
        <v>6.8217733940201004</v>
      </c>
      <c r="AF147" s="4">
        <v>21.537832999999999</v>
      </c>
      <c r="AG147" s="4">
        <v>20.6757390508775</v>
      </c>
      <c r="AH147" s="4">
        <v>21.848617586819799</v>
      </c>
      <c r="AI147" s="4">
        <v>4.7805660000000003</v>
      </c>
      <c r="AJ147" s="4" t="s">
        <v>2924</v>
      </c>
    </row>
    <row r="148" spans="1:36" hidden="1" x14ac:dyDescent="0.3">
      <c r="A148" s="1" t="s">
        <v>142</v>
      </c>
      <c r="B148" s="2">
        <v>4092820</v>
      </c>
      <c r="C148" s="3" t="s">
        <v>2919</v>
      </c>
      <c r="D148" s="4">
        <v>158319.51290519</v>
      </c>
      <c r="E148" s="3" t="s">
        <v>2920</v>
      </c>
      <c r="F148" s="3" t="s">
        <v>2921</v>
      </c>
      <c r="G148" s="3" t="s">
        <v>2942</v>
      </c>
      <c r="H148" s="3" t="s">
        <v>2942</v>
      </c>
      <c r="I148" s="3" t="s">
        <v>2943</v>
      </c>
      <c r="J148" s="4">
        <v>10.950801999999999</v>
      </c>
      <c r="K148" s="4">
        <v>-9.2441379999999995</v>
      </c>
      <c r="L148" s="4">
        <v>-7.861478</v>
      </c>
      <c r="M148" s="4">
        <v>3.8503579999999999</v>
      </c>
      <c r="N148" s="4">
        <v>37.601174999999998</v>
      </c>
      <c r="O148" s="4">
        <v>25.149858999999999</v>
      </c>
      <c r="P148" s="4">
        <v>21.031848</v>
      </c>
      <c r="Q148" s="4">
        <v>16.872356</v>
      </c>
      <c r="R148" s="4">
        <v>31.807448999999998</v>
      </c>
      <c r="S148" s="3" t="s">
        <v>4180</v>
      </c>
      <c r="T148" s="4">
        <v>294.52999999999997</v>
      </c>
      <c r="U148" s="4">
        <v>158319.51290519</v>
      </c>
      <c r="V148" s="10">
        <v>209706.51290500001</v>
      </c>
      <c r="W148" s="4">
        <v>3.0557158863273699</v>
      </c>
      <c r="X148" s="4">
        <v>346.85</v>
      </c>
      <c r="Y148" s="4">
        <v>260.68</v>
      </c>
      <c r="Z148" s="4">
        <v>37.601174999999998</v>
      </c>
      <c r="AA148" s="10">
        <v>14.284328607899999</v>
      </c>
      <c r="AB148" s="10">
        <v>15.048361888200001</v>
      </c>
      <c r="AC148" s="4">
        <v>6.4457649999999997</v>
      </c>
      <c r="AD148" s="4">
        <v>6.1140972643886</v>
      </c>
      <c r="AE148" s="4">
        <v>6.3217442108917998</v>
      </c>
      <c r="AF148" s="4">
        <v>16.872356</v>
      </c>
      <c r="AG148" s="4">
        <v>10.9164220853276</v>
      </c>
      <c r="AH148" s="4">
        <v>11.0028258442864</v>
      </c>
      <c r="AI148" s="4">
        <v>21.031848</v>
      </c>
      <c r="AJ148" s="4" t="s">
        <v>2924</v>
      </c>
    </row>
    <row r="149" spans="1:36" hidden="1" x14ac:dyDescent="0.3">
      <c r="A149" s="1" t="s">
        <v>143</v>
      </c>
      <c r="B149" s="2">
        <v>4811744</v>
      </c>
      <c r="C149" s="3" t="s">
        <v>2941</v>
      </c>
      <c r="D149" s="4">
        <v>2886.4637671800001</v>
      </c>
      <c r="E149" s="3" t="s">
        <v>2920</v>
      </c>
      <c r="F149" s="3" t="s">
        <v>2921</v>
      </c>
      <c r="G149" s="3" t="s">
        <v>2942</v>
      </c>
      <c r="H149" s="3" t="s">
        <v>2942</v>
      </c>
      <c r="I149" s="3" t="s">
        <v>2943</v>
      </c>
      <c r="J149" s="4">
        <v>-8.7818699999999996</v>
      </c>
      <c r="K149" s="4">
        <v>-17.435897000000001</v>
      </c>
      <c r="L149" s="4">
        <v>-18.618366000000002</v>
      </c>
      <c r="M149" s="4">
        <v>-0.20661199999999999</v>
      </c>
      <c r="N149" s="4" t="s">
        <v>2924</v>
      </c>
      <c r="O149" s="4" t="s">
        <v>2924</v>
      </c>
      <c r="P149" s="4">
        <v>16.126878000000001</v>
      </c>
      <c r="Q149" s="4">
        <v>88.636657999999997</v>
      </c>
      <c r="R149" s="4">
        <v>165.463503</v>
      </c>
      <c r="S149" s="3" t="s">
        <v>4181</v>
      </c>
      <c r="T149" s="4">
        <v>9.66</v>
      </c>
      <c r="U149" s="4">
        <v>2886.4637671800001</v>
      </c>
      <c r="V149" s="10">
        <v>3081.364767</v>
      </c>
      <c r="W149" s="4" t="s">
        <v>2935</v>
      </c>
      <c r="X149" s="4">
        <v>14.57</v>
      </c>
      <c r="Y149" s="5" t="s">
        <v>4182</v>
      </c>
      <c r="Z149" s="4" t="s">
        <v>2924</v>
      </c>
      <c r="AA149" s="10">
        <v>89.860465116200004</v>
      </c>
      <c r="AB149" s="10" t="s">
        <v>2924</v>
      </c>
      <c r="AC149" s="4">
        <v>6.2417369999999996</v>
      </c>
      <c r="AD149" s="4">
        <v>5.0522732243017998</v>
      </c>
      <c r="AE149" s="4">
        <v>5.8597232450009997</v>
      </c>
      <c r="AF149" s="4">
        <v>88.636657999999997</v>
      </c>
      <c r="AG149" s="4">
        <v>30.594043624860699</v>
      </c>
      <c r="AH149" s="4">
        <v>93.638352810398203</v>
      </c>
      <c r="AI149" s="4">
        <v>16.126878000000001</v>
      </c>
      <c r="AJ149" s="4" t="s">
        <v>2924</v>
      </c>
    </row>
    <row r="150" spans="1:36" hidden="1" x14ac:dyDescent="0.3">
      <c r="A150" s="1" t="s">
        <v>1329</v>
      </c>
      <c r="B150" s="2">
        <v>4025746</v>
      </c>
      <c r="C150" s="3" t="s">
        <v>2919</v>
      </c>
      <c r="D150" s="4">
        <v>105668.5</v>
      </c>
      <c r="E150" s="3" t="s">
        <v>2946</v>
      </c>
      <c r="F150" s="3" t="s">
        <v>2991</v>
      </c>
      <c r="G150" s="3" t="s">
        <v>2991</v>
      </c>
      <c r="H150" s="3" t="s">
        <v>3031</v>
      </c>
      <c r="I150" s="3" t="s">
        <v>3032</v>
      </c>
      <c r="J150" s="18">
        <v>-44.267516000000001</v>
      </c>
      <c r="K150" s="18">
        <v>21.890547000000002</v>
      </c>
      <c r="L150" s="19" t="s">
        <v>3244</v>
      </c>
      <c r="M150" s="18">
        <v>0.61601600000000001</v>
      </c>
      <c r="N150" s="4" t="s">
        <v>2924</v>
      </c>
      <c r="O150" s="4" t="s">
        <v>2924</v>
      </c>
      <c r="P150" s="4">
        <v>1.0606519999999999</v>
      </c>
      <c r="Q150" s="4">
        <v>12.554905</v>
      </c>
      <c r="R150" s="4" t="s">
        <v>2924</v>
      </c>
      <c r="S150" s="3" t="s">
        <v>5762</v>
      </c>
      <c r="T150" s="4">
        <v>24.5</v>
      </c>
      <c r="U150" s="4">
        <v>105668.5</v>
      </c>
      <c r="V150" s="10">
        <v>136170.5</v>
      </c>
      <c r="W150" s="4" t="s">
        <v>2935</v>
      </c>
      <c r="X150" s="18">
        <v>51.28</v>
      </c>
      <c r="Y150" s="18">
        <v>18.510000000000002</v>
      </c>
      <c r="Z150" s="4" t="s">
        <v>2924</v>
      </c>
      <c r="AA150" s="10">
        <v>34.870481070300002</v>
      </c>
      <c r="AB150" s="10" t="s">
        <v>2924</v>
      </c>
      <c r="AC150" s="4">
        <v>2.5101939999999998</v>
      </c>
      <c r="AD150" s="4">
        <v>2.4946510934471999</v>
      </c>
      <c r="AE150" s="4">
        <v>2.5824358417780999</v>
      </c>
      <c r="AF150" s="4">
        <v>12.554905</v>
      </c>
      <c r="AG150" s="4">
        <v>9.4097211744077001</v>
      </c>
      <c r="AH150" s="4">
        <v>14.4462793343173</v>
      </c>
      <c r="AI150" s="4">
        <v>1.0606519999999999</v>
      </c>
      <c r="AJ150" s="4">
        <v>1.489452</v>
      </c>
    </row>
    <row r="151" spans="1:36" hidden="1" x14ac:dyDescent="0.3">
      <c r="A151" s="1" t="s">
        <v>145</v>
      </c>
      <c r="B151" s="2">
        <v>4074586</v>
      </c>
      <c r="C151" s="3" t="s">
        <v>2936</v>
      </c>
      <c r="D151" s="4">
        <v>983.82497648000003</v>
      </c>
      <c r="E151" s="3" t="s">
        <v>2920</v>
      </c>
      <c r="F151" s="3" t="s">
        <v>2961</v>
      </c>
      <c r="G151" s="3" t="s">
        <v>2974</v>
      </c>
      <c r="H151" s="3" t="s">
        <v>3005</v>
      </c>
      <c r="I151" s="3" t="s">
        <v>3149</v>
      </c>
      <c r="J151" s="4">
        <v>-61.684460000000001</v>
      </c>
      <c r="K151" s="4">
        <v>-48.973143999999998</v>
      </c>
      <c r="L151" s="4">
        <v>-34.82976</v>
      </c>
      <c r="M151" s="4">
        <v>9.0295360000000002</v>
      </c>
      <c r="N151" s="4">
        <v>18.589928</v>
      </c>
      <c r="O151" s="4">
        <v>8.9380839999999999</v>
      </c>
      <c r="P151" s="4">
        <v>1.1030009999999999</v>
      </c>
      <c r="Q151" s="4">
        <v>6.6759570000000004</v>
      </c>
      <c r="R151" s="4">
        <v>9.7252259999999993</v>
      </c>
      <c r="S151" s="3" t="s">
        <v>4185</v>
      </c>
      <c r="T151" s="4">
        <v>25.84</v>
      </c>
      <c r="U151" s="4">
        <v>983.82497648000003</v>
      </c>
      <c r="V151" s="10">
        <v>2127.6909759999999</v>
      </c>
      <c r="W151" s="4" t="s">
        <v>2935</v>
      </c>
      <c r="X151" s="4">
        <v>80.22</v>
      </c>
      <c r="Y151" s="4">
        <v>23.37</v>
      </c>
      <c r="Z151" s="4">
        <v>18.589928</v>
      </c>
      <c r="AA151" s="10">
        <v>15.6834183054</v>
      </c>
      <c r="AB151" s="10">
        <v>8.4906714332999993</v>
      </c>
      <c r="AC151" s="4">
        <v>0.69366000000000005</v>
      </c>
      <c r="AD151" s="4">
        <v>0.79296322412010001</v>
      </c>
      <c r="AE151" s="4">
        <v>0.72285949166660002</v>
      </c>
      <c r="AF151" s="4">
        <v>6.6759570000000004</v>
      </c>
      <c r="AG151" s="4">
        <v>8.7896489165432001</v>
      </c>
      <c r="AH151" s="4">
        <v>6.4324084717933001</v>
      </c>
      <c r="AI151" s="4">
        <v>1.1030009999999999</v>
      </c>
      <c r="AJ151" s="4" t="s">
        <v>2924</v>
      </c>
    </row>
    <row r="152" spans="1:36" hidden="1" x14ac:dyDescent="0.3">
      <c r="A152" s="1" t="s">
        <v>146</v>
      </c>
      <c r="B152" s="2">
        <v>5139125</v>
      </c>
      <c r="C152" s="3" t="s">
        <v>2919</v>
      </c>
      <c r="D152" s="4">
        <v>2599.5947676999999</v>
      </c>
      <c r="E152" s="3" t="s">
        <v>2920</v>
      </c>
      <c r="F152" s="3" t="s">
        <v>2921</v>
      </c>
      <c r="G152" s="3" t="s">
        <v>3114</v>
      </c>
      <c r="H152" s="3" t="s">
        <v>3114</v>
      </c>
      <c r="I152" s="3" t="s">
        <v>3051</v>
      </c>
      <c r="J152" s="4">
        <v>85.619468999999995</v>
      </c>
      <c r="K152" s="4">
        <v>4.2236029999999998</v>
      </c>
      <c r="L152" s="4">
        <v>-1.2941180000000001</v>
      </c>
      <c r="M152" s="4">
        <v>-0.94450999999999996</v>
      </c>
      <c r="N152" s="4" t="s">
        <v>2924</v>
      </c>
      <c r="O152" s="4">
        <v>10.715198000000001</v>
      </c>
      <c r="P152" s="4" t="s">
        <v>2924</v>
      </c>
      <c r="Q152" s="4">
        <v>8.8922830000000008</v>
      </c>
      <c r="R152" s="4">
        <v>13.528651999999999</v>
      </c>
      <c r="S152" s="3" t="s">
        <v>4186</v>
      </c>
      <c r="T152" s="4">
        <v>8.39</v>
      </c>
      <c r="U152" s="4">
        <v>2599.5947676999999</v>
      </c>
      <c r="V152" s="10">
        <v>5226.7507670000005</v>
      </c>
      <c r="W152" s="4" t="s">
        <v>2935</v>
      </c>
      <c r="X152" s="5" t="s">
        <v>4187</v>
      </c>
      <c r="Y152" s="5" t="s">
        <v>4188</v>
      </c>
      <c r="Z152" s="4" t="s">
        <v>2924</v>
      </c>
      <c r="AA152" s="10">
        <v>12.3782826792</v>
      </c>
      <c r="AB152" s="10">
        <v>13.7246241677</v>
      </c>
      <c r="AC152" s="4">
        <v>1.949975</v>
      </c>
      <c r="AD152" s="4">
        <v>1.8536747696486</v>
      </c>
      <c r="AE152" s="4">
        <v>1.8908907577969001</v>
      </c>
      <c r="AF152" s="4">
        <v>8.8922830000000008</v>
      </c>
      <c r="AG152" s="4">
        <v>8.2908893691675996</v>
      </c>
      <c r="AH152" s="4">
        <v>8.3432457271510003</v>
      </c>
      <c r="AI152" s="4" t="s">
        <v>2924</v>
      </c>
      <c r="AJ152" s="4" t="s">
        <v>2924</v>
      </c>
    </row>
    <row r="153" spans="1:36" hidden="1" x14ac:dyDescent="0.3">
      <c r="A153" s="1" t="s">
        <v>147</v>
      </c>
      <c r="B153" s="2">
        <v>4260544</v>
      </c>
      <c r="C153" s="3" t="s">
        <v>2919</v>
      </c>
      <c r="D153" s="4">
        <v>2185.7819441800002</v>
      </c>
      <c r="E153" s="3" t="s">
        <v>2920</v>
      </c>
      <c r="F153" s="3" t="s">
        <v>2921</v>
      </c>
      <c r="G153" s="3" t="s">
        <v>3114</v>
      </c>
      <c r="H153" s="3" t="s">
        <v>3114</v>
      </c>
      <c r="I153" s="3" t="s">
        <v>3051</v>
      </c>
      <c r="J153" s="4">
        <v>-20.063302</v>
      </c>
      <c r="K153" s="4">
        <v>-3.7476180000000001</v>
      </c>
      <c r="L153" s="4">
        <v>-9.7657799999999995</v>
      </c>
      <c r="M153" s="4">
        <v>1.905402</v>
      </c>
      <c r="N153" s="4">
        <v>15.108008999999999</v>
      </c>
      <c r="O153" s="4">
        <v>12.936824</v>
      </c>
      <c r="P153" s="4">
        <v>3.0220039999999999</v>
      </c>
      <c r="Q153" s="4">
        <v>9.4454340000000006</v>
      </c>
      <c r="R153" s="4">
        <v>107.17384300000001</v>
      </c>
      <c r="S153" s="3" t="s">
        <v>4189</v>
      </c>
      <c r="T153" s="4">
        <v>45.46</v>
      </c>
      <c r="U153" s="4">
        <v>2185.7819441800002</v>
      </c>
      <c r="V153" s="10">
        <v>2565.1389439999998</v>
      </c>
      <c r="W153" s="4" t="s">
        <v>2935</v>
      </c>
      <c r="X153" s="4">
        <v>65.924899999999994</v>
      </c>
      <c r="Y153" s="4">
        <v>36.56</v>
      </c>
      <c r="Z153" s="4">
        <v>15.108008999999999</v>
      </c>
      <c r="AA153" s="10">
        <v>11.5316320836</v>
      </c>
      <c r="AB153" s="10">
        <v>11.6870362848</v>
      </c>
      <c r="AC153" s="4">
        <v>3.5452180000000002</v>
      </c>
      <c r="AD153" s="4">
        <v>3.2389042212568002</v>
      </c>
      <c r="AE153" s="4">
        <v>3.4774070582143999</v>
      </c>
      <c r="AF153" s="4">
        <v>9.4454340000000006</v>
      </c>
      <c r="AG153" s="4">
        <v>7.8643196107111999</v>
      </c>
      <c r="AH153" s="4">
        <v>8.5753450821121007</v>
      </c>
      <c r="AI153" s="4">
        <v>3.0220039999999999</v>
      </c>
      <c r="AJ153" s="4">
        <v>16.548963000000001</v>
      </c>
    </row>
    <row r="154" spans="1:36" hidden="1" x14ac:dyDescent="0.3">
      <c r="A154" s="1" t="s">
        <v>148</v>
      </c>
      <c r="B154" s="2">
        <v>4122605</v>
      </c>
      <c r="C154" s="3" t="s">
        <v>2936</v>
      </c>
      <c r="D154" s="4">
        <v>89564.983009610005</v>
      </c>
      <c r="E154" s="3" t="s">
        <v>2946</v>
      </c>
      <c r="F154" s="3" t="s">
        <v>3022</v>
      </c>
      <c r="G154" s="3" t="s">
        <v>3029</v>
      </c>
      <c r="H154" s="3" t="s">
        <v>3150</v>
      </c>
      <c r="I154" s="3" t="s">
        <v>3151</v>
      </c>
      <c r="J154" s="4">
        <v>64.431163999999995</v>
      </c>
      <c r="K154" s="4">
        <v>11.279209</v>
      </c>
      <c r="L154" s="4">
        <v>11.129394</v>
      </c>
      <c r="M154" s="4">
        <v>5.3460010000000002</v>
      </c>
      <c r="N154" s="4">
        <v>42.573065999999997</v>
      </c>
      <c r="O154" s="4">
        <v>39.855150000000002</v>
      </c>
      <c r="P154" s="4">
        <v>9.4733490000000007</v>
      </c>
      <c r="Q154" s="4">
        <v>25.189875000000001</v>
      </c>
      <c r="R154" s="4">
        <v>52.656365000000001</v>
      </c>
      <c r="S154" s="3" t="s">
        <v>4190</v>
      </c>
      <c r="T154" s="4">
        <v>74.290000000000006</v>
      </c>
      <c r="U154" s="4">
        <v>89564.983009610005</v>
      </c>
      <c r="V154" s="10">
        <v>93540.083008999994</v>
      </c>
      <c r="W154" s="4">
        <v>0.888410284022076</v>
      </c>
      <c r="X154" s="4">
        <v>74.7</v>
      </c>
      <c r="Y154" s="4">
        <v>44.8125</v>
      </c>
      <c r="Z154" s="4">
        <v>42.573065999999997</v>
      </c>
      <c r="AA154" s="10">
        <v>36.1508515815</v>
      </c>
      <c r="AB154" s="10">
        <v>40.365347416900001</v>
      </c>
      <c r="AC154" s="4">
        <v>6.5723339999999997</v>
      </c>
      <c r="AD154" s="4">
        <v>5.6501737136332997</v>
      </c>
      <c r="AE154" s="4">
        <v>6.2479126100176003</v>
      </c>
      <c r="AF154" s="4">
        <v>25.189875000000001</v>
      </c>
      <c r="AG154" s="4">
        <v>21.787830095931099</v>
      </c>
      <c r="AH154" s="4">
        <v>24.703788138736702</v>
      </c>
      <c r="AI154" s="4">
        <v>9.4733490000000007</v>
      </c>
      <c r="AJ154" s="4" t="s">
        <v>2924</v>
      </c>
    </row>
    <row r="155" spans="1:36" hidden="1" x14ac:dyDescent="0.3">
      <c r="A155" s="1" t="s">
        <v>149</v>
      </c>
      <c r="B155" s="2">
        <v>5267058</v>
      </c>
      <c r="C155" s="3" t="s">
        <v>2957</v>
      </c>
      <c r="D155" s="4">
        <v>1370.6831776250001</v>
      </c>
      <c r="E155" s="3" t="s">
        <v>2946</v>
      </c>
      <c r="F155" s="3" t="s">
        <v>2947</v>
      </c>
      <c r="G155" s="3" t="s">
        <v>2948</v>
      </c>
      <c r="H155" s="3" t="s">
        <v>2990</v>
      </c>
      <c r="I155" s="3" t="s">
        <v>2950</v>
      </c>
      <c r="J155" s="4">
        <v>1.657197</v>
      </c>
      <c r="K155" s="4">
        <v>26.294118000000001</v>
      </c>
      <c r="L155" s="4">
        <v>18.881506000000002</v>
      </c>
      <c r="M155" s="4">
        <v>11.93952</v>
      </c>
      <c r="N155" s="4" t="s">
        <v>2924</v>
      </c>
      <c r="O155" s="4">
        <v>111.822917</v>
      </c>
      <c r="P155" s="4">
        <v>4.6431659999999999</v>
      </c>
      <c r="Q155" s="4" t="s">
        <v>2924</v>
      </c>
      <c r="R155" s="4">
        <v>29.318300000000001</v>
      </c>
      <c r="S155" s="3" t="s">
        <v>4191</v>
      </c>
      <c r="T155" s="5" t="s">
        <v>4192</v>
      </c>
      <c r="U155" s="4">
        <v>1370.6831776250001</v>
      </c>
      <c r="V155" s="10">
        <v>1055.3451769999999</v>
      </c>
      <c r="W155" s="4" t="s">
        <v>2935</v>
      </c>
      <c r="X155" s="4">
        <v>14.42</v>
      </c>
      <c r="Y155" s="4">
        <v>7.37</v>
      </c>
      <c r="Z155" s="4" t="s">
        <v>2924</v>
      </c>
      <c r="AA155" s="10">
        <v>142.94274300929999</v>
      </c>
      <c r="AB155" s="10">
        <v>205.1012609858</v>
      </c>
      <c r="AC155" s="4">
        <v>3.607475</v>
      </c>
      <c r="AD155" s="4">
        <v>3.3571347176746</v>
      </c>
      <c r="AE155" s="4">
        <v>3.5433959691491999</v>
      </c>
      <c r="AF155" s="4" t="s">
        <v>2924</v>
      </c>
      <c r="AG155" s="4">
        <v>261.243452979182</v>
      </c>
      <c r="AH155" s="4" t="s">
        <v>2924</v>
      </c>
      <c r="AI155" s="4">
        <v>4.6431659999999999</v>
      </c>
      <c r="AJ155" s="4">
        <v>4.7103989999999998</v>
      </c>
    </row>
    <row r="156" spans="1:36" hidden="1" x14ac:dyDescent="0.3">
      <c r="A156" s="1" t="s">
        <v>99</v>
      </c>
      <c r="B156" s="2">
        <v>4968391</v>
      </c>
      <c r="C156" s="3" t="s">
        <v>2919</v>
      </c>
      <c r="D156" s="4">
        <v>1121.46127194</v>
      </c>
      <c r="E156" s="3" t="s">
        <v>2946</v>
      </c>
      <c r="F156" s="3" t="s">
        <v>2991</v>
      </c>
      <c r="G156" s="3" t="s">
        <v>2991</v>
      </c>
      <c r="H156" s="3" t="s">
        <v>3031</v>
      </c>
      <c r="I156" s="3" t="s">
        <v>3032</v>
      </c>
      <c r="J156" s="18">
        <v>74.009009000000006</v>
      </c>
      <c r="K156" s="18">
        <v>5.9807959999999998</v>
      </c>
      <c r="L156" s="18">
        <v>6.712707</v>
      </c>
      <c r="M156" s="18">
        <v>37.52225</v>
      </c>
      <c r="N156" s="4" t="s">
        <v>2924</v>
      </c>
      <c r="O156" s="4" t="s">
        <v>2924</v>
      </c>
      <c r="P156" s="4">
        <v>1.2523500000000001</v>
      </c>
      <c r="Q156" s="4">
        <v>22.363630000000001</v>
      </c>
      <c r="R156" s="4">
        <v>37.961823000000003</v>
      </c>
      <c r="S156" s="3" t="s">
        <v>4117</v>
      </c>
      <c r="T156" s="4">
        <v>38.630000000000003</v>
      </c>
      <c r="U156" s="4">
        <v>1121.46127194</v>
      </c>
      <c r="V156" s="10">
        <v>1009.248271</v>
      </c>
      <c r="W156" s="4" t="s">
        <v>2935</v>
      </c>
      <c r="X156" s="18">
        <v>47.45</v>
      </c>
      <c r="Y156" s="18">
        <v>19.38</v>
      </c>
      <c r="Z156" s="4" t="s">
        <v>2924</v>
      </c>
      <c r="AA156" s="10">
        <v>101.6578947368</v>
      </c>
      <c r="AB156" s="10">
        <v>104.4054054054</v>
      </c>
      <c r="AC156" s="4">
        <v>1.5325820000000001</v>
      </c>
      <c r="AD156" s="4">
        <v>1.4679974850908999</v>
      </c>
      <c r="AE156" s="4">
        <v>1.4768046107696999</v>
      </c>
      <c r="AF156" s="4">
        <v>22.363630000000001</v>
      </c>
      <c r="AG156" s="4">
        <v>11.5210989840183</v>
      </c>
      <c r="AH156" s="4">
        <v>12.9890382368082</v>
      </c>
      <c r="AI156" s="4">
        <v>1.2523500000000001</v>
      </c>
      <c r="AJ156" s="4">
        <v>1.256138</v>
      </c>
    </row>
    <row r="157" spans="1:36" hidden="1" x14ac:dyDescent="0.3">
      <c r="A157" s="1" t="s">
        <v>151</v>
      </c>
      <c r="B157" s="2">
        <v>4898489</v>
      </c>
      <c r="C157" s="3" t="s">
        <v>2919</v>
      </c>
      <c r="D157" s="4">
        <v>677.64674814</v>
      </c>
      <c r="E157" s="3" t="s">
        <v>2920</v>
      </c>
      <c r="F157" s="3" t="s">
        <v>2921</v>
      </c>
      <c r="G157" s="3" t="s">
        <v>2942</v>
      </c>
      <c r="H157" s="3" t="s">
        <v>2942</v>
      </c>
      <c r="I157" s="3" t="s">
        <v>3051</v>
      </c>
      <c r="J157" s="4">
        <v>55.843246999999998</v>
      </c>
      <c r="K157" s="4">
        <v>-40.278894999999999</v>
      </c>
      <c r="L157" s="4">
        <v>-36.642958999999998</v>
      </c>
      <c r="M157" s="4">
        <v>17.210526000000002</v>
      </c>
      <c r="N157" s="4" t="s">
        <v>2924</v>
      </c>
      <c r="O157" s="4" t="s">
        <v>2924</v>
      </c>
      <c r="P157" s="4">
        <v>8.0310129999999997</v>
      </c>
      <c r="Q157" s="4" t="s">
        <v>2924</v>
      </c>
      <c r="R157" s="4" t="s">
        <v>2924</v>
      </c>
      <c r="S157" s="3" t="s">
        <v>4194</v>
      </c>
      <c r="T157" s="4">
        <v>22.27</v>
      </c>
      <c r="U157" s="4">
        <v>677.64674814</v>
      </c>
      <c r="V157" s="10">
        <v>614.58774800000003</v>
      </c>
      <c r="W157" s="4" t="s">
        <v>2935</v>
      </c>
      <c r="X157" s="4">
        <v>41.308300000000003</v>
      </c>
      <c r="Y157" s="4">
        <v>13.36</v>
      </c>
      <c r="Z157" s="4" t="s">
        <v>2924</v>
      </c>
      <c r="AA157" s="10" t="s">
        <v>2924</v>
      </c>
      <c r="AB157" s="10" t="s">
        <v>2924</v>
      </c>
      <c r="AC157" s="4">
        <v>10.749803</v>
      </c>
      <c r="AD157" s="4">
        <v>13.5086996793104</v>
      </c>
      <c r="AE157" s="4">
        <v>10.667394526333799</v>
      </c>
      <c r="AF157" s="4" t="s">
        <v>2924</v>
      </c>
      <c r="AG157" s="4" t="s">
        <v>2924</v>
      </c>
      <c r="AH157" s="4" t="s">
        <v>2924</v>
      </c>
      <c r="AI157" s="4">
        <v>8.0310129999999997</v>
      </c>
      <c r="AJ157" s="4">
        <v>8.0310129999999997</v>
      </c>
    </row>
    <row r="158" spans="1:36" hidden="1" x14ac:dyDescent="0.3">
      <c r="A158" s="1" t="s">
        <v>152</v>
      </c>
      <c r="B158" s="2">
        <v>4811589</v>
      </c>
      <c r="C158" s="3" t="s">
        <v>2919</v>
      </c>
      <c r="D158" s="4">
        <v>772.48715987000003</v>
      </c>
      <c r="E158" s="3" t="s">
        <v>2920</v>
      </c>
      <c r="F158" s="3" t="s">
        <v>2921</v>
      </c>
      <c r="G158" s="3" t="s">
        <v>2942</v>
      </c>
      <c r="H158" s="3" t="s">
        <v>2942</v>
      </c>
      <c r="I158" s="3" t="s">
        <v>2943</v>
      </c>
      <c r="J158" s="4">
        <v>28.854313999999999</v>
      </c>
      <c r="K158" s="4">
        <v>48.613377</v>
      </c>
      <c r="L158" s="4">
        <v>61.524822999999998</v>
      </c>
      <c r="M158" s="4">
        <v>22.364003</v>
      </c>
      <c r="N158" s="4" t="s">
        <v>2924</v>
      </c>
      <c r="O158" s="4" t="s">
        <v>2924</v>
      </c>
      <c r="P158" s="4">
        <v>5.9503589999999997</v>
      </c>
      <c r="Q158" s="4" t="s">
        <v>2935</v>
      </c>
      <c r="R158" s="4" t="s">
        <v>2924</v>
      </c>
      <c r="S158" s="3" t="s">
        <v>4195</v>
      </c>
      <c r="T158" s="5" t="s">
        <v>4196</v>
      </c>
      <c r="U158" s="4">
        <v>772.48715987000003</v>
      </c>
      <c r="V158" s="10">
        <v>633.73115900000005</v>
      </c>
      <c r="W158" s="4" t="s">
        <v>2935</v>
      </c>
      <c r="X158" s="4">
        <v>10.45</v>
      </c>
      <c r="Y158" s="5" t="s">
        <v>4197</v>
      </c>
      <c r="Z158" s="4" t="s">
        <v>2924</v>
      </c>
      <c r="AA158" s="10" t="s">
        <v>2924</v>
      </c>
      <c r="AB158" s="10" t="s">
        <v>2924</v>
      </c>
      <c r="AC158" s="4" t="s">
        <v>2935</v>
      </c>
      <c r="AD158" s="4" t="s">
        <v>2935</v>
      </c>
      <c r="AE158" s="4" t="s">
        <v>2935</v>
      </c>
      <c r="AF158" s="4" t="s">
        <v>2935</v>
      </c>
      <c r="AG158" s="4" t="s">
        <v>2935</v>
      </c>
      <c r="AH158" s="4" t="s">
        <v>2935</v>
      </c>
      <c r="AI158" s="4">
        <v>5.9503589999999997</v>
      </c>
      <c r="AJ158" s="4">
        <v>5.9503589999999997</v>
      </c>
    </row>
    <row r="159" spans="1:36" hidden="1" x14ac:dyDescent="0.3">
      <c r="A159" s="1" t="s">
        <v>153</v>
      </c>
      <c r="B159" s="2">
        <v>4209952</v>
      </c>
      <c r="C159" s="3" t="s">
        <v>2936</v>
      </c>
      <c r="D159" s="4">
        <v>10920.01532205</v>
      </c>
      <c r="E159" s="3" t="s">
        <v>3033</v>
      </c>
      <c r="F159" s="3" t="s">
        <v>3033</v>
      </c>
      <c r="G159" s="3" t="s">
        <v>3054</v>
      </c>
      <c r="H159" s="3" t="s">
        <v>3055</v>
      </c>
      <c r="I159" s="3" t="s">
        <v>3056</v>
      </c>
      <c r="J159" s="4">
        <v>50.609402000000003</v>
      </c>
      <c r="K159" s="4">
        <v>-15.746753</v>
      </c>
      <c r="L159" s="4">
        <v>-17.488076</v>
      </c>
      <c r="M159" s="4">
        <v>8.8963490000000007</v>
      </c>
      <c r="N159" s="4">
        <v>19.336811000000001</v>
      </c>
      <c r="O159" s="4">
        <v>18.365179999999999</v>
      </c>
      <c r="P159" s="4">
        <v>2.6455299999999999</v>
      </c>
      <c r="Q159" s="4">
        <v>5.1887179999999997</v>
      </c>
      <c r="R159" s="4" t="s">
        <v>2935</v>
      </c>
      <c r="S159" s="3" t="s">
        <v>4198</v>
      </c>
      <c r="T159" s="4">
        <v>25.95</v>
      </c>
      <c r="U159" s="4">
        <v>10920.01532205</v>
      </c>
      <c r="V159" s="10">
        <v>12043.015321999999</v>
      </c>
      <c r="W159" s="4">
        <v>1.6955684007707099</v>
      </c>
      <c r="X159" s="4">
        <v>32.57</v>
      </c>
      <c r="Y159" s="4">
        <v>15.8</v>
      </c>
      <c r="Z159" s="4">
        <v>19.336811000000001</v>
      </c>
      <c r="AA159" s="10">
        <v>8.6166821623000001</v>
      </c>
      <c r="AB159" s="10">
        <v>10.0431137909</v>
      </c>
      <c r="AC159" s="4">
        <v>2.2726959999999998</v>
      </c>
      <c r="AD159" s="4">
        <v>1.8550191577502999</v>
      </c>
      <c r="AE159" s="4">
        <v>2.1182170939275999</v>
      </c>
      <c r="AF159" s="4">
        <v>5.1887179999999997</v>
      </c>
      <c r="AG159" s="4">
        <v>4.0341531250426996</v>
      </c>
      <c r="AH159" s="4">
        <v>4.7024673365289003</v>
      </c>
      <c r="AI159" s="4">
        <v>2.6455299999999999</v>
      </c>
      <c r="AJ159" s="4">
        <v>2.7172770000000002</v>
      </c>
    </row>
    <row r="160" spans="1:36" hidden="1" x14ac:dyDescent="0.3">
      <c r="A160" s="1" t="s">
        <v>154</v>
      </c>
      <c r="B160" s="2">
        <v>4811734</v>
      </c>
      <c r="C160" s="3" t="s">
        <v>2941</v>
      </c>
      <c r="D160" s="4">
        <v>1111.1549452500001</v>
      </c>
      <c r="E160" s="3" t="s">
        <v>2920</v>
      </c>
      <c r="F160" s="3" t="s">
        <v>2921</v>
      </c>
      <c r="G160" s="3" t="s">
        <v>3114</v>
      </c>
      <c r="H160" s="3" t="s">
        <v>3114</v>
      </c>
      <c r="I160" s="3" t="s">
        <v>3051</v>
      </c>
      <c r="J160" s="4">
        <v>9.7589199999999998</v>
      </c>
      <c r="K160" s="4">
        <v>-5.9649700000000001</v>
      </c>
      <c r="L160" s="4">
        <v>-5.2762979999999997</v>
      </c>
      <c r="M160" s="4">
        <v>0.58324500000000001</v>
      </c>
      <c r="N160" s="4" t="s">
        <v>2924</v>
      </c>
      <c r="O160" s="4">
        <v>15.180047999999999</v>
      </c>
      <c r="P160" s="4">
        <v>2.7445020000000002</v>
      </c>
      <c r="Q160" s="4">
        <v>18.919523000000002</v>
      </c>
      <c r="R160" s="4">
        <v>23.749421999999999</v>
      </c>
      <c r="S160" s="3" t="s">
        <v>4199</v>
      </c>
      <c r="T160" s="4">
        <v>56.91</v>
      </c>
      <c r="U160" s="4">
        <v>1111.1549452500001</v>
      </c>
      <c r="V160" s="10">
        <v>1615.031945</v>
      </c>
      <c r="W160" s="4" t="s">
        <v>2935</v>
      </c>
      <c r="X160" s="4">
        <v>70.81</v>
      </c>
      <c r="Y160" s="4">
        <v>48.2</v>
      </c>
      <c r="Z160" s="4" t="s">
        <v>2924</v>
      </c>
      <c r="AA160" s="10">
        <v>10.7499055534</v>
      </c>
      <c r="AB160" s="10">
        <v>11.323119777100001</v>
      </c>
      <c r="AC160" s="4">
        <v>2.9075790000000001</v>
      </c>
      <c r="AD160" s="4">
        <v>2.3124675258662002</v>
      </c>
      <c r="AE160" s="4">
        <v>2.6964872978760002</v>
      </c>
      <c r="AF160" s="4">
        <v>18.919523000000002</v>
      </c>
      <c r="AG160" s="4">
        <v>9.3698260727804001</v>
      </c>
      <c r="AH160" s="4">
        <v>10.7339978200114</v>
      </c>
      <c r="AI160" s="4">
        <v>2.7445020000000002</v>
      </c>
      <c r="AJ160" s="4" t="s">
        <v>2924</v>
      </c>
    </row>
    <row r="161" spans="1:36" hidden="1" x14ac:dyDescent="0.3">
      <c r="A161" s="1" t="s">
        <v>155</v>
      </c>
      <c r="B161" s="2">
        <v>113558</v>
      </c>
      <c r="C161" s="3" t="s">
        <v>2936</v>
      </c>
      <c r="D161" s="4">
        <v>11104.45881188</v>
      </c>
      <c r="E161" s="3" t="s">
        <v>2930</v>
      </c>
      <c r="F161" s="3" t="s">
        <v>2954</v>
      </c>
      <c r="G161" s="3" t="s">
        <v>3052</v>
      </c>
      <c r="H161" s="3" t="s">
        <v>3053</v>
      </c>
      <c r="I161" s="3" t="s">
        <v>2972</v>
      </c>
      <c r="J161" s="4">
        <v>12.877492999999999</v>
      </c>
      <c r="K161" s="4">
        <v>-0.35211300000000001</v>
      </c>
      <c r="L161" s="4">
        <v>0.86558000000000002</v>
      </c>
      <c r="M161" s="4">
        <v>0.60944600000000004</v>
      </c>
      <c r="N161" s="4" t="s">
        <v>2924</v>
      </c>
      <c r="O161" s="4">
        <v>14.2394683034662</v>
      </c>
      <c r="P161" s="5" t="s">
        <v>3152</v>
      </c>
      <c r="Q161" s="4" t="s">
        <v>2935</v>
      </c>
      <c r="R161" s="4" t="s">
        <v>2935</v>
      </c>
      <c r="S161" s="3" t="s">
        <v>4200</v>
      </c>
      <c r="T161" s="4">
        <v>19.809999999999999</v>
      </c>
      <c r="U161" s="4">
        <v>11104.45881188</v>
      </c>
      <c r="V161" s="10" t="s">
        <v>2935</v>
      </c>
      <c r="W161" s="4">
        <v>13.1246845027764</v>
      </c>
      <c r="X161" s="4">
        <v>21.11</v>
      </c>
      <c r="Y161" s="4">
        <v>17.225000000000001</v>
      </c>
      <c r="Z161" s="4" t="s">
        <v>2924</v>
      </c>
      <c r="AA161" s="10">
        <v>7.2876430121000002</v>
      </c>
      <c r="AB161" s="10">
        <v>7.5150319606</v>
      </c>
      <c r="AC161" s="4" t="s">
        <v>2935</v>
      </c>
      <c r="AD161" s="4" t="s">
        <v>2935</v>
      </c>
      <c r="AE161" s="4" t="s">
        <v>2935</v>
      </c>
      <c r="AF161" s="4" t="s">
        <v>2935</v>
      </c>
      <c r="AG161" s="4" t="s">
        <v>2935</v>
      </c>
      <c r="AH161" s="4" t="s">
        <v>2935</v>
      </c>
      <c r="AI161" s="5" t="s">
        <v>3152</v>
      </c>
      <c r="AJ161" s="4">
        <v>1.014545</v>
      </c>
    </row>
    <row r="162" spans="1:36" hidden="1" x14ac:dyDescent="0.3">
      <c r="A162" s="1" t="s">
        <v>156</v>
      </c>
      <c r="B162" s="2">
        <v>5288886</v>
      </c>
      <c r="C162" s="3" t="s">
        <v>2919</v>
      </c>
      <c r="D162" s="4">
        <v>547.89061570000001</v>
      </c>
      <c r="E162" s="3" t="s">
        <v>2920</v>
      </c>
      <c r="F162" s="3" t="s">
        <v>2921</v>
      </c>
      <c r="G162" s="3" t="s">
        <v>2942</v>
      </c>
      <c r="H162" s="3" t="s">
        <v>2942</v>
      </c>
      <c r="I162" s="3" t="s">
        <v>2943</v>
      </c>
      <c r="J162" s="4">
        <v>88.970588000000006</v>
      </c>
      <c r="K162" s="4">
        <v>-11.37931</v>
      </c>
      <c r="L162" s="4">
        <v>-32.100396000000003</v>
      </c>
      <c r="M162" s="4">
        <v>-16.013072000000001</v>
      </c>
      <c r="N162" s="4" t="s">
        <v>2924</v>
      </c>
      <c r="O162" s="4" t="s">
        <v>2924</v>
      </c>
      <c r="P162" s="4">
        <v>1.5024850000000001</v>
      </c>
      <c r="Q162" s="4" t="s">
        <v>2924</v>
      </c>
      <c r="R162" s="4" t="s">
        <v>2924</v>
      </c>
      <c r="S162" s="3" t="s">
        <v>4201</v>
      </c>
      <c r="T162" s="5" t="s">
        <v>4202</v>
      </c>
      <c r="U162" s="4">
        <v>547.89061570000001</v>
      </c>
      <c r="V162" s="10">
        <v>237.38161500000001</v>
      </c>
      <c r="W162" s="4" t="s">
        <v>2935</v>
      </c>
      <c r="X162" s="5" t="s">
        <v>4203</v>
      </c>
      <c r="Y162" s="5" t="s">
        <v>4204</v>
      </c>
      <c r="Z162" s="4" t="s">
        <v>2924</v>
      </c>
      <c r="AA162" s="10" t="s">
        <v>2924</v>
      </c>
      <c r="AB162" s="10" t="s">
        <v>2924</v>
      </c>
      <c r="AC162" s="4" t="s">
        <v>2935</v>
      </c>
      <c r="AD162" s="4" t="s">
        <v>2935</v>
      </c>
      <c r="AE162" s="4" t="s">
        <v>2935</v>
      </c>
      <c r="AF162" s="4" t="s">
        <v>2924</v>
      </c>
      <c r="AG162" s="4" t="s">
        <v>2924</v>
      </c>
      <c r="AH162" s="4" t="s">
        <v>2924</v>
      </c>
      <c r="AI162" s="4">
        <v>1.5024850000000001</v>
      </c>
      <c r="AJ162" s="4">
        <v>1.5024850000000001</v>
      </c>
    </row>
    <row r="163" spans="1:36" hidden="1" x14ac:dyDescent="0.3">
      <c r="A163" s="1" t="s">
        <v>157</v>
      </c>
      <c r="B163" s="2">
        <v>4097536</v>
      </c>
      <c r="C163" s="3" t="s">
        <v>2919</v>
      </c>
      <c r="D163" s="4">
        <v>30607.483899999999</v>
      </c>
      <c r="E163" s="3" t="s">
        <v>2946</v>
      </c>
      <c r="F163" s="3" t="s">
        <v>2947</v>
      </c>
      <c r="G163" s="3" t="s">
        <v>2948</v>
      </c>
      <c r="H163" s="3" t="s">
        <v>2990</v>
      </c>
      <c r="I163" s="3" t="s">
        <v>2950</v>
      </c>
      <c r="J163" s="4">
        <v>17.489090000000001</v>
      </c>
      <c r="K163" s="4">
        <v>7.6161490000000001</v>
      </c>
      <c r="L163" s="4">
        <v>7.4773529999999999</v>
      </c>
      <c r="M163" s="4">
        <v>5.3011609999999996</v>
      </c>
      <c r="N163" s="4">
        <v>54.004012000000003</v>
      </c>
      <c r="O163" s="4">
        <v>41.826003999999998</v>
      </c>
      <c r="P163" s="4">
        <v>5.2495010000000004</v>
      </c>
      <c r="Q163" s="4">
        <v>35.850881999999999</v>
      </c>
      <c r="R163" s="4">
        <v>39.521272000000003</v>
      </c>
      <c r="S163" s="3" t="s">
        <v>4205</v>
      </c>
      <c r="T163" s="4">
        <v>350</v>
      </c>
      <c r="U163" s="4">
        <v>30607.483899999999</v>
      </c>
      <c r="V163" s="10">
        <v>30179.9899</v>
      </c>
      <c r="W163" s="4" t="s">
        <v>2935</v>
      </c>
      <c r="X163" s="4">
        <v>364.31</v>
      </c>
      <c r="Y163" s="4">
        <v>275.81</v>
      </c>
      <c r="Z163" s="4">
        <v>54.004012000000003</v>
      </c>
      <c r="AA163" s="10">
        <v>33.6732730421</v>
      </c>
      <c r="AB163" s="10">
        <v>34.019953188499997</v>
      </c>
      <c r="AC163" s="4">
        <v>12.229794999999999</v>
      </c>
      <c r="AD163" s="4">
        <v>11.357459136089201</v>
      </c>
      <c r="AE163" s="4">
        <v>12.0306661943373</v>
      </c>
      <c r="AF163" s="4">
        <v>35.850881999999999</v>
      </c>
      <c r="AG163" s="4">
        <v>24.542926389574902</v>
      </c>
      <c r="AH163" s="4">
        <v>26.017570452250901</v>
      </c>
      <c r="AI163" s="4">
        <v>5.2495010000000004</v>
      </c>
      <c r="AJ163" s="4">
        <v>24.410657</v>
      </c>
    </row>
    <row r="164" spans="1:36" hidden="1" x14ac:dyDescent="0.3">
      <c r="A164" s="1" t="s">
        <v>158</v>
      </c>
      <c r="B164" s="2">
        <v>4560042</v>
      </c>
      <c r="C164" s="3" t="s">
        <v>2957</v>
      </c>
      <c r="D164" s="4">
        <v>627.80809811999995</v>
      </c>
      <c r="E164" s="3" t="s">
        <v>3107</v>
      </c>
      <c r="F164" s="3" t="s">
        <v>3153</v>
      </c>
      <c r="G164" s="3" t="s">
        <v>3154</v>
      </c>
      <c r="H164" s="3" t="s">
        <v>3155</v>
      </c>
      <c r="I164" s="3" t="s">
        <v>3143</v>
      </c>
      <c r="J164" s="4">
        <v>6.4393940000000001</v>
      </c>
      <c r="K164" s="4">
        <v>-10.175813</v>
      </c>
      <c r="L164" s="4">
        <v>7.9731030000000001</v>
      </c>
      <c r="M164" s="4">
        <v>0.32728400000000002</v>
      </c>
      <c r="N164" s="4" t="s">
        <v>2924</v>
      </c>
      <c r="O164" s="4">
        <v>37.300885000000001</v>
      </c>
      <c r="P164" s="4">
        <v>4.5146610000000003</v>
      </c>
      <c r="Q164" s="4" t="s">
        <v>2924</v>
      </c>
      <c r="R164" s="4" t="s">
        <v>2924</v>
      </c>
      <c r="S164" s="3" t="s">
        <v>4206</v>
      </c>
      <c r="T164" s="4">
        <v>33.72</v>
      </c>
      <c r="U164" s="4">
        <v>627.80809811999995</v>
      </c>
      <c r="V164" s="10">
        <v>590.33009800000002</v>
      </c>
      <c r="W164" s="4" t="s">
        <v>2935</v>
      </c>
      <c r="X164" s="4">
        <v>42.41</v>
      </c>
      <c r="Y164" s="4">
        <v>29.12</v>
      </c>
      <c r="Z164" s="4" t="s">
        <v>2924</v>
      </c>
      <c r="AA164" s="10" t="s">
        <v>2924</v>
      </c>
      <c r="AB164" s="10" t="s">
        <v>2924</v>
      </c>
      <c r="AC164" s="4">
        <v>105.28448299999999</v>
      </c>
      <c r="AD164" s="4">
        <v>91.180528860262896</v>
      </c>
      <c r="AE164" s="4">
        <v>92.504015093227906</v>
      </c>
      <c r="AF164" s="4" t="s">
        <v>2924</v>
      </c>
      <c r="AG164" s="4" t="s">
        <v>2924</v>
      </c>
      <c r="AH164" s="4" t="s">
        <v>2924</v>
      </c>
      <c r="AI164" s="4">
        <v>4.5146610000000003</v>
      </c>
      <c r="AJ164" s="4" t="s">
        <v>2924</v>
      </c>
    </row>
    <row r="165" spans="1:36" hidden="1" x14ac:dyDescent="0.3">
      <c r="A165" s="1" t="s">
        <v>159</v>
      </c>
      <c r="B165" s="2">
        <v>4909522</v>
      </c>
      <c r="C165" s="3" t="s">
        <v>2936</v>
      </c>
      <c r="D165" s="4">
        <v>7590.47948</v>
      </c>
      <c r="E165" s="3" t="s">
        <v>3098</v>
      </c>
      <c r="F165" s="3" t="s">
        <v>3098</v>
      </c>
      <c r="G165" s="3" t="s">
        <v>3099</v>
      </c>
      <c r="H165" s="3" t="s">
        <v>3156</v>
      </c>
      <c r="I165" s="3" t="s">
        <v>3157</v>
      </c>
      <c r="J165" s="4">
        <v>18.929110000000001</v>
      </c>
      <c r="K165" s="4">
        <v>7.7185790000000001</v>
      </c>
      <c r="L165" s="4">
        <v>3.8183020000000001</v>
      </c>
      <c r="M165" s="4">
        <v>3.4098359999999999</v>
      </c>
      <c r="N165" s="4">
        <v>19.469135999999999</v>
      </c>
      <c r="O165" s="4">
        <v>13.501711999999999</v>
      </c>
      <c r="P165" s="4">
        <v>3.5638420000000002</v>
      </c>
      <c r="Q165" s="4">
        <v>11.188864000000001</v>
      </c>
      <c r="R165" s="4">
        <v>28.920677999999999</v>
      </c>
      <c r="S165" s="3" t="s">
        <v>4207</v>
      </c>
      <c r="T165" s="4">
        <v>15.77</v>
      </c>
      <c r="U165" s="4">
        <v>7590.47948</v>
      </c>
      <c r="V165" s="10">
        <v>10762.143480000001</v>
      </c>
      <c r="W165" s="4">
        <v>5.7070386810399496</v>
      </c>
      <c r="X165" s="4">
        <v>15.904999999999999</v>
      </c>
      <c r="Y165" s="4">
        <v>11.58</v>
      </c>
      <c r="Z165" s="4">
        <v>19.469135999999999</v>
      </c>
      <c r="AA165" s="10">
        <v>16.172700235800001</v>
      </c>
      <c r="AB165" s="10">
        <v>18.9778211006</v>
      </c>
      <c r="AC165" s="4">
        <v>9.3619839999999996</v>
      </c>
      <c r="AD165" s="4">
        <v>9.7172750205886995</v>
      </c>
      <c r="AE165" s="4">
        <v>9.7734274023018006</v>
      </c>
      <c r="AF165" s="4">
        <v>11.188864000000001</v>
      </c>
      <c r="AG165" s="4">
        <v>9.9678143362341007</v>
      </c>
      <c r="AH165" s="4">
        <v>10.288536820358299</v>
      </c>
      <c r="AI165" s="4">
        <v>3.5638420000000002</v>
      </c>
      <c r="AJ165" s="4">
        <v>7.8457710000000001</v>
      </c>
    </row>
    <row r="166" spans="1:36" hidden="1" x14ac:dyDescent="0.3">
      <c r="A166" s="1" t="s">
        <v>160</v>
      </c>
      <c r="B166" s="2">
        <v>4166271</v>
      </c>
      <c r="C166" s="3" t="s">
        <v>2936</v>
      </c>
      <c r="D166" s="4">
        <v>10302.64004</v>
      </c>
      <c r="E166" s="3" t="s">
        <v>3098</v>
      </c>
      <c r="F166" s="3" t="s">
        <v>3098</v>
      </c>
      <c r="G166" s="3" t="s">
        <v>3099</v>
      </c>
      <c r="H166" s="3" t="s">
        <v>3158</v>
      </c>
      <c r="I166" s="3" t="s">
        <v>3159</v>
      </c>
      <c r="J166" s="4">
        <v>31.754874999999998</v>
      </c>
      <c r="K166" s="4">
        <v>23.131276</v>
      </c>
      <c r="L166" s="4">
        <v>24.661145000000001</v>
      </c>
      <c r="M166" s="4">
        <v>8.592981</v>
      </c>
      <c r="N166" s="4">
        <v>226.780822</v>
      </c>
      <c r="O166" s="4">
        <v>135.696721</v>
      </c>
      <c r="P166" s="4">
        <v>1.4754240000000001</v>
      </c>
      <c r="Q166" s="4">
        <v>5.233231</v>
      </c>
      <c r="R166" s="4" t="s">
        <v>2924</v>
      </c>
      <c r="S166" s="3" t="s">
        <v>4208</v>
      </c>
      <c r="T166" s="4">
        <v>33.11</v>
      </c>
      <c r="U166" s="4">
        <v>10302.64004</v>
      </c>
      <c r="V166" s="10">
        <v>14780.58604</v>
      </c>
      <c r="W166" s="4" t="s">
        <v>2935</v>
      </c>
      <c r="X166" s="4">
        <v>36.274999999999999</v>
      </c>
      <c r="Y166" s="4">
        <v>20.100000000000001</v>
      </c>
      <c r="Z166" s="4">
        <v>226.780822</v>
      </c>
      <c r="AA166" s="10">
        <v>20.2050405809</v>
      </c>
      <c r="AB166" s="10" t="s">
        <v>2924</v>
      </c>
      <c r="AC166" s="4">
        <v>3.4595750000000001</v>
      </c>
      <c r="AD166" s="4">
        <v>3.0537513176012001</v>
      </c>
      <c r="AE166" s="4">
        <v>3.4709057216169001</v>
      </c>
      <c r="AF166" s="4">
        <v>5.233231</v>
      </c>
      <c r="AG166" s="4">
        <v>9.6339115623734006</v>
      </c>
      <c r="AH166" s="4">
        <v>15.949480050300799</v>
      </c>
      <c r="AI166" s="4">
        <v>1.4754240000000001</v>
      </c>
      <c r="AJ166" s="4">
        <v>1.4754240000000001</v>
      </c>
    </row>
    <row r="167" spans="1:36" hidden="1" x14ac:dyDescent="0.3">
      <c r="A167" s="1" t="s">
        <v>161</v>
      </c>
      <c r="B167" s="2">
        <v>103317</v>
      </c>
      <c r="C167" s="3" t="s">
        <v>2936</v>
      </c>
      <c r="D167" s="4">
        <v>83524.199226380006</v>
      </c>
      <c r="E167" s="3" t="s">
        <v>2930</v>
      </c>
      <c r="F167" s="3" t="s">
        <v>2958</v>
      </c>
      <c r="G167" s="3" t="s">
        <v>2958</v>
      </c>
      <c r="H167" s="3" t="s">
        <v>2959</v>
      </c>
      <c r="I167" s="3" t="s">
        <v>3160</v>
      </c>
      <c r="J167" s="4">
        <v>17.026240999999999</v>
      </c>
      <c r="K167" s="4">
        <v>13.711577</v>
      </c>
      <c r="L167" s="4">
        <v>8.4433089999999993</v>
      </c>
      <c r="M167" s="4">
        <v>1.824462</v>
      </c>
      <c r="N167" s="4">
        <v>32.591561181434599</v>
      </c>
      <c r="O167" s="4">
        <v>27.9303255739609</v>
      </c>
      <c r="P167" s="4">
        <v>13.391006000000001</v>
      </c>
      <c r="Q167" s="4">
        <v>21.858024</v>
      </c>
      <c r="R167" s="4">
        <v>28.532691</v>
      </c>
      <c r="S167" s="3" t="s">
        <v>4209</v>
      </c>
      <c r="T167" s="4">
        <v>386.21</v>
      </c>
      <c r="U167" s="4">
        <v>83524.199226380006</v>
      </c>
      <c r="V167" s="10">
        <v>100656.199226</v>
      </c>
      <c r="W167" s="4">
        <v>0.68356593563087498</v>
      </c>
      <c r="X167" s="4">
        <v>389.21</v>
      </c>
      <c r="Y167" s="5" t="s">
        <v>4210</v>
      </c>
      <c r="Z167" s="4">
        <v>33.048946999999998</v>
      </c>
      <c r="AA167" s="10">
        <v>23.0195201907</v>
      </c>
      <c r="AB167" s="10">
        <v>25.013925050800001</v>
      </c>
      <c r="AC167" s="4">
        <v>6.7436819999999997</v>
      </c>
      <c r="AD167" s="4">
        <v>5.8443377870521998</v>
      </c>
      <c r="AE167" s="4">
        <v>6.3891129118301997</v>
      </c>
      <c r="AF167" s="4">
        <v>21.858024</v>
      </c>
      <c r="AG167" s="4">
        <v>17.974744659789401</v>
      </c>
      <c r="AH167" s="4">
        <v>19.787471742444001</v>
      </c>
      <c r="AI167" s="4">
        <v>13.391006000000001</v>
      </c>
      <c r="AJ167" s="4" t="s">
        <v>2924</v>
      </c>
    </row>
    <row r="168" spans="1:36" hidden="1" x14ac:dyDescent="0.3">
      <c r="A168" s="1" t="s">
        <v>162</v>
      </c>
      <c r="B168" s="2">
        <v>4010203</v>
      </c>
      <c r="C168" s="3" t="s">
        <v>2919</v>
      </c>
      <c r="D168" s="4">
        <v>8423.7035048100006</v>
      </c>
      <c r="E168" s="3" t="s">
        <v>3098</v>
      </c>
      <c r="F168" s="3" t="s">
        <v>3098</v>
      </c>
      <c r="G168" s="3" t="s">
        <v>3099</v>
      </c>
      <c r="H168" s="3" t="s">
        <v>3158</v>
      </c>
      <c r="I168" s="3" t="s">
        <v>3159</v>
      </c>
      <c r="J168" s="4">
        <v>-38.259219000000002</v>
      </c>
      <c r="K168" s="4">
        <v>-18.445558999999999</v>
      </c>
      <c r="L168" s="4">
        <v>-9.5710879999999996</v>
      </c>
      <c r="M168" s="4">
        <v>1.7426269999999999</v>
      </c>
      <c r="N168" s="4">
        <v>3.460486</v>
      </c>
      <c r="O168" s="4">
        <v>9.3434550000000005</v>
      </c>
      <c r="P168" s="4">
        <v>1.647016</v>
      </c>
      <c r="Q168" s="4">
        <v>3.0978490000000001</v>
      </c>
      <c r="R168" s="4">
        <v>15.650724</v>
      </c>
      <c r="S168" s="3" t="s">
        <v>4211</v>
      </c>
      <c r="T168" s="4">
        <v>22.77</v>
      </c>
      <c r="U168" s="4">
        <v>8423.7035048100006</v>
      </c>
      <c r="V168" s="10">
        <v>15875.703503999999</v>
      </c>
      <c r="W168" s="4">
        <v>4.3917435221782997</v>
      </c>
      <c r="X168" s="4">
        <v>37.816099999999999</v>
      </c>
      <c r="Y168" s="4">
        <v>21.15</v>
      </c>
      <c r="Z168" s="4">
        <v>3.460486</v>
      </c>
      <c r="AA168" s="10">
        <v>6.58435024</v>
      </c>
      <c r="AB168" s="10">
        <v>5.6536032099</v>
      </c>
      <c r="AC168" s="4">
        <v>1.772831</v>
      </c>
      <c r="AD168" s="4">
        <v>1.8611392671061</v>
      </c>
      <c r="AE168" s="4">
        <v>1.7297601326048999</v>
      </c>
      <c r="AF168" s="4">
        <v>3.0978490000000001</v>
      </c>
      <c r="AG168" s="4">
        <v>2.9104327661159002</v>
      </c>
      <c r="AH168" s="4">
        <v>2.7464705073901001</v>
      </c>
      <c r="AI168" s="4">
        <v>1.647016</v>
      </c>
      <c r="AJ168" s="4">
        <v>1.647016</v>
      </c>
    </row>
    <row r="169" spans="1:36" hidden="1" x14ac:dyDescent="0.3">
      <c r="A169" s="1" t="s">
        <v>163</v>
      </c>
      <c r="B169" s="2">
        <v>25685256</v>
      </c>
      <c r="C169" s="3" t="s">
        <v>2936</v>
      </c>
      <c r="D169" s="4">
        <v>1248.82121312</v>
      </c>
      <c r="E169" s="3" t="s">
        <v>2977</v>
      </c>
      <c r="F169" s="3" t="s">
        <v>2978</v>
      </c>
      <c r="G169" s="3" t="s">
        <v>3135</v>
      </c>
      <c r="H169" s="3" t="s">
        <v>3161</v>
      </c>
      <c r="I169" s="3" t="s">
        <v>3162</v>
      </c>
      <c r="J169" s="4">
        <v>29.051095</v>
      </c>
      <c r="K169" s="4">
        <v>0.45454600000000001</v>
      </c>
      <c r="L169" s="4">
        <v>3.391813</v>
      </c>
      <c r="M169" s="4">
        <v>2.4333719999999999</v>
      </c>
      <c r="N169" s="4" t="s">
        <v>2924</v>
      </c>
      <c r="O169" s="4" t="s">
        <v>2924</v>
      </c>
      <c r="P169" s="4">
        <v>5.2681760000000004</v>
      </c>
      <c r="Q169" s="4">
        <v>32.210918999999997</v>
      </c>
      <c r="R169" s="4" t="s">
        <v>2924</v>
      </c>
      <c r="S169" s="3" t="s">
        <v>4212</v>
      </c>
      <c r="T169" s="4">
        <v>8.84</v>
      </c>
      <c r="U169" s="4">
        <v>1248.82121312</v>
      </c>
      <c r="V169" s="10">
        <v>2783.7642129999999</v>
      </c>
      <c r="W169" s="4" t="s">
        <v>2935</v>
      </c>
      <c r="X169" s="5" t="s">
        <v>4213</v>
      </c>
      <c r="Y169" s="5" t="s">
        <v>4214</v>
      </c>
      <c r="Z169" s="4" t="s">
        <v>2924</v>
      </c>
      <c r="AA169" s="10" t="s">
        <v>2935</v>
      </c>
      <c r="AB169" s="10" t="s">
        <v>2935</v>
      </c>
      <c r="AC169" s="4">
        <v>13.596914</v>
      </c>
      <c r="AD169" s="4" t="s">
        <v>2935</v>
      </c>
      <c r="AE169" s="4" t="s">
        <v>2935</v>
      </c>
      <c r="AF169" s="4">
        <v>32.210918999999997</v>
      </c>
      <c r="AG169" s="4" t="s">
        <v>2935</v>
      </c>
      <c r="AH169" s="4" t="s">
        <v>2935</v>
      </c>
      <c r="AI169" s="4">
        <v>5.2681760000000004</v>
      </c>
      <c r="AJ169" s="4">
        <v>5.5949369999999998</v>
      </c>
    </row>
    <row r="170" spans="1:36" hidden="1" x14ac:dyDescent="0.3">
      <c r="A170" s="1" t="s">
        <v>164</v>
      </c>
      <c r="B170" s="2">
        <v>5198313</v>
      </c>
      <c r="C170" s="3" t="s">
        <v>2919</v>
      </c>
      <c r="D170" s="4">
        <v>3827.5731330899998</v>
      </c>
      <c r="E170" s="3" t="s">
        <v>2920</v>
      </c>
      <c r="F170" s="3" t="s">
        <v>2921</v>
      </c>
      <c r="G170" s="3" t="s">
        <v>2942</v>
      </c>
      <c r="H170" s="3" t="s">
        <v>2942</v>
      </c>
      <c r="I170" s="3" t="s">
        <v>2943</v>
      </c>
      <c r="J170" s="4">
        <v>-36.425620000000002</v>
      </c>
      <c r="K170" s="4">
        <v>-21.384772999999999</v>
      </c>
      <c r="L170" s="4">
        <v>11.485507</v>
      </c>
      <c r="M170" s="4">
        <v>17.129805999999999</v>
      </c>
      <c r="N170" s="4" t="s">
        <v>2924</v>
      </c>
      <c r="O170" s="4" t="s">
        <v>2924</v>
      </c>
      <c r="P170" s="4">
        <v>15.836335999999999</v>
      </c>
      <c r="Q170" s="4" t="s">
        <v>2924</v>
      </c>
      <c r="R170" s="4" t="s">
        <v>2924</v>
      </c>
      <c r="S170" s="3" t="s">
        <v>4215</v>
      </c>
      <c r="T170" s="4">
        <v>30.77</v>
      </c>
      <c r="U170" s="4">
        <v>3827.5731330899998</v>
      </c>
      <c r="V170" s="10">
        <v>3894.3331330000001</v>
      </c>
      <c r="W170" s="4" t="s">
        <v>2935</v>
      </c>
      <c r="X170" s="4">
        <v>73.8</v>
      </c>
      <c r="Y170" s="4">
        <v>24.34</v>
      </c>
      <c r="Z170" s="4" t="s">
        <v>2924</v>
      </c>
      <c r="AA170" s="10" t="s">
        <v>2924</v>
      </c>
      <c r="AB170" s="10" t="s">
        <v>2924</v>
      </c>
      <c r="AC170" s="4">
        <v>5.4449750000000003</v>
      </c>
      <c r="AD170" s="4">
        <v>4.8799840067006004</v>
      </c>
      <c r="AE170" s="4">
        <v>5.1186941682556002</v>
      </c>
      <c r="AF170" s="4" t="s">
        <v>2924</v>
      </c>
      <c r="AG170" s="4" t="s">
        <v>2924</v>
      </c>
      <c r="AH170" s="4" t="s">
        <v>2924</v>
      </c>
      <c r="AI170" s="4">
        <v>15.836335999999999</v>
      </c>
      <c r="AJ170" s="4">
        <v>15.836335999999999</v>
      </c>
    </row>
    <row r="171" spans="1:36" hidden="1" x14ac:dyDescent="0.3">
      <c r="A171" s="1" t="s">
        <v>165</v>
      </c>
      <c r="B171" s="2">
        <v>8313471</v>
      </c>
      <c r="C171" s="3" t="s">
        <v>2936</v>
      </c>
      <c r="D171" s="4">
        <v>10169.451247700001</v>
      </c>
      <c r="E171" s="3" t="s">
        <v>2937</v>
      </c>
      <c r="F171" s="3" t="s">
        <v>2938</v>
      </c>
      <c r="G171" s="3" t="s">
        <v>3037</v>
      </c>
      <c r="H171" s="3" t="s">
        <v>3037</v>
      </c>
      <c r="I171" s="3" t="s">
        <v>3163</v>
      </c>
      <c r="J171" s="4">
        <v>23.448965999999999</v>
      </c>
      <c r="K171" s="4">
        <v>5.5317939999999997</v>
      </c>
      <c r="L171" s="4">
        <v>9.5294469999999993</v>
      </c>
      <c r="M171" s="4">
        <v>4.636698</v>
      </c>
      <c r="N171" s="4" t="s">
        <v>2924</v>
      </c>
      <c r="O171" s="4">
        <v>17.482285999999998</v>
      </c>
      <c r="P171" s="4">
        <v>3.4274870000000002</v>
      </c>
      <c r="Q171" s="4">
        <v>14.119440000000001</v>
      </c>
      <c r="R171" s="4">
        <v>20.566193999999999</v>
      </c>
      <c r="S171" s="3" t="s">
        <v>4216</v>
      </c>
      <c r="T171" s="4">
        <v>37.01</v>
      </c>
      <c r="U171" s="4">
        <v>10169.451247700001</v>
      </c>
      <c r="V171" s="10">
        <v>12820.451247000001</v>
      </c>
      <c r="W171" s="4" t="s">
        <v>2935</v>
      </c>
      <c r="X171" s="4">
        <v>39.979999999999997</v>
      </c>
      <c r="Y171" s="4">
        <v>29.75</v>
      </c>
      <c r="Z171" s="4" t="s">
        <v>2924</v>
      </c>
      <c r="AA171" s="10">
        <v>17.882682643900001</v>
      </c>
      <c r="AB171" s="10">
        <v>19.9811040626</v>
      </c>
      <c r="AC171" s="4">
        <v>1.8537380000000001</v>
      </c>
      <c r="AD171" s="4">
        <v>1.7456490000588001</v>
      </c>
      <c r="AE171" s="4">
        <v>1.8320792090286</v>
      </c>
      <c r="AF171" s="4">
        <v>14.119440000000001</v>
      </c>
      <c r="AG171" s="4">
        <v>13.065517234104901</v>
      </c>
      <c r="AH171" s="4">
        <v>14.312396177519</v>
      </c>
      <c r="AI171" s="4">
        <v>3.4274870000000002</v>
      </c>
      <c r="AJ171" s="4" t="s">
        <v>2924</v>
      </c>
    </row>
    <row r="172" spans="1:36" hidden="1" x14ac:dyDescent="0.3">
      <c r="A172" s="1" t="s">
        <v>166</v>
      </c>
      <c r="B172" s="2">
        <v>4618427</v>
      </c>
      <c r="C172" s="3" t="s">
        <v>2919</v>
      </c>
      <c r="D172" s="4">
        <v>1826.0977915200001</v>
      </c>
      <c r="E172" s="3" t="s">
        <v>2937</v>
      </c>
      <c r="F172" s="3" t="s">
        <v>2938</v>
      </c>
      <c r="G172" s="3" t="s">
        <v>2944</v>
      </c>
      <c r="H172" s="3" t="s">
        <v>2944</v>
      </c>
      <c r="I172" s="3" t="s">
        <v>3164</v>
      </c>
      <c r="J172" s="4">
        <v>80.481457000000006</v>
      </c>
      <c r="K172" s="4">
        <v>30.03125</v>
      </c>
      <c r="L172" s="4">
        <v>10.298211</v>
      </c>
      <c r="M172" s="4">
        <v>1.4506889999999999</v>
      </c>
      <c r="N172" s="4">
        <v>17.564373</v>
      </c>
      <c r="O172" s="4">
        <v>11.236834999999999</v>
      </c>
      <c r="P172" s="4">
        <v>3.606344</v>
      </c>
      <c r="Q172" s="4">
        <v>8.7432060000000007</v>
      </c>
      <c r="R172" s="4">
        <v>14.010104</v>
      </c>
      <c r="S172" s="3" t="s">
        <v>4217</v>
      </c>
      <c r="T172" s="4">
        <v>83.22</v>
      </c>
      <c r="U172" s="4">
        <v>1826.0977915200001</v>
      </c>
      <c r="V172" s="10">
        <v>1882.276791</v>
      </c>
      <c r="W172" s="4">
        <v>1.2016342225426599</v>
      </c>
      <c r="X172" s="4">
        <v>87.924999999999997</v>
      </c>
      <c r="Y172" s="4">
        <v>44.46</v>
      </c>
      <c r="Z172" s="4">
        <v>17.564373</v>
      </c>
      <c r="AA172" s="10">
        <v>18.0649922938</v>
      </c>
      <c r="AB172" s="10">
        <v>16.381889763699998</v>
      </c>
      <c r="AC172" s="4">
        <v>1.3684210000000001</v>
      </c>
      <c r="AD172" s="4">
        <v>1.3353991784601</v>
      </c>
      <c r="AE172" s="4">
        <v>1.3934578210485</v>
      </c>
      <c r="AF172" s="4">
        <v>8.7432060000000007</v>
      </c>
      <c r="AG172" s="4">
        <v>9.8902033130987004</v>
      </c>
      <c r="AH172" s="4">
        <v>9.7150436748804996</v>
      </c>
      <c r="AI172" s="4">
        <v>3.606344</v>
      </c>
      <c r="AJ172" s="4">
        <v>5.8395900000000003</v>
      </c>
    </row>
    <row r="173" spans="1:36" hidden="1" x14ac:dyDescent="0.3">
      <c r="A173" s="1" t="s">
        <v>167</v>
      </c>
      <c r="B173" s="2">
        <v>108515356</v>
      </c>
      <c r="C173" s="3" t="s">
        <v>2941</v>
      </c>
      <c r="D173" s="4">
        <v>2473.0004686000002</v>
      </c>
      <c r="E173" s="3" t="s">
        <v>2920</v>
      </c>
      <c r="F173" s="3" t="s">
        <v>2921</v>
      </c>
      <c r="G173" s="3" t="s">
        <v>2942</v>
      </c>
      <c r="H173" s="3" t="s">
        <v>2942</v>
      </c>
      <c r="I173" s="3" t="s">
        <v>2943</v>
      </c>
      <c r="J173" s="4">
        <v>152.674419</v>
      </c>
      <c r="K173" s="4">
        <v>-9.1175239999999995</v>
      </c>
      <c r="L173" s="4">
        <v>-16.084185999999999</v>
      </c>
      <c r="M173" s="4">
        <v>-8.0211640000000006</v>
      </c>
      <c r="N173" s="4" t="s">
        <v>2924</v>
      </c>
      <c r="O173" s="4" t="s">
        <v>2924</v>
      </c>
      <c r="P173" s="4">
        <v>3.367165</v>
      </c>
      <c r="Q173" s="4" t="s">
        <v>2924</v>
      </c>
      <c r="R173" s="4" t="s">
        <v>2924</v>
      </c>
      <c r="S173" s="3" t="s">
        <v>4218</v>
      </c>
      <c r="T173" s="4">
        <v>43.46</v>
      </c>
      <c r="U173" s="4">
        <v>2473.0004686000002</v>
      </c>
      <c r="V173" s="10">
        <v>1731.345468</v>
      </c>
      <c r="W173" s="4" t="s">
        <v>2935</v>
      </c>
      <c r="X173" s="4">
        <v>72.290000000000006</v>
      </c>
      <c r="Y173" s="4">
        <v>16.39</v>
      </c>
      <c r="Z173" s="4" t="s">
        <v>2924</v>
      </c>
      <c r="AA173" s="10" t="s">
        <v>2924</v>
      </c>
      <c r="AB173" s="10" t="s">
        <v>2924</v>
      </c>
      <c r="AC173" s="4" t="s">
        <v>2935</v>
      </c>
      <c r="AD173" s="4" t="s">
        <v>2935</v>
      </c>
      <c r="AE173" s="4" t="s">
        <v>2935</v>
      </c>
      <c r="AF173" s="4" t="s">
        <v>2924</v>
      </c>
      <c r="AG173" s="4" t="s">
        <v>2924</v>
      </c>
      <c r="AH173" s="4" t="s">
        <v>2924</v>
      </c>
      <c r="AI173" s="4">
        <v>3.367165</v>
      </c>
      <c r="AJ173" s="4">
        <v>3.367165</v>
      </c>
    </row>
    <row r="174" spans="1:36" hidden="1" x14ac:dyDescent="0.3">
      <c r="A174" s="1" t="s">
        <v>168</v>
      </c>
      <c r="B174" s="2">
        <v>4237285</v>
      </c>
      <c r="C174" s="3" t="s">
        <v>2936</v>
      </c>
      <c r="D174" s="4">
        <v>1269.82490484</v>
      </c>
      <c r="E174" s="3" t="s">
        <v>2930</v>
      </c>
      <c r="F174" s="3" t="s">
        <v>2954</v>
      </c>
      <c r="G174" s="3" t="s">
        <v>3052</v>
      </c>
      <c r="H174" s="3" t="s">
        <v>3053</v>
      </c>
      <c r="I174" s="3" t="s">
        <v>3165</v>
      </c>
      <c r="J174" s="4">
        <v>-14.272387999999999</v>
      </c>
      <c r="K174" s="4">
        <v>-9.1897230000000008</v>
      </c>
      <c r="L174" s="4">
        <v>5.8755759999999997</v>
      </c>
      <c r="M174" s="4">
        <v>1.323043</v>
      </c>
      <c r="N174" s="4" t="s">
        <v>2924</v>
      </c>
      <c r="O174" s="4">
        <v>7.6109405283217804</v>
      </c>
      <c r="P174" s="4">
        <v>0.67963300000000004</v>
      </c>
      <c r="Q174" s="4" t="s">
        <v>2935</v>
      </c>
      <c r="R174" s="4" t="s">
        <v>2935</v>
      </c>
      <c r="S174" s="3" t="s">
        <v>4219</v>
      </c>
      <c r="T174" s="5" t="s">
        <v>4220</v>
      </c>
      <c r="U174" s="4">
        <v>1269.82490484</v>
      </c>
      <c r="V174" s="10" t="s">
        <v>2935</v>
      </c>
      <c r="W174" s="4">
        <v>10.8813928182807</v>
      </c>
      <c r="X174" s="4">
        <v>12.74</v>
      </c>
      <c r="Y174" s="4">
        <v>8.52</v>
      </c>
      <c r="Z174" s="4" t="s">
        <v>2924</v>
      </c>
      <c r="AA174" s="10">
        <v>11.0310887048</v>
      </c>
      <c r="AB174" s="10">
        <v>14.608402613200001</v>
      </c>
      <c r="AC174" s="4" t="s">
        <v>2935</v>
      </c>
      <c r="AD174" s="4" t="s">
        <v>2935</v>
      </c>
      <c r="AE174" s="4" t="s">
        <v>2935</v>
      </c>
      <c r="AF174" s="4" t="s">
        <v>2935</v>
      </c>
      <c r="AG174" s="4" t="s">
        <v>2935</v>
      </c>
      <c r="AH174" s="4" t="s">
        <v>2935</v>
      </c>
      <c r="AI174" s="4">
        <v>0.67963300000000004</v>
      </c>
      <c r="AJ174" s="4">
        <v>0.67963300000000004</v>
      </c>
    </row>
    <row r="175" spans="1:36" hidden="1" x14ac:dyDescent="0.3">
      <c r="A175" s="1" t="s">
        <v>169</v>
      </c>
      <c r="B175" s="2">
        <v>4204256</v>
      </c>
      <c r="C175" s="3" t="s">
        <v>2936</v>
      </c>
      <c r="D175" s="4">
        <v>94808.205367360002</v>
      </c>
      <c r="E175" s="3" t="s">
        <v>2930</v>
      </c>
      <c r="F175" s="3" t="s">
        <v>2954</v>
      </c>
      <c r="G175" s="3" t="s">
        <v>2954</v>
      </c>
      <c r="H175" s="3" t="s">
        <v>3080</v>
      </c>
      <c r="I175" s="3" t="s">
        <v>3166</v>
      </c>
      <c r="J175" s="4">
        <v>83.849024</v>
      </c>
      <c r="K175" s="4">
        <v>54.475892000000002</v>
      </c>
      <c r="L175" s="4">
        <v>16.409614999999999</v>
      </c>
      <c r="M175" s="4">
        <v>2.4017599999999999</v>
      </c>
      <c r="N175" s="4">
        <v>17.785798</v>
      </c>
      <c r="O175" s="4">
        <v>18.793181000000001</v>
      </c>
      <c r="P175" s="4">
        <v>5.758076</v>
      </c>
      <c r="Q175" s="4" t="s">
        <v>2935</v>
      </c>
      <c r="R175" s="4" t="s">
        <v>2935</v>
      </c>
      <c r="S175" s="3" t="s">
        <v>4221</v>
      </c>
      <c r="T175" s="4">
        <v>167.56</v>
      </c>
      <c r="U175" s="4">
        <v>94808.205367360002</v>
      </c>
      <c r="V175" s="10" t="s">
        <v>2935</v>
      </c>
      <c r="W175" s="4">
        <v>1.10408211983767</v>
      </c>
      <c r="X175" s="4">
        <v>169.58</v>
      </c>
      <c r="Y175" s="4">
        <v>88.584999999999994</v>
      </c>
      <c r="Z175" s="4">
        <v>17.785798</v>
      </c>
      <c r="AA175" s="10">
        <v>20.471094169899999</v>
      </c>
      <c r="AB175" s="10">
        <v>23.527165198399999</v>
      </c>
      <c r="AC175" s="4" t="s">
        <v>2935</v>
      </c>
      <c r="AD175" s="4" t="s">
        <v>2935</v>
      </c>
      <c r="AE175" s="4" t="s">
        <v>2935</v>
      </c>
      <c r="AF175" s="4" t="s">
        <v>2935</v>
      </c>
      <c r="AG175" s="4" t="s">
        <v>2935</v>
      </c>
      <c r="AH175" s="4" t="s">
        <v>2935</v>
      </c>
      <c r="AI175" s="4">
        <v>5.758076</v>
      </c>
      <c r="AJ175" s="4">
        <v>7.8160280000000002</v>
      </c>
    </row>
    <row r="176" spans="1:36" hidden="1" x14ac:dyDescent="0.3">
      <c r="A176" s="1" t="s">
        <v>170</v>
      </c>
      <c r="B176" s="2">
        <v>4971373</v>
      </c>
      <c r="C176" s="3" t="s">
        <v>2941</v>
      </c>
      <c r="D176" s="4">
        <v>8705.2710552400004</v>
      </c>
      <c r="E176" s="3" t="s">
        <v>2946</v>
      </c>
      <c r="F176" s="3" t="s">
        <v>2947</v>
      </c>
      <c r="G176" s="3" t="s">
        <v>2948</v>
      </c>
      <c r="H176" s="3" t="s">
        <v>2990</v>
      </c>
      <c r="I176" s="3" t="s">
        <v>2950</v>
      </c>
      <c r="J176" s="4">
        <v>25.454169</v>
      </c>
      <c r="K176" s="4">
        <v>7.4328519999999996</v>
      </c>
      <c r="L176" s="4">
        <v>22.153908000000001</v>
      </c>
      <c r="M176" s="4">
        <v>5.3777929999999996</v>
      </c>
      <c r="N176" s="4">
        <v>68.646276</v>
      </c>
      <c r="O176" s="4">
        <v>50.804862999999997</v>
      </c>
      <c r="P176" s="4">
        <v>21.086559000000001</v>
      </c>
      <c r="Q176" s="4">
        <v>55.411073999999999</v>
      </c>
      <c r="R176" s="4">
        <v>63.958275999999998</v>
      </c>
      <c r="S176" s="3" t="s">
        <v>4222</v>
      </c>
      <c r="T176" s="4">
        <v>242.39</v>
      </c>
      <c r="U176" s="4">
        <v>8705.2710552400004</v>
      </c>
      <c r="V176" s="10">
        <v>8415.4460550000003</v>
      </c>
      <c r="W176" s="4" t="s">
        <v>2935</v>
      </c>
      <c r="X176" s="4">
        <v>274.56</v>
      </c>
      <c r="Y176" s="4">
        <v>164.29</v>
      </c>
      <c r="Z176" s="4">
        <v>68.646276</v>
      </c>
      <c r="AA176" s="10">
        <v>47.543298746600001</v>
      </c>
      <c r="AB176" s="10">
        <v>55.152312215000002</v>
      </c>
      <c r="AC176" s="4">
        <v>11.038562000000001</v>
      </c>
      <c r="AD176" s="4">
        <v>9.4747378541481009</v>
      </c>
      <c r="AE176" s="4">
        <v>10.6463771369081</v>
      </c>
      <c r="AF176" s="4">
        <v>55.411073999999999</v>
      </c>
      <c r="AG176" s="4">
        <v>33.054208208085498</v>
      </c>
      <c r="AH176" s="4">
        <v>38.456825852730901</v>
      </c>
      <c r="AI176" s="4">
        <v>21.086559000000001</v>
      </c>
      <c r="AJ176" s="4">
        <v>25.571262999999998</v>
      </c>
    </row>
    <row r="177" spans="1:36" hidden="1" x14ac:dyDescent="0.3">
      <c r="A177" s="1" t="s">
        <v>171</v>
      </c>
      <c r="B177" s="2">
        <v>4282243</v>
      </c>
      <c r="C177" s="3" t="s">
        <v>2941</v>
      </c>
      <c r="D177" s="4">
        <v>2805.63130688</v>
      </c>
      <c r="E177" s="3" t="s">
        <v>2946</v>
      </c>
      <c r="F177" s="3" t="s">
        <v>2947</v>
      </c>
      <c r="G177" s="3" t="s">
        <v>2948</v>
      </c>
      <c r="H177" s="3" t="s">
        <v>2949</v>
      </c>
      <c r="I177" s="3" t="s">
        <v>2950</v>
      </c>
      <c r="J177" s="4">
        <v>6.5487700000000002</v>
      </c>
      <c r="K177" s="4">
        <v>25.194804999999999</v>
      </c>
      <c r="L177" s="4">
        <v>24.106856000000001</v>
      </c>
      <c r="M177" s="4">
        <v>5.8468299999999997</v>
      </c>
      <c r="N177" s="4" t="s">
        <v>2924</v>
      </c>
      <c r="O177" s="4" t="s">
        <v>2924</v>
      </c>
      <c r="P177" s="4" t="s">
        <v>2924</v>
      </c>
      <c r="Q177" s="4" t="s">
        <v>2924</v>
      </c>
      <c r="R177" s="4">
        <v>111.88288900000001</v>
      </c>
      <c r="S177" s="3" t="s">
        <v>4223</v>
      </c>
      <c r="T177" s="4">
        <v>38.56</v>
      </c>
      <c r="U177" s="4">
        <v>2805.63130688</v>
      </c>
      <c r="V177" s="10">
        <v>2985.2033059999999</v>
      </c>
      <c r="W177" s="4" t="s">
        <v>2935</v>
      </c>
      <c r="X177" s="4">
        <v>43.33</v>
      </c>
      <c r="Y177" s="4">
        <v>26.28</v>
      </c>
      <c r="Z177" s="4" t="s">
        <v>2924</v>
      </c>
      <c r="AA177" s="10" t="s">
        <v>2924</v>
      </c>
      <c r="AB177" s="10" t="s">
        <v>2924</v>
      </c>
      <c r="AC177" s="4">
        <v>5.0116230000000002</v>
      </c>
      <c r="AD177" s="4">
        <v>4.4805333798016003</v>
      </c>
      <c r="AE177" s="4">
        <v>4.8555139836923997</v>
      </c>
      <c r="AF177" s="4" t="s">
        <v>2924</v>
      </c>
      <c r="AG177" s="4">
        <v>99.2497200916293</v>
      </c>
      <c r="AH177" s="4" t="s">
        <v>2924</v>
      </c>
      <c r="AI177" s="4" t="s">
        <v>2924</v>
      </c>
      <c r="AJ177" s="4" t="s">
        <v>2924</v>
      </c>
    </row>
    <row r="178" spans="1:36" hidden="1" x14ac:dyDescent="0.3">
      <c r="A178" s="1" t="s">
        <v>172</v>
      </c>
      <c r="B178" s="2">
        <v>4187996</v>
      </c>
      <c r="C178" s="3" t="s">
        <v>2936</v>
      </c>
      <c r="D178" s="4">
        <v>3865.1927971499999</v>
      </c>
      <c r="E178" s="3" t="s">
        <v>2977</v>
      </c>
      <c r="F178" s="3" t="s">
        <v>2978</v>
      </c>
      <c r="G178" s="3" t="s">
        <v>3167</v>
      </c>
      <c r="H178" s="3" t="s">
        <v>3167</v>
      </c>
      <c r="I178" s="3" t="s">
        <v>2980</v>
      </c>
      <c r="J178" s="4">
        <v>-1.8281540000000001</v>
      </c>
      <c r="K178" s="4">
        <v>12.894183999999999</v>
      </c>
      <c r="L178" s="4">
        <v>8.1934179999999994</v>
      </c>
      <c r="M178" s="4">
        <v>3.9354840000000002</v>
      </c>
      <c r="N178" s="4">
        <v>18.952941176470599</v>
      </c>
      <c r="O178" s="4">
        <v>9.4486799999999995</v>
      </c>
      <c r="P178" s="4">
        <v>1.172404</v>
      </c>
      <c r="Q178" s="4">
        <v>11.809459</v>
      </c>
      <c r="R178" s="4">
        <v>15.095943</v>
      </c>
      <c r="S178" s="3" t="s">
        <v>4224</v>
      </c>
      <c r="T178" s="4">
        <v>16.11</v>
      </c>
      <c r="U178" s="4">
        <v>3865.1927971499999</v>
      </c>
      <c r="V178" s="10">
        <v>5467.1297969999996</v>
      </c>
      <c r="W178" s="4">
        <v>5.9590316573556796</v>
      </c>
      <c r="X178" s="4">
        <v>17.899999999999999</v>
      </c>
      <c r="Y178" s="4">
        <v>13.600099999999999</v>
      </c>
      <c r="Z178" s="4">
        <v>18.754366000000001</v>
      </c>
      <c r="AA178" s="10">
        <v>19.3165467625</v>
      </c>
      <c r="AB178" s="10">
        <v>18.6027713625</v>
      </c>
      <c r="AC178" s="4">
        <v>3.8749570000000002</v>
      </c>
      <c r="AD178" s="4">
        <v>3.7703677762655001</v>
      </c>
      <c r="AE178" s="4">
        <v>3.8366885832269002</v>
      </c>
      <c r="AF178" s="4">
        <v>11.809459</v>
      </c>
      <c r="AG178" s="4">
        <v>11.6279530396687</v>
      </c>
      <c r="AH178" s="4">
        <v>11.7643927957232</v>
      </c>
      <c r="AI178" s="4">
        <v>1.172404</v>
      </c>
      <c r="AJ178" s="4">
        <v>1.172404</v>
      </c>
    </row>
    <row r="179" spans="1:36" hidden="1" x14ac:dyDescent="0.3">
      <c r="A179" s="1" t="s">
        <v>173</v>
      </c>
      <c r="B179" s="2">
        <v>4004205</v>
      </c>
      <c r="C179" s="3" t="s">
        <v>2919</v>
      </c>
      <c r="D179" s="4">
        <v>3474674.2330100001</v>
      </c>
      <c r="E179" s="3" t="s">
        <v>2946</v>
      </c>
      <c r="F179" s="3" t="s">
        <v>3022</v>
      </c>
      <c r="G179" s="3" t="s">
        <v>3168</v>
      </c>
      <c r="H179" s="3" t="s">
        <v>3168</v>
      </c>
      <c r="I179" s="3" t="s">
        <v>3169</v>
      </c>
      <c r="J179" s="4">
        <v>21.003316000000002</v>
      </c>
      <c r="K179" s="4">
        <v>2.378301</v>
      </c>
      <c r="L179" s="4">
        <v>-2.5396420000000002</v>
      </c>
      <c r="M179" s="4">
        <v>2.164444</v>
      </c>
      <c r="N179" s="4">
        <v>37.807566000000001</v>
      </c>
      <c r="O179" s="4">
        <v>32.417147999999997</v>
      </c>
      <c r="P179" s="4">
        <v>61.022033</v>
      </c>
      <c r="Q179" s="4">
        <v>22.843682000000001</v>
      </c>
      <c r="R179" s="4">
        <v>31.007733999999999</v>
      </c>
      <c r="S179" s="3" t="s">
        <v>4225</v>
      </c>
      <c r="T179" s="4">
        <v>229.87</v>
      </c>
      <c r="U179" s="4">
        <v>3474674.2330100001</v>
      </c>
      <c r="V179" s="10">
        <v>3437083.2330100001</v>
      </c>
      <c r="W179" s="4">
        <v>0.43502849436638102</v>
      </c>
      <c r="X179" s="4">
        <v>237.49</v>
      </c>
      <c r="Y179" s="4">
        <v>164.07499999999999</v>
      </c>
      <c r="Z179" s="4">
        <v>37.807566000000001</v>
      </c>
      <c r="AA179" s="10">
        <v>31.085525426099998</v>
      </c>
      <c r="AB179" s="10">
        <v>31.085525426099998</v>
      </c>
      <c r="AC179" s="4">
        <v>8.7897069999999999</v>
      </c>
      <c r="AD179" s="4">
        <v>8.2906850215989998</v>
      </c>
      <c r="AE179" s="4">
        <v>8.2906850215989998</v>
      </c>
      <c r="AF179" s="4">
        <v>22.843682000000001</v>
      </c>
      <c r="AG179" s="4">
        <v>23.740325407907701</v>
      </c>
      <c r="AH179" s="4">
        <v>23.740325407907701</v>
      </c>
      <c r="AI179" s="4">
        <v>61.022033</v>
      </c>
      <c r="AJ179" s="4">
        <v>61.022033</v>
      </c>
    </row>
    <row r="180" spans="1:36" hidden="1" x14ac:dyDescent="0.3">
      <c r="A180" s="1" t="s">
        <v>174</v>
      </c>
      <c r="B180" s="2">
        <v>4992232</v>
      </c>
      <c r="C180" s="3" t="s">
        <v>2919</v>
      </c>
      <c r="D180" s="4">
        <v>2121.4272611000001</v>
      </c>
      <c r="E180" s="3" t="s">
        <v>2946</v>
      </c>
      <c r="F180" s="3" t="s">
        <v>2947</v>
      </c>
      <c r="G180" s="3" t="s">
        <v>2985</v>
      </c>
      <c r="H180" s="3" t="s">
        <v>3065</v>
      </c>
      <c r="I180" s="3" t="s">
        <v>3068</v>
      </c>
      <c r="J180" s="4">
        <v>109.574468</v>
      </c>
      <c r="K180" s="4">
        <v>140.83129600000001</v>
      </c>
      <c r="L180" s="4">
        <v>7.8860900000000003</v>
      </c>
      <c r="M180" s="4">
        <v>36.237898000000001</v>
      </c>
      <c r="N180" s="4" t="s">
        <v>2924</v>
      </c>
      <c r="O180" s="4" t="s">
        <v>2924</v>
      </c>
      <c r="P180" s="4">
        <v>6.4127599999999996</v>
      </c>
      <c r="Q180" s="4">
        <v>63.067306000000002</v>
      </c>
      <c r="R180" s="4" t="s">
        <v>2924</v>
      </c>
      <c r="S180" s="3" t="s">
        <v>4226</v>
      </c>
      <c r="T180" s="4">
        <v>9.85</v>
      </c>
      <c r="U180" s="4">
        <v>2121.4272611000001</v>
      </c>
      <c r="V180" s="10">
        <v>2544.2612610000001</v>
      </c>
      <c r="W180" s="4" t="s">
        <v>2935</v>
      </c>
      <c r="X180" s="4">
        <v>9.9499999999999993</v>
      </c>
      <c r="Y180" s="4">
        <v>2.36</v>
      </c>
      <c r="Z180" s="4" t="s">
        <v>2924</v>
      </c>
      <c r="AA180" s="10" t="s">
        <v>2924</v>
      </c>
      <c r="AB180" s="10" t="s">
        <v>2924</v>
      </c>
      <c r="AC180" s="4">
        <v>13.39395</v>
      </c>
      <c r="AD180" s="4">
        <v>9.2367846982815003</v>
      </c>
      <c r="AE180" s="4">
        <v>10.080913453309201</v>
      </c>
      <c r="AF180" s="4">
        <v>63.067306000000002</v>
      </c>
      <c r="AG180" s="4">
        <v>29.1678753086731</v>
      </c>
      <c r="AH180" s="4">
        <v>31.347627989670102</v>
      </c>
      <c r="AI180" s="4">
        <v>6.4127599999999996</v>
      </c>
      <c r="AJ180" s="4">
        <v>6.4127599999999996</v>
      </c>
    </row>
    <row r="181" spans="1:36" hidden="1" x14ac:dyDescent="0.3">
      <c r="A181" s="1" t="s">
        <v>175</v>
      </c>
      <c r="B181" s="2">
        <v>4993561</v>
      </c>
      <c r="C181" s="3" t="s">
        <v>2936</v>
      </c>
      <c r="D181" s="4">
        <v>10653.91737408</v>
      </c>
      <c r="E181" s="3" t="s">
        <v>2937</v>
      </c>
      <c r="F181" s="3" t="s">
        <v>2938</v>
      </c>
      <c r="G181" s="3" t="s">
        <v>3039</v>
      </c>
      <c r="H181" s="3" t="s">
        <v>3039</v>
      </c>
      <c r="I181" s="3" t="s">
        <v>3170</v>
      </c>
      <c r="J181" s="4">
        <v>69.403350000000003</v>
      </c>
      <c r="K181" s="4">
        <v>36.682450000000003</v>
      </c>
      <c r="L181" s="4">
        <v>22.490386000000001</v>
      </c>
      <c r="M181" s="4">
        <v>3.8915760000000001</v>
      </c>
      <c r="N181" s="4">
        <v>28.273645999999999</v>
      </c>
      <c r="O181" s="4">
        <v>26.288777</v>
      </c>
      <c r="P181" s="4">
        <v>6.0807070000000003</v>
      </c>
      <c r="Q181" s="4">
        <v>18.037942000000001</v>
      </c>
      <c r="R181" s="4">
        <v>28.913209999999999</v>
      </c>
      <c r="S181" s="3" t="s">
        <v>4227</v>
      </c>
      <c r="T181" s="5" t="s">
        <v>4228</v>
      </c>
      <c r="U181" s="4">
        <v>10653.91737408</v>
      </c>
      <c r="V181" s="10">
        <v>10688.328374000001</v>
      </c>
      <c r="W181" s="4">
        <v>0.53408393778643803</v>
      </c>
      <c r="X181" s="4">
        <v>277.63</v>
      </c>
      <c r="Y181" s="4">
        <v>155.47</v>
      </c>
      <c r="Z181" s="4">
        <v>28.273645999999999</v>
      </c>
      <c r="AA181" s="10">
        <v>28.019777952999998</v>
      </c>
      <c r="AB181" s="10">
        <v>28.3778801843</v>
      </c>
      <c r="AC181" s="4">
        <v>2.3841049999999999</v>
      </c>
      <c r="AD181" s="4">
        <v>2.3321912262117999</v>
      </c>
      <c r="AE181" s="4">
        <v>2.3612995838374999</v>
      </c>
      <c r="AF181" s="4">
        <v>18.037942000000001</v>
      </c>
      <c r="AG181" s="4">
        <v>19.050526500592799</v>
      </c>
      <c r="AH181" s="4">
        <v>19.3974686246329</v>
      </c>
      <c r="AI181" s="4">
        <v>6.0807070000000003</v>
      </c>
      <c r="AJ181" s="4">
        <v>12.036747</v>
      </c>
    </row>
    <row r="182" spans="1:36" hidden="1" x14ac:dyDescent="0.3">
      <c r="A182" s="1" t="s">
        <v>176</v>
      </c>
      <c r="B182" s="2">
        <v>4073928</v>
      </c>
      <c r="C182" s="3" t="s">
        <v>2919</v>
      </c>
      <c r="D182" s="4">
        <v>144171.78690944001</v>
      </c>
      <c r="E182" s="3" t="s">
        <v>2946</v>
      </c>
      <c r="F182" s="3" t="s">
        <v>2991</v>
      </c>
      <c r="G182" s="3" t="s">
        <v>2991</v>
      </c>
      <c r="H182" s="3" t="s">
        <v>2992</v>
      </c>
      <c r="I182" s="3" t="s">
        <v>2993</v>
      </c>
      <c r="J182" s="4">
        <v>16.323001000000001</v>
      </c>
      <c r="K182" s="4">
        <v>-12.647353000000001</v>
      </c>
      <c r="L182" s="4">
        <v>-4.4371590000000003</v>
      </c>
      <c r="M182" s="4">
        <v>3.5528189999999999</v>
      </c>
      <c r="N182" s="4">
        <v>20.311266</v>
      </c>
      <c r="O182" s="4">
        <v>19.317353000000001</v>
      </c>
      <c r="P182" s="4">
        <v>7.5653230000000002</v>
      </c>
      <c r="Q182" s="4">
        <v>17.067416000000001</v>
      </c>
      <c r="R182" s="4">
        <v>24.270458000000001</v>
      </c>
      <c r="S182" s="3" t="s">
        <v>4229</v>
      </c>
      <c r="T182" s="4">
        <v>174.88</v>
      </c>
      <c r="U182" s="4">
        <v>144171.78690944001</v>
      </c>
      <c r="V182" s="10">
        <v>140959.78690899999</v>
      </c>
      <c r="W182" s="4">
        <v>0.91491308325709098</v>
      </c>
      <c r="X182" s="4">
        <v>255.89</v>
      </c>
      <c r="Y182" s="4">
        <v>144.57</v>
      </c>
      <c r="Z182" s="4">
        <v>20.311266</v>
      </c>
      <c r="AA182" s="10">
        <v>18.3162613376</v>
      </c>
      <c r="AB182" s="10">
        <v>18.3162613376</v>
      </c>
      <c r="AC182" s="4">
        <v>5.186922</v>
      </c>
      <c r="AD182" s="4">
        <v>4.7561180738882003</v>
      </c>
      <c r="AE182" s="4">
        <v>4.7561180738882003</v>
      </c>
      <c r="AF182" s="4">
        <v>17.067416000000001</v>
      </c>
      <c r="AG182" s="4">
        <v>15.0241827525295</v>
      </c>
      <c r="AH182" s="4">
        <v>15.0241827525295</v>
      </c>
      <c r="AI182" s="4">
        <v>7.5653230000000002</v>
      </c>
      <c r="AJ182" s="4">
        <v>9.5704039999999999</v>
      </c>
    </row>
    <row r="183" spans="1:36" hidden="1" x14ac:dyDescent="0.3">
      <c r="A183" s="1" t="s">
        <v>177</v>
      </c>
      <c r="B183" s="2">
        <v>4966942</v>
      </c>
      <c r="C183" s="3" t="s">
        <v>2941</v>
      </c>
      <c r="D183" s="4">
        <v>1712.52093197</v>
      </c>
      <c r="E183" s="3" t="s">
        <v>2946</v>
      </c>
      <c r="F183" s="3" t="s">
        <v>3022</v>
      </c>
      <c r="G183" s="3" t="s">
        <v>3023</v>
      </c>
      <c r="H183" s="3" t="s">
        <v>3023</v>
      </c>
      <c r="I183" s="3" t="s">
        <v>3171</v>
      </c>
      <c r="J183" s="4">
        <v>191.33435600000001</v>
      </c>
      <c r="K183" s="4">
        <v>320.70874900000001</v>
      </c>
      <c r="L183" s="4">
        <v>115.48496900000001</v>
      </c>
      <c r="M183" s="4">
        <v>41.753731000000002</v>
      </c>
      <c r="N183" s="4" t="s">
        <v>2924</v>
      </c>
      <c r="O183" s="4" t="s">
        <v>2924</v>
      </c>
      <c r="P183" s="4">
        <v>8.0334109999999992</v>
      </c>
      <c r="Q183" s="4" t="s">
        <v>2924</v>
      </c>
      <c r="R183" s="4" t="s">
        <v>2924</v>
      </c>
      <c r="S183" s="3" t="s">
        <v>4230</v>
      </c>
      <c r="T183" s="4">
        <v>37.99</v>
      </c>
      <c r="U183" s="4">
        <v>1712.52093197</v>
      </c>
      <c r="V183" s="10">
        <v>1799.712931</v>
      </c>
      <c r="W183" s="4" t="s">
        <v>2935</v>
      </c>
      <c r="X183" s="4">
        <v>38.94</v>
      </c>
      <c r="Y183" s="5" t="s">
        <v>4231</v>
      </c>
      <c r="Z183" s="4" t="s">
        <v>2924</v>
      </c>
      <c r="AA183" s="10">
        <v>98.675324675300004</v>
      </c>
      <c r="AB183" s="10" t="s">
        <v>2924</v>
      </c>
      <c r="AC183" s="4">
        <v>8.5885879999999997</v>
      </c>
      <c r="AD183" s="4">
        <v>3.8961192381005998</v>
      </c>
      <c r="AE183" s="4">
        <v>7.2263915020142004</v>
      </c>
      <c r="AF183" s="4" t="s">
        <v>2924</v>
      </c>
      <c r="AG183" s="4">
        <v>36.814485353679999</v>
      </c>
      <c r="AH183" s="4" t="s">
        <v>2924</v>
      </c>
      <c r="AI183" s="4">
        <v>8.0334109999999992</v>
      </c>
      <c r="AJ183" s="4">
        <v>8.3752200000000006</v>
      </c>
    </row>
    <row r="184" spans="1:36" hidden="1" x14ac:dyDescent="0.3">
      <c r="A184" s="1" t="s">
        <v>178</v>
      </c>
      <c r="B184" s="2">
        <v>10514854</v>
      </c>
      <c r="C184" s="3" t="s">
        <v>2941</v>
      </c>
      <c r="D184" s="4">
        <v>1119.93106225</v>
      </c>
      <c r="E184" s="3" t="s">
        <v>2920</v>
      </c>
      <c r="F184" s="3" t="s">
        <v>2921</v>
      </c>
      <c r="G184" s="3" t="s">
        <v>2942</v>
      </c>
      <c r="H184" s="3" t="s">
        <v>2942</v>
      </c>
      <c r="I184" s="3" t="s">
        <v>2943</v>
      </c>
      <c r="J184" s="4">
        <v>420.27026999999998</v>
      </c>
      <c r="K184" s="4">
        <v>71.875</v>
      </c>
      <c r="L184" s="4">
        <v>10.378439999999999</v>
      </c>
      <c r="M184" s="4">
        <v>10.759494</v>
      </c>
      <c r="N184" s="4" t="s">
        <v>2924</v>
      </c>
      <c r="O184" s="4" t="s">
        <v>2924</v>
      </c>
      <c r="P184" s="4">
        <v>188.72549000000001</v>
      </c>
      <c r="Q184" s="4" t="s">
        <v>2924</v>
      </c>
      <c r="R184" s="4" t="s">
        <v>2924</v>
      </c>
      <c r="S184" s="3" t="s">
        <v>4232</v>
      </c>
      <c r="T184" s="5" t="s">
        <v>4233</v>
      </c>
      <c r="U184" s="4">
        <v>1119.93106225</v>
      </c>
      <c r="V184" s="10">
        <v>1023.035062</v>
      </c>
      <c r="W184" s="4" t="s">
        <v>2935</v>
      </c>
      <c r="X184" s="5" t="s">
        <v>4234</v>
      </c>
      <c r="Y184" s="4">
        <v>1.79</v>
      </c>
      <c r="Z184" s="4" t="s">
        <v>2924</v>
      </c>
      <c r="AA184" s="10" t="s">
        <v>2924</v>
      </c>
      <c r="AB184" s="10" t="s">
        <v>2924</v>
      </c>
      <c r="AC184" s="4" t="s">
        <v>2924</v>
      </c>
      <c r="AD184" s="4">
        <v>28.9948803541619</v>
      </c>
      <c r="AE184" s="4" t="s">
        <v>2924</v>
      </c>
      <c r="AF184" s="4" t="s">
        <v>2924</v>
      </c>
      <c r="AG184" s="4" t="s">
        <v>2924</v>
      </c>
      <c r="AH184" s="4" t="s">
        <v>2924</v>
      </c>
      <c r="AI184" s="4">
        <v>188.72549000000001</v>
      </c>
      <c r="AJ184" s="4">
        <v>188.72549000000001</v>
      </c>
    </row>
    <row r="185" spans="1:36" hidden="1" x14ac:dyDescent="0.3">
      <c r="A185" s="1" t="s">
        <v>179</v>
      </c>
      <c r="B185" s="2">
        <v>5256437</v>
      </c>
      <c r="C185" s="3" t="s">
        <v>2919</v>
      </c>
      <c r="D185" s="4">
        <v>111856.10419124</v>
      </c>
      <c r="E185" s="3" t="s">
        <v>2946</v>
      </c>
      <c r="F185" s="3" t="s">
        <v>2947</v>
      </c>
      <c r="G185" s="3" t="s">
        <v>2948</v>
      </c>
      <c r="H185" s="3" t="s">
        <v>2990</v>
      </c>
      <c r="I185" s="3" t="s">
        <v>3068</v>
      </c>
      <c r="J185" s="4">
        <v>744.03646500000002</v>
      </c>
      <c r="K185" s="4">
        <v>274.50561800000003</v>
      </c>
      <c r="L185" s="4">
        <v>109.694873</v>
      </c>
      <c r="M185" s="4">
        <v>14.504104999999999</v>
      </c>
      <c r="N185" s="4">
        <v>100.75876700000001</v>
      </c>
      <c r="O185" s="4">
        <v>63.282704000000003</v>
      </c>
      <c r="P185" s="4">
        <v>119.166965</v>
      </c>
      <c r="Q185" s="4">
        <v>58.096597000000003</v>
      </c>
      <c r="R185" s="4">
        <v>70.906488999999993</v>
      </c>
      <c r="S185" s="3" t="s">
        <v>4235</v>
      </c>
      <c r="T185" s="4">
        <v>333.31</v>
      </c>
      <c r="U185" s="4">
        <v>111856.10419124</v>
      </c>
      <c r="V185" s="10">
        <v>114798.527191</v>
      </c>
      <c r="W185" s="4" t="s">
        <v>2935</v>
      </c>
      <c r="X185" s="4">
        <v>342.50700000000001</v>
      </c>
      <c r="Y185" s="4">
        <v>35.79</v>
      </c>
      <c r="Z185" s="4">
        <v>100.75876700000001</v>
      </c>
      <c r="AA185" s="10">
        <v>61.252205233700003</v>
      </c>
      <c r="AB185" s="10">
        <v>82.326817532800007</v>
      </c>
      <c r="AC185" s="4">
        <v>26.761247999999998</v>
      </c>
      <c r="AD185" s="4">
        <v>21.5686317860591</v>
      </c>
      <c r="AE185" s="4">
        <v>24.996518230153299</v>
      </c>
      <c r="AF185" s="4">
        <v>58.096597000000003</v>
      </c>
      <c r="AG185" s="4">
        <v>35.281985417473301</v>
      </c>
      <c r="AH185" s="4">
        <v>43.683794159640797</v>
      </c>
      <c r="AI185" s="4">
        <v>119.166965</v>
      </c>
      <c r="AJ185" s="4" t="s">
        <v>2924</v>
      </c>
    </row>
    <row r="186" spans="1:36" hidden="1" x14ac:dyDescent="0.3">
      <c r="A186" s="1" t="s">
        <v>180</v>
      </c>
      <c r="B186" s="2">
        <v>4982603</v>
      </c>
      <c r="C186" s="3" t="s">
        <v>2936</v>
      </c>
      <c r="D186" s="4">
        <v>11412.83315052</v>
      </c>
      <c r="E186" s="3" t="s">
        <v>3033</v>
      </c>
      <c r="F186" s="3" t="s">
        <v>3033</v>
      </c>
      <c r="G186" s="3" t="s">
        <v>3120</v>
      </c>
      <c r="H186" s="3" t="s">
        <v>3172</v>
      </c>
      <c r="I186" s="3" t="s">
        <v>3173</v>
      </c>
      <c r="J186" s="4">
        <v>33.439664</v>
      </c>
      <c r="K186" s="4">
        <v>15.115107999999999</v>
      </c>
      <c r="L186" s="4">
        <v>3.4376699999999998</v>
      </c>
      <c r="M186" s="4">
        <v>3.015196</v>
      </c>
      <c r="N186" s="4">
        <v>34.419024999999998</v>
      </c>
      <c r="O186" s="4">
        <v>30.052567</v>
      </c>
      <c r="P186" s="4">
        <v>4.4920249999999999</v>
      </c>
      <c r="Q186" s="4">
        <v>15.298268</v>
      </c>
      <c r="R186" s="4">
        <v>35.499567999999996</v>
      </c>
      <c r="S186" s="3" t="s">
        <v>4236</v>
      </c>
      <c r="T186" s="4">
        <v>171.51</v>
      </c>
      <c r="U186" s="4">
        <v>11412.83315052</v>
      </c>
      <c r="V186" s="10">
        <v>12256.727150000001</v>
      </c>
      <c r="W186" s="4">
        <v>1.04950148679377</v>
      </c>
      <c r="X186" s="5" t="s">
        <v>4237</v>
      </c>
      <c r="Y186" s="4">
        <v>122.29349999999999</v>
      </c>
      <c r="Z186" s="4">
        <v>34.419024999999998</v>
      </c>
      <c r="AA186" s="10">
        <v>29.3918050485</v>
      </c>
      <c r="AB186" s="10">
        <v>31.7807092151</v>
      </c>
      <c r="AC186" s="4">
        <v>3.430104</v>
      </c>
      <c r="AD186" s="4">
        <v>3.2964005124609002</v>
      </c>
      <c r="AE186" s="4">
        <v>3.4090713578298</v>
      </c>
      <c r="AF186" s="4">
        <v>15.298268</v>
      </c>
      <c r="AG186" s="4">
        <v>14.8191492165698</v>
      </c>
      <c r="AH186" s="4">
        <v>15.926917186698301</v>
      </c>
      <c r="AI186" s="4">
        <v>4.4920249999999999</v>
      </c>
      <c r="AJ186" s="4">
        <v>8.7769309999999994</v>
      </c>
    </row>
    <row r="187" spans="1:36" hidden="1" x14ac:dyDescent="0.3">
      <c r="A187" s="1" t="s">
        <v>181</v>
      </c>
      <c r="B187" s="2">
        <v>4306801</v>
      </c>
      <c r="C187" s="3" t="s">
        <v>2936</v>
      </c>
      <c r="D187" s="4">
        <v>12781.24348682</v>
      </c>
      <c r="E187" s="3" t="s">
        <v>2925</v>
      </c>
      <c r="F187" s="3" t="s">
        <v>3012</v>
      </c>
      <c r="G187" s="3" t="s">
        <v>3013</v>
      </c>
      <c r="H187" s="3" t="s">
        <v>3014</v>
      </c>
      <c r="I187" s="3" t="s">
        <v>3015</v>
      </c>
      <c r="J187" s="4">
        <v>-34.568643999999999</v>
      </c>
      <c r="K187" s="4">
        <v>-22.425107000000001</v>
      </c>
      <c r="L187" s="4">
        <v>-21.957519999999999</v>
      </c>
      <c r="M187" s="4">
        <v>2.7394669999999999</v>
      </c>
      <c r="N187" s="4">
        <v>6.0141559999999998</v>
      </c>
      <c r="O187" s="4">
        <v>12.747304</v>
      </c>
      <c r="P187" s="4">
        <v>1.438739</v>
      </c>
      <c r="Q187" s="4">
        <v>7.050217</v>
      </c>
      <c r="R187" s="4">
        <v>17.327846999999998</v>
      </c>
      <c r="S187" s="3" t="s">
        <v>4238</v>
      </c>
      <c r="T187" s="4">
        <v>54.38</v>
      </c>
      <c r="U187" s="4">
        <v>12781.24348682</v>
      </c>
      <c r="V187" s="10">
        <v>21339.243485999999</v>
      </c>
      <c r="W187" s="4" t="s">
        <v>2935</v>
      </c>
      <c r="X187" s="4">
        <v>91.66</v>
      </c>
      <c r="Y187" s="4">
        <v>51.47</v>
      </c>
      <c r="Z187" s="4">
        <v>6.0141559999999998</v>
      </c>
      <c r="AA187" s="10">
        <v>7.9871922917999996</v>
      </c>
      <c r="AB187" s="10">
        <v>8.8533322912999992</v>
      </c>
      <c r="AC187" s="4">
        <v>1.0818369999999999</v>
      </c>
      <c r="AD187" s="4">
        <v>1.0598304848816</v>
      </c>
      <c r="AE187" s="4">
        <v>1.0808052938671</v>
      </c>
      <c r="AF187" s="4">
        <v>7.050217</v>
      </c>
      <c r="AG187" s="4">
        <v>6.7255873439247997</v>
      </c>
      <c r="AH187" s="4">
        <v>6.9034858770197998</v>
      </c>
      <c r="AI187" s="4">
        <v>1.438739</v>
      </c>
      <c r="AJ187" s="4">
        <v>8.6523470000000007</v>
      </c>
    </row>
    <row r="188" spans="1:36" hidden="1" x14ac:dyDescent="0.3">
      <c r="A188" s="1" t="s">
        <v>182</v>
      </c>
      <c r="B188" s="2">
        <v>4019141</v>
      </c>
      <c r="C188" s="3" t="s">
        <v>2936</v>
      </c>
      <c r="D188" s="4">
        <v>10784.902940280001</v>
      </c>
      <c r="E188" s="3" t="s">
        <v>2925</v>
      </c>
      <c r="F188" s="3" t="s">
        <v>2981</v>
      </c>
      <c r="G188" s="3" t="s">
        <v>2982</v>
      </c>
      <c r="H188" s="3" t="s">
        <v>3174</v>
      </c>
      <c r="I188" s="3" t="s">
        <v>3175</v>
      </c>
      <c r="J188" s="4">
        <v>45.668449000000003</v>
      </c>
      <c r="K188" s="4">
        <v>15.066179</v>
      </c>
      <c r="L188" s="4">
        <v>3.7319119999999999</v>
      </c>
      <c r="M188" s="4">
        <v>9.3683080000000007</v>
      </c>
      <c r="N188" s="4">
        <v>41.272727000000003</v>
      </c>
      <c r="O188" s="4">
        <v>35.936675000000001</v>
      </c>
      <c r="P188" s="4">
        <v>3.5487229999999998</v>
      </c>
      <c r="Q188" s="4">
        <v>6.5628070000000003</v>
      </c>
      <c r="R188" s="4">
        <v>20.660522</v>
      </c>
      <c r="S188" s="3" t="s">
        <v>4239</v>
      </c>
      <c r="T188" s="4">
        <v>40.86</v>
      </c>
      <c r="U188" s="4">
        <v>10784.902940280001</v>
      </c>
      <c r="V188" s="10">
        <v>15644.203939999999</v>
      </c>
      <c r="W188" s="4">
        <v>1.0279001468428799</v>
      </c>
      <c r="X188" s="4">
        <v>42.04</v>
      </c>
      <c r="Y188" s="4">
        <v>26.58</v>
      </c>
      <c r="Z188" s="4">
        <v>41.272727000000003</v>
      </c>
      <c r="AA188" s="10">
        <v>21.2546816479</v>
      </c>
      <c r="AB188" s="10">
        <v>21.2546816479</v>
      </c>
      <c r="AC188" s="4">
        <v>0.89905599999999997</v>
      </c>
      <c r="AD188" s="4">
        <v>0.83560763923439996</v>
      </c>
      <c r="AE188" s="4">
        <v>0.83560763923439996</v>
      </c>
      <c r="AF188" s="4">
        <v>6.5628070000000003</v>
      </c>
      <c r="AG188" s="4">
        <v>11.005257931913</v>
      </c>
      <c r="AH188" s="4">
        <v>11.005257931913</v>
      </c>
      <c r="AI188" s="4">
        <v>3.5487229999999998</v>
      </c>
      <c r="AJ188" s="4" t="s">
        <v>2924</v>
      </c>
    </row>
    <row r="189" spans="1:36" hidden="1" x14ac:dyDescent="0.3">
      <c r="A189" s="1" t="s">
        <v>183</v>
      </c>
      <c r="B189" s="2">
        <v>4090388</v>
      </c>
      <c r="C189" s="3" t="s">
        <v>2936</v>
      </c>
      <c r="D189" s="4">
        <v>2749.9159686600001</v>
      </c>
      <c r="E189" s="3" t="s">
        <v>2930</v>
      </c>
      <c r="F189" s="3" t="s">
        <v>2954</v>
      </c>
      <c r="G189" s="3" t="s">
        <v>3052</v>
      </c>
      <c r="H189" s="3" t="s">
        <v>3053</v>
      </c>
      <c r="I189" s="3" t="s">
        <v>2972</v>
      </c>
      <c r="J189" s="4">
        <v>20.098846999999999</v>
      </c>
      <c r="K189" s="4">
        <v>10.790274</v>
      </c>
      <c r="L189" s="4">
        <v>-4.3934430000000004</v>
      </c>
      <c r="M189" s="4">
        <v>0.13736300000000001</v>
      </c>
      <c r="N189" s="5" t="s">
        <v>3176</v>
      </c>
      <c r="O189" s="4">
        <v>7.0079588743782404</v>
      </c>
      <c r="P189" s="4">
        <v>1.1457759999999999</v>
      </c>
      <c r="Q189" s="4" t="s">
        <v>2935</v>
      </c>
      <c r="R189" s="4" t="s">
        <v>2935</v>
      </c>
      <c r="S189" s="3" t="s">
        <v>4240</v>
      </c>
      <c r="T189" s="4">
        <v>14.58</v>
      </c>
      <c r="U189" s="4">
        <v>2749.9159686600001</v>
      </c>
      <c r="V189" s="10" t="s">
        <v>2935</v>
      </c>
      <c r="W189" s="4">
        <v>11.7969821673525</v>
      </c>
      <c r="X189" s="4">
        <v>16.350000000000001</v>
      </c>
      <c r="Y189" s="4">
        <v>11.77</v>
      </c>
      <c r="Z189" s="4">
        <v>10.784024</v>
      </c>
      <c r="AA189" s="10">
        <v>10.803200948400001</v>
      </c>
      <c r="AB189" s="10">
        <v>12.3550945698</v>
      </c>
      <c r="AC189" s="4" t="s">
        <v>2935</v>
      </c>
      <c r="AD189" s="4" t="s">
        <v>2935</v>
      </c>
      <c r="AE189" s="4" t="s">
        <v>2935</v>
      </c>
      <c r="AF189" s="4" t="s">
        <v>2935</v>
      </c>
      <c r="AG189" s="4" t="s">
        <v>2935</v>
      </c>
      <c r="AH189" s="4" t="s">
        <v>2935</v>
      </c>
      <c r="AI189" s="4">
        <v>1.1457759999999999</v>
      </c>
      <c r="AJ189" s="4">
        <v>1.1897180000000001</v>
      </c>
    </row>
    <row r="190" spans="1:36" hidden="1" x14ac:dyDescent="0.3">
      <c r="A190" s="1" t="s">
        <v>184</v>
      </c>
      <c r="B190" s="2">
        <v>11067148</v>
      </c>
      <c r="C190" s="3" t="s">
        <v>2936</v>
      </c>
      <c r="D190" s="4">
        <v>5690.0832766100002</v>
      </c>
      <c r="E190" s="3" t="s">
        <v>3033</v>
      </c>
      <c r="F190" s="3" t="s">
        <v>3033</v>
      </c>
      <c r="G190" s="3" t="s">
        <v>3034</v>
      </c>
      <c r="H190" s="3" t="s">
        <v>3073</v>
      </c>
      <c r="I190" s="3" t="s">
        <v>3177</v>
      </c>
      <c r="J190" s="4">
        <v>-6.6196599999999997</v>
      </c>
      <c r="K190" s="4">
        <v>97.388059999999996</v>
      </c>
      <c r="L190" s="4">
        <v>-4.5126350000000004</v>
      </c>
      <c r="M190" s="4">
        <v>1.3409960000000001</v>
      </c>
      <c r="N190" s="4">
        <v>33.910255999999997</v>
      </c>
      <c r="O190" s="4" t="s">
        <v>2924</v>
      </c>
      <c r="P190" s="4">
        <v>0.90334700000000001</v>
      </c>
      <c r="Q190" s="4">
        <v>29.020167000000001</v>
      </c>
      <c r="R190" s="4" t="s">
        <v>2924</v>
      </c>
      <c r="S190" s="3" t="s">
        <v>4241</v>
      </c>
      <c r="T190" s="5" t="s">
        <v>4242</v>
      </c>
      <c r="U190" s="4">
        <v>5690.0832766100002</v>
      </c>
      <c r="V190" s="10">
        <v>7170.8832759999996</v>
      </c>
      <c r="W190" s="4" t="s">
        <v>2935</v>
      </c>
      <c r="X190" s="4">
        <v>7.8034080000000001</v>
      </c>
      <c r="Y190" s="5" t="s">
        <v>4243</v>
      </c>
      <c r="Z190" s="4">
        <v>33.910255999999997</v>
      </c>
      <c r="AA190" s="10">
        <v>32.4938574938</v>
      </c>
      <c r="AB190" s="10">
        <v>32.060606060600001</v>
      </c>
      <c r="AC190" s="4">
        <v>7.9623400000000002</v>
      </c>
      <c r="AD190" s="4">
        <v>6.2742930705162996</v>
      </c>
      <c r="AE190" s="4">
        <v>7.2119779920360001</v>
      </c>
      <c r="AF190" s="4">
        <v>29.020167000000001</v>
      </c>
      <c r="AG190" s="4">
        <v>15.7027351715022</v>
      </c>
      <c r="AH190" s="4">
        <v>20.455651494151201</v>
      </c>
      <c r="AI190" s="4">
        <v>0.90334700000000001</v>
      </c>
      <c r="AJ190" s="4">
        <v>1.1520030000000001</v>
      </c>
    </row>
    <row r="191" spans="1:36" hidden="1" x14ac:dyDescent="0.3">
      <c r="A191" s="1" t="s">
        <v>185</v>
      </c>
      <c r="B191" s="2">
        <v>4994138</v>
      </c>
      <c r="C191" s="3" t="s">
        <v>2919</v>
      </c>
      <c r="D191" s="4">
        <v>2571.8458594200001</v>
      </c>
      <c r="E191" s="3" t="s">
        <v>2937</v>
      </c>
      <c r="F191" s="3" t="s">
        <v>3060</v>
      </c>
      <c r="G191" s="3" t="s">
        <v>3178</v>
      </c>
      <c r="H191" s="3" t="s">
        <v>3179</v>
      </c>
      <c r="I191" s="3" t="s">
        <v>3180</v>
      </c>
      <c r="J191" s="4">
        <v>-9.6506369999999997</v>
      </c>
      <c r="K191" s="4">
        <v>2.8927170000000002</v>
      </c>
      <c r="L191" s="4">
        <v>7.2397309999999999</v>
      </c>
      <c r="M191" s="4">
        <v>1.4023429999999999</v>
      </c>
      <c r="N191" s="4">
        <v>13.668697999999999</v>
      </c>
      <c r="O191" s="4">
        <v>31.913473</v>
      </c>
      <c r="P191" s="4">
        <v>1.9728600000000001</v>
      </c>
      <c r="Q191" s="4">
        <v>7.232164</v>
      </c>
      <c r="R191" s="4">
        <v>53.333011999999997</v>
      </c>
      <c r="S191" s="3" t="s">
        <v>4244</v>
      </c>
      <c r="T191" s="4">
        <v>109.91</v>
      </c>
      <c r="U191" s="4">
        <v>2571.8458594200001</v>
      </c>
      <c r="V191" s="10">
        <v>2786.4298589999999</v>
      </c>
      <c r="W191" s="4">
        <v>0.43672095350741502</v>
      </c>
      <c r="X191" s="4">
        <v>153.60499999999999</v>
      </c>
      <c r="Y191" s="4">
        <v>94.765000000000001</v>
      </c>
      <c r="Z191" s="4">
        <v>13.626333000000001</v>
      </c>
      <c r="AA191" s="10">
        <v>16.496810506500001</v>
      </c>
      <c r="AB191" s="10">
        <v>18.064378281900002</v>
      </c>
      <c r="AC191" s="4">
        <v>0.65303199999999995</v>
      </c>
      <c r="AD191" s="4">
        <v>0.65153083179259996</v>
      </c>
      <c r="AE191" s="4">
        <v>0.66517255077149995</v>
      </c>
      <c r="AF191" s="4">
        <v>7.232164</v>
      </c>
      <c r="AG191" s="4">
        <v>8.0331200022371991</v>
      </c>
      <c r="AH191" s="4">
        <v>8.4774470470999006</v>
      </c>
      <c r="AI191" s="4">
        <v>1.9728600000000001</v>
      </c>
      <c r="AJ191" s="4">
        <v>2.8315640000000002</v>
      </c>
    </row>
    <row r="192" spans="1:36" hidden="1" x14ac:dyDescent="0.3">
      <c r="A192" s="1" t="s">
        <v>186</v>
      </c>
      <c r="B192" s="2">
        <v>5306107</v>
      </c>
      <c r="C192" s="3" t="s">
        <v>2919</v>
      </c>
      <c r="D192" s="4">
        <v>4890.5131547999999</v>
      </c>
      <c r="E192" s="3" t="s">
        <v>2920</v>
      </c>
      <c r="F192" s="3" t="s">
        <v>2921</v>
      </c>
      <c r="G192" s="3" t="s">
        <v>2942</v>
      </c>
      <c r="H192" s="3" t="s">
        <v>2942</v>
      </c>
      <c r="I192" s="3" t="s">
        <v>2943</v>
      </c>
      <c r="J192" s="4">
        <v>69.744744999999995</v>
      </c>
      <c r="K192" s="4">
        <v>36.081854</v>
      </c>
      <c r="L192" s="4">
        <v>-2.2109E-2</v>
      </c>
      <c r="M192" s="4">
        <v>2.9716499999999999</v>
      </c>
      <c r="N192" s="4" t="s">
        <v>2924</v>
      </c>
      <c r="O192" s="4" t="s">
        <v>2924</v>
      </c>
      <c r="P192" s="4">
        <v>10.109546</v>
      </c>
      <c r="Q192" s="4" t="s">
        <v>2924</v>
      </c>
      <c r="R192" s="4">
        <v>110.434292</v>
      </c>
      <c r="S192" s="3" t="s">
        <v>4245</v>
      </c>
      <c r="T192" s="4">
        <v>90.44</v>
      </c>
      <c r="U192" s="4">
        <v>4890.5131547999999</v>
      </c>
      <c r="V192" s="10">
        <v>4279.1631539999998</v>
      </c>
      <c r="W192" s="4" t="s">
        <v>2935</v>
      </c>
      <c r="X192" s="4">
        <v>107.3699</v>
      </c>
      <c r="Y192" s="4">
        <v>46.42</v>
      </c>
      <c r="Z192" s="4" t="s">
        <v>2924</v>
      </c>
      <c r="AA192" s="10" t="s">
        <v>2924</v>
      </c>
      <c r="AB192" s="10" t="s">
        <v>2924</v>
      </c>
      <c r="AC192" s="4">
        <v>27.462572999999999</v>
      </c>
      <c r="AD192" s="4">
        <v>47.390238071770398</v>
      </c>
      <c r="AE192" s="4">
        <v>35.908002773848303</v>
      </c>
      <c r="AF192" s="4" t="s">
        <v>2924</v>
      </c>
      <c r="AG192" s="4" t="s">
        <v>2924</v>
      </c>
      <c r="AH192" s="4" t="s">
        <v>2924</v>
      </c>
      <c r="AI192" s="4">
        <v>10.109546</v>
      </c>
      <c r="AJ192" s="4">
        <v>10.109546</v>
      </c>
    </row>
    <row r="193" spans="1:36" hidden="1" x14ac:dyDescent="0.3">
      <c r="A193" s="1" t="s">
        <v>187</v>
      </c>
      <c r="B193" s="2">
        <v>103577</v>
      </c>
      <c r="C193" s="3" t="s">
        <v>2919</v>
      </c>
      <c r="D193" s="4">
        <v>37355.565045060001</v>
      </c>
      <c r="E193" s="3" t="s">
        <v>2930</v>
      </c>
      <c r="F193" s="3" t="s">
        <v>2958</v>
      </c>
      <c r="G193" s="3" t="s">
        <v>2958</v>
      </c>
      <c r="H193" s="3" t="s">
        <v>3118</v>
      </c>
      <c r="I193" s="3" t="s">
        <v>3119</v>
      </c>
      <c r="J193" s="4">
        <v>15.115473</v>
      </c>
      <c r="K193" s="4">
        <v>-6.4031549999999999</v>
      </c>
      <c r="L193" s="4">
        <v>-7.5146119999999996</v>
      </c>
      <c r="M193" s="4">
        <v>-2.1015419999999998</v>
      </c>
      <c r="N193" s="4">
        <v>6.6906040268456399</v>
      </c>
      <c r="O193" s="4">
        <v>5.6914220869229597</v>
      </c>
      <c r="P193" s="4">
        <v>1.741797</v>
      </c>
      <c r="Q193" s="4">
        <v>7.3756589999999997</v>
      </c>
      <c r="R193" s="4">
        <v>5.9290320000000003</v>
      </c>
      <c r="S193" s="3" t="s">
        <v>4246</v>
      </c>
      <c r="T193" s="4">
        <v>99.69</v>
      </c>
      <c r="U193" s="4">
        <v>37355.565045060001</v>
      </c>
      <c r="V193" s="10">
        <v>39887.565045000003</v>
      </c>
      <c r="W193" s="4" t="s">
        <v>2935</v>
      </c>
      <c r="X193" s="4">
        <v>116.47</v>
      </c>
      <c r="Y193" s="4">
        <v>72.849999999999994</v>
      </c>
      <c r="Z193" s="4">
        <v>6.7009480000000003</v>
      </c>
      <c r="AA193" s="10">
        <v>11.816091409</v>
      </c>
      <c r="AB193" s="10">
        <v>11.2350180037</v>
      </c>
      <c r="AC193" s="4">
        <v>2.3648289999999998</v>
      </c>
      <c r="AD193" s="4">
        <v>2.3055318776638001</v>
      </c>
      <c r="AE193" s="4">
        <v>2.4858084094113999</v>
      </c>
      <c r="AF193" s="4">
        <v>7.3756589999999997</v>
      </c>
      <c r="AG193" s="4" t="s">
        <v>2935</v>
      </c>
      <c r="AH193" s="4" t="s">
        <v>2935</v>
      </c>
      <c r="AI193" s="4">
        <v>1.741797</v>
      </c>
      <c r="AJ193" s="4">
        <v>1.871515</v>
      </c>
    </row>
    <row r="194" spans="1:36" hidden="1" x14ac:dyDescent="0.3">
      <c r="A194" s="1" t="s">
        <v>188</v>
      </c>
      <c r="B194" s="2">
        <v>4098789</v>
      </c>
      <c r="C194" s="3" t="s">
        <v>2936</v>
      </c>
      <c r="D194" s="4">
        <v>3144.4234922400001</v>
      </c>
      <c r="E194" s="3" t="s">
        <v>3033</v>
      </c>
      <c r="F194" s="3" t="s">
        <v>3033</v>
      </c>
      <c r="G194" s="3" t="s">
        <v>3054</v>
      </c>
      <c r="H194" s="3" t="s">
        <v>3084</v>
      </c>
      <c r="I194" s="3" t="s">
        <v>3181</v>
      </c>
      <c r="J194" s="4">
        <v>5.9620430000000004</v>
      </c>
      <c r="K194" s="4">
        <v>43.777428</v>
      </c>
      <c r="L194" s="4">
        <v>22.454160999999999</v>
      </c>
      <c r="M194" s="4">
        <v>5.7877419999999997</v>
      </c>
      <c r="N194" s="4">
        <v>17.965855999999999</v>
      </c>
      <c r="O194" s="4">
        <v>15.001296</v>
      </c>
      <c r="P194" s="4">
        <v>2.1770580000000002</v>
      </c>
      <c r="Q194" s="4">
        <v>7.5991400000000002</v>
      </c>
      <c r="R194" s="4">
        <v>20.845171000000001</v>
      </c>
      <c r="S194" s="3" t="s">
        <v>4247</v>
      </c>
      <c r="T194" s="4">
        <v>173.64</v>
      </c>
      <c r="U194" s="4">
        <v>3144.4234922400001</v>
      </c>
      <c r="V194" s="10">
        <v>3025.7494919999999</v>
      </c>
      <c r="W194" s="4">
        <v>0.57590416954618795</v>
      </c>
      <c r="X194" s="5" t="s">
        <v>4056</v>
      </c>
      <c r="Y194" s="4">
        <v>116.44</v>
      </c>
      <c r="Z194" s="4">
        <v>17.965855999999999</v>
      </c>
      <c r="AA194" s="10">
        <v>14.457951706899999</v>
      </c>
      <c r="AB194" s="10">
        <v>49.824964131900003</v>
      </c>
      <c r="AC194" s="4">
        <v>1.143796</v>
      </c>
      <c r="AD194" s="4">
        <v>1.2802439807154999</v>
      </c>
      <c r="AE194" s="4">
        <v>1.1800747453210001</v>
      </c>
      <c r="AF194" s="4">
        <v>7.5991400000000002</v>
      </c>
      <c r="AG194" s="4">
        <v>8.2493840177171993</v>
      </c>
      <c r="AH194" s="4">
        <v>11.0503798873447</v>
      </c>
      <c r="AI194" s="4">
        <v>2.1770580000000002</v>
      </c>
      <c r="AJ194" s="4">
        <v>2.1770580000000002</v>
      </c>
    </row>
    <row r="195" spans="1:36" hidden="1" x14ac:dyDescent="0.3">
      <c r="A195" s="1" t="s">
        <v>189</v>
      </c>
      <c r="B195" s="2">
        <v>22112739</v>
      </c>
      <c r="C195" s="3" t="s">
        <v>2936</v>
      </c>
      <c r="D195" s="4">
        <v>2598.3231923600001</v>
      </c>
      <c r="E195" s="3" t="s">
        <v>2937</v>
      </c>
      <c r="F195" s="3" t="s">
        <v>2938</v>
      </c>
      <c r="G195" s="3" t="s">
        <v>2952</v>
      </c>
      <c r="H195" s="3" t="s">
        <v>2952</v>
      </c>
      <c r="I195" s="3" t="s">
        <v>3041</v>
      </c>
      <c r="J195" s="4">
        <v>-1.3071900000000001</v>
      </c>
      <c r="K195" s="4">
        <v>64.130435000000006</v>
      </c>
      <c r="L195" s="4">
        <v>83.030303000000004</v>
      </c>
      <c r="M195" s="4">
        <v>46.958638000000001</v>
      </c>
      <c r="N195" s="4" t="s">
        <v>2924</v>
      </c>
      <c r="O195" s="4" t="s">
        <v>2924</v>
      </c>
      <c r="P195" s="4">
        <v>5.4859220000000004</v>
      </c>
      <c r="Q195" s="4" t="s">
        <v>2924</v>
      </c>
      <c r="R195" s="4" t="s">
        <v>2924</v>
      </c>
      <c r="S195" s="3" t="s">
        <v>4248</v>
      </c>
      <c r="T195" s="5" t="s">
        <v>4249</v>
      </c>
      <c r="U195" s="4">
        <v>2598.3231923600001</v>
      </c>
      <c r="V195" s="10">
        <v>2175.123192</v>
      </c>
      <c r="W195" s="4" t="s">
        <v>2935</v>
      </c>
      <c r="X195" s="5" t="s">
        <v>4250</v>
      </c>
      <c r="Y195" s="5" t="s">
        <v>4251</v>
      </c>
      <c r="Z195" s="4" t="s">
        <v>2924</v>
      </c>
      <c r="AA195" s="10" t="s">
        <v>2924</v>
      </c>
      <c r="AB195" s="10" t="s">
        <v>2924</v>
      </c>
      <c r="AC195" s="4" t="s">
        <v>2935</v>
      </c>
      <c r="AD195" s="4">
        <v>128.959618182573</v>
      </c>
      <c r="AE195" s="4" t="s">
        <v>2924</v>
      </c>
      <c r="AF195" s="4" t="s">
        <v>2924</v>
      </c>
      <c r="AG195" s="4" t="s">
        <v>2924</v>
      </c>
      <c r="AH195" s="4" t="s">
        <v>2924</v>
      </c>
      <c r="AI195" s="4">
        <v>5.4859220000000004</v>
      </c>
      <c r="AJ195" s="4">
        <v>5.4909090000000003</v>
      </c>
    </row>
    <row r="196" spans="1:36" hidden="1" x14ac:dyDescent="0.3">
      <c r="A196" s="1" t="s">
        <v>190</v>
      </c>
      <c r="B196" s="2">
        <v>4044801</v>
      </c>
      <c r="C196" s="3" t="s">
        <v>2936</v>
      </c>
      <c r="D196" s="4">
        <v>25424.485917599999</v>
      </c>
      <c r="E196" s="3" t="s">
        <v>3007</v>
      </c>
      <c r="F196" s="3" t="s">
        <v>3008</v>
      </c>
      <c r="G196" s="3" t="s">
        <v>3009</v>
      </c>
      <c r="H196" s="3" t="s">
        <v>3182</v>
      </c>
      <c r="I196" s="3" t="s">
        <v>3183</v>
      </c>
      <c r="J196" s="4">
        <v>-28.492598000000001</v>
      </c>
      <c r="K196" s="4">
        <v>-10.329114000000001</v>
      </c>
      <c r="L196" s="4">
        <v>-4.596876</v>
      </c>
      <c r="M196" s="4">
        <v>-0.41237099999999999</v>
      </c>
      <c r="N196" s="4">
        <v>14.940944999999999</v>
      </c>
      <c r="O196" s="4">
        <v>7.5954249999999996</v>
      </c>
      <c r="P196" s="4">
        <v>1.155729</v>
      </c>
      <c r="Q196" s="4">
        <v>7.7813489999999996</v>
      </c>
      <c r="R196" s="4">
        <v>12.246219</v>
      </c>
      <c r="S196" s="3" t="s">
        <v>4252</v>
      </c>
      <c r="T196" s="4">
        <v>53.13</v>
      </c>
      <c r="U196" s="4">
        <v>25424.485917599999</v>
      </c>
      <c r="V196" s="10">
        <v>36282.485916999998</v>
      </c>
      <c r="W196" s="4">
        <v>3.7643515904385501</v>
      </c>
      <c r="X196" s="4">
        <v>77.349999999999994</v>
      </c>
      <c r="Y196" s="4">
        <v>48.921500000000002</v>
      </c>
      <c r="Z196" s="4">
        <v>14.940944999999999</v>
      </c>
      <c r="AA196" s="10">
        <v>11.2401624777</v>
      </c>
      <c r="AB196" s="10">
        <v>11.510788249499999</v>
      </c>
      <c r="AC196" s="4">
        <v>0.41699199999999997</v>
      </c>
      <c r="AD196" s="4">
        <v>0.36983968277090001</v>
      </c>
      <c r="AE196" s="4">
        <v>0.40643509676130002</v>
      </c>
      <c r="AF196" s="4">
        <v>7.7813489999999996</v>
      </c>
      <c r="AG196" s="4">
        <v>8.3130952470636998</v>
      </c>
      <c r="AH196" s="4">
        <v>7.6817514623285996</v>
      </c>
      <c r="AI196" s="4">
        <v>1.155729</v>
      </c>
      <c r="AJ196" s="4">
        <v>1.695927</v>
      </c>
    </row>
    <row r="197" spans="1:36" hidden="1" x14ac:dyDescent="0.3">
      <c r="A197" s="1" t="s">
        <v>191</v>
      </c>
      <c r="B197" s="2">
        <v>4121009</v>
      </c>
      <c r="C197" s="3" t="s">
        <v>2936</v>
      </c>
      <c r="D197" s="4">
        <v>4529.9509714799997</v>
      </c>
      <c r="E197" s="3" t="s">
        <v>3098</v>
      </c>
      <c r="F197" s="3" t="s">
        <v>3098</v>
      </c>
      <c r="G197" s="3" t="s">
        <v>3184</v>
      </c>
      <c r="H197" s="3" t="s">
        <v>3185</v>
      </c>
      <c r="I197" s="3" t="s">
        <v>3186</v>
      </c>
      <c r="J197" s="4">
        <v>77.002053000000004</v>
      </c>
      <c r="K197" s="4">
        <v>34.128630999999999</v>
      </c>
      <c r="L197" s="4">
        <v>26.889106999999999</v>
      </c>
      <c r="M197" s="4">
        <v>11.369509000000001</v>
      </c>
      <c r="N197" s="4">
        <v>28.480176</v>
      </c>
      <c r="O197" s="4">
        <v>51.207920999999999</v>
      </c>
      <c r="P197" s="4">
        <v>3.5097719999999999</v>
      </c>
      <c r="Q197" s="4">
        <v>13.187799</v>
      </c>
      <c r="R197" s="4">
        <v>43.096376999999997</v>
      </c>
      <c r="S197" s="3" t="s">
        <v>4253</v>
      </c>
      <c r="T197" s="4">
        <v>25.86</v>
      </c>
      <c r="U197" s="4">
        <v>4529.9509714799997</v>
      </c>
      <c r="V197" s="10">
        <v>6774.8689709999999</v>
      </c>
      <c r="W197" s="4">
        <v>2.7068832173240498</v>
      </c>
      <c r="X197" s="4">
        <v>26.36</v>
      </c>
      <c r="Y197" s="4">
        <v>13.95</v>
      </c>
      <c r="Z197" s="4">
        <v>28.480176</v>
      </c>
      <c r="AA197" s="10">
        <v>20.137050303599999</v>
      </c>
      <c r="AB197" s="10">
        <v>25.774172007200001</v>
      </c>
      <c r="AC197" s="5" t="s">
        <v>4254</v>
      </c>
      <c r="AD197" s="4">
        <v>5.0297641369916004</v>
      </c>
      <c r="AE197" s="4">
        <v>5.8733001330711998</v>
      </c>
      <c r="AF197" s="4">
        <v>13.187799</v>
      </c>
      <c r="AG197" s="4">
        <v>9.7415904665441992</v>
      </c>
      <c r="AH197" s="4">
        <v>11.7878831980006</v>
      </c>
      <c r="AI197" s="4">
        <v>3.5097719999999999</v>
      </c>
      <c r="AJ197" s="4">
        <v>4.1349539999999996</v>
      </c>
    </row>
    <row r="198" spans="1:36" hidden="1" x14ac:dyDescent="0.3">
      <c r="A198" s="1" t="s">
        <v>192</v>
      </c>
      <c r="B198" s="2">
        <v>4911029</v>
      </c>
      <c r="C198" s="3" t="s">
        <v>2936</v>
      </c>
      <c r="D198" s="4">
        <v>1769.5696788</v>
      </c>
      <c r="E198" s="3" t="s">
        <v>2925</v>
      </c>
      <c r="F198" s="3" t="s">
        <v>2981</v>
      </c>
      <c r="G198" s="3" t="s">
        <v>2982</v>
      </c>
      <c r="H198" s="3" t="s">
        <v>3174</v>
      </c>
      <c r="I198" s="3" t="s">
        <v>3187</v>
      </c>
      <c r="J198" s="4">
        <v>-27.019983</v>
      </c>
      <c r="K198" s="4">
        <v>-4.8697619999999997</v>
      </c>
      <c r="L198" s="4">
        <v>-7.7936329999999998</v>
      </c>
      <c r="M198" s="4">
        <v>-4.5454549999999996</v>
      </c>
      <c r="N198" s="4">
        <v>12.173913000000001</v>
      </c>
      <c r="O198" s="4" t="s">
        <v>2924</v>
      </c>
      <c r="P198" s="4">
        <v>3.455368</v>
      </c>
      <c r="Q198" s="4">
        <v>5.0364779999999998</v>
      </c>
      <c r="R198" s="4" t="s">
        <v>2924</v>
      </c>
      <c r="S198" s="3" t="s">
        <v>4255</v>
      </c>
      <c r="T198" s="5" t="s">
        <v>4203</v>
      </c>
      <c r="U198" s="4">
        <v>1769.5696788</v>
      </c>
      <c r="V198" s="10">
        <v>3364.7046780000001</v>
      </c>
      <c r="W198" s="4">
        <v>2.8571428571428599</v>
      </c>
      <c r="X198" s="4">
        <v>13.2</v>
      </c>
      <c r="Y198" s="5" t="s">
        <v>4256</v>
      </c>
      <c r="Z198" s="4">
        <v>12.173913000000001</v>
      </c>
      <c r="AA198" s="10">
        <v>10.606060606</v>
      </c>
      <c r="AB198" s="10">
        <v>13.770491803200001</v>
      </c>
      <c r="AC198" s="4">
        <v>0.74748000000000003</v>
      </c>
      <c r="AD198" s="4">
        <v>0.70566366036649997</v>
      </c>
      <c r="AE198" s="4">
        <v>0.75004562594739999</v>
      </c>
      <c r="AF198" s="4">
        <v>5.0364779999999998</v>
      </c>
      <c r="AG198" s="4">
        <v>6.4677276811131996</v>
      </c>
      <c r="AH198" s="4">
        <v>7.0807384631546997</v>
      </c>
      <c r="AI198" s="4">
        <v>3.455368</v>
      </c>
      <c r="AJ198" s="4">
        <v>3.9829300000000001</v>
      </c>
    </row>
    <row r="199" spans="1:36" hidden="1" x14ac:dyDescent="0.3">
      <c r="A199" s="1" t="s">
        <v>193</v>
      </c>
      <c r="B199" s="2">
        <v>10660585</v>
      </c>
      <c r="C199" s="3" t="s">
        <v>2936</v>
      </c>
      <c r="D199" s="4">
        <v>5393.7405344400004</v>
      </c>
      <c r="E199" s="3" t="s">
        <v>2937</v>
      </c>
      <c r="F199" s="3" t="s">
        <v>2938</v>
      </c>
      <c r="G199" s="3" t="s">
        <v>3037</v>
      </c>
      <c r="H199" s="3" t="s">
        <v>3037</v>
      </c>
      <c r="I199" s="3" t="s">
        <v>3131</v>
      </c>
      <c r="J199" s="4">
        <v>49.230769000000002</v>
      </c>
      <c r="K199" s="4">
        <v>26.57967</v>
      </c>
      <c r="L199" s="4">
        <v>19.843935999999999</v>
      </c>
      <c r="M199" s="5" t="s">
        <v>3188</v>
      </c>
      <c r="N199" s="4">
        <v>42.045627000000003</v>
      </c>
      <c r="O199" s="4">
        <v>44.427481</v>
      </c>
      <c r="P199" s="4">
        <v>2.2169650000000001</v>
      </c>
      <c r="Q199" s="4">
        <v>14.855197</v>
      </c>
      <c r="R199" s="4">
        <v>37.078552999999999</v>
      </c>
      <c r="S199" s="3" t="s">
        <v>4257</v>
      </c>
      <c r="T199" s="4">
        <v>110.58</v>
      </c>
      <c r="U199" s="4">
        <v>5393.7405344400004</v>
      </c>
      <c r="V199" s="10">
        <v>5907.5405339999998</v>
      </c>
      <c r="W199" s="4">
        <v>0.180864532465184</v>
      </c>
      <c r="X199" s="5" t="s">
        <v>4258</v>
      </c>
      <c r="Y199" s="4">
        <v>72.75</v>
      </c>
      <c r="Z199" s="4">
        <v>42.045627000000003</v>
      </c>
      <c r="AA199" s="10">
        <v>27.149521237399998</v>
      </c>
      <c r="AB199" s="10">
        <v>33.147482014300003</v>
      </c>
      <c r="AC199" s="4">
        <v>2.3764189999999998</v>
      </c>
      <c r="AD199" s="4">
        <v>2.0329784294122999</v>
      </c>
      <c r="AE199" s="4">
        <v>2.2752988907632998</v>
      </c>
      <c r="AF199" s="4">
        <v>14.855197</v>
      </c>
      <c r="AG199" s="4">
        <v>10.6467110025772</v>
      </c>
      <c r="AH199" s="4">
        <v>13.3407265570661</v>
      </c>
      <c r="AI199" s="4">
        <v>2.2169650000000001</v>
      </c>
      <c r="AJ199" s="4">
        <v>4.8246070000000003</v>
      </c>
    </row>
    <row r="200" spans="1:36" hidden="1" x14ac:dyDescent="0.3">
      <c r="A200" s="1" t="s">
        <v>194</v>
      </c>
      <c r="B200" s="2">
        <v>5323904</v>
      </c>
      <c r="C200" s="3" t="s">
        <v>2936</v>
      </c>
      <c r="D200" s="4">
        <v>1345.2206523</v>
      </c>
      <c r="E200" s="3" t="s">
        <v>2920</v>
      </c>
      <c r="F200" s="3" t="s">
        <v>2921</v>
      </c>
      <c r="G200" s="3" t="s">
        <v>2942</v>
      </c>
      <c r="H200" s="3" t="s">
        <v>2942</v>
      </c>
      <c r="I200" s="3" t="s">
        <v>2943</v>
      </c>
      <c r="J200" s="4">
        <v>4.55192</v>
      </c>
      <c r="K200" s="4">
        <v>-16.902204999999999</v>
      </c>
      <c r="L200" s="4">
        <v>-12.5</v>
      </c>
      <c r="M200" s="4">
        <v>-6.3694269999999999</v>
      </c>
      <c r="N200" s="4" t="s">
        <v>2924</v>
      </c>
      <c r="O200" s="4" t="s">
        <v>2924</v>
      </c>
      <c r="P200" s="4">
        <v>2.3805670000000001</v>
      </c>
      <c r="Q200" s="4" t="s">
        <v>2924</v>
      </c>
      <c r="R200" s="4" t="s">
        <v>2924</v>
      </c>
      <c r="S200" s="3" t="s">
        <v>4259</v>
      </c>
      <c r="T200" s="4">
        <v>14.7</v>
      </c>
      <c r="U200" s="4">
        <v>1345.2206523</v>
      </c>
      <c r="V200" s="10">
        <v>333.22065199999997</v>
      </c>
      <c r="W200" s="4" t="s">
        <v>2935</v>
      </c>
      <c r="X200" s="4">
        <v>20.309999999999999</v>
      </c>
      <c r="Y200" s="4">
        <v>13.494999999999999</v>
      </c>
      <c r="Z200" s="4" t="s">
        <v>2924</v>
      </c>
      <c r="AA200" s="10" t="s">
        <v>2924</v>
      </c>
      <c r="AB200" s="10" t="s">
        <v>2924</v>
      </c>
      <c r="AC200" s="4">
        <v>1.266999</v>
      </c>
      <c r="AD200" s="4">
        <v>2.2190670240573001</v>
      </c>
      <c r="AE200" s="4">
        <v>1.2819630362020999</v>
      </c>
      <c r="AF200" s="4" t="s">
        <v>2924</v>
      </c>
      <c r="AG200" s="4" t="s">
        <v>2924</v>
      </c>
      <c r="AH200" s="4" t="s">
        <v>2924</v>
      </c>
      <c r="AI200" s="4">
        <v>2.3805670000000001</v>
      </c>
      <c r="AJ200" s="4">
        <v>2.3805670000000001</v>
      </c>
    </row>
    <row r="201" spans="1:36" hidden="1" x14ac:dyDescent="0.3">
      <c r="A201" s="1" t="s">
        <v>195</v>
      </c>
      <c r="B201" s="2">
        <v>9768877</v>
      </c>
      <c r="C201" s="3" t="s">
        <v>2919</v>
      </c>
      <c r="D201" s="4">
        <v>1186.8321527400001</v>
      </c>
      <c r="E201" s="3" t="s">
        <v>2920</v>
      </c>
      <c r="F201" s="3" t="s">
        <v>2921</v>
      </c>
      <c r="G201" s="3" t="s">
        <v>2942</v>
      </c>
      <c r="H201" s="3" t="s">
        <v>2942</v>
      </c>
      <c r="I201" s="3" t="s">
        <v>3051</v>
      </c>
      <c r="J201" s="4">
        <v>399.50738899999999</v>
      </c>
      <c r="K201" s="4">
        <v>21.875</v>
      </c>
      <c r="L201" s="4">
        <v>21.582733999999999</v>
      </c>
      <c r="M201" s="4">
        <v>9.5032399999999999</v>
      </c>
      <c r="N201" s="4" t="s">
        <v>2924</v>
      </c>
      <c r="O201" s="4" t="s">
        <v>2924</v>
      </c>
      <c r="P201" s="4">
        <v>7.5728160000000004</v>
      </c>
      <c r="Q201" s="4" t="s">
        <v>2924</v>
      </c>
      <c r="R201" s="4" t="s">
        <v>2924</v>
      </c>
      <c r="S201" s="3" t="s">
        <v>4260</v>
      </c>
      <c r="T201" s="5" t="s">
        <v>4261</v>
      </c>
      <c r="U201" s="4">
        <v>1186.8321527400001</v>
      </c>
      <c r="V201" s="10">
        <v>1064.4491519999999</v>
      </c>
      <c r="W201" s="4" t="s">
        <v>2935</v>
      </c>
      <c r="X201" s="4">
        <v>13.17</v>
      </c>
      <c r="Y201" s="4">
        <v>1.76</v>
      </c>
      <c r="Z201" s="4" t="s">
        <v>2924</v>
      </c>
      <c r="AA201" s="10" t="s">
        <v>2924</v>
      </c>
      <c r="AB201" s="10" t="s">
        <v>2924</v>
      </c>
      <c r="AC201" s="4">
        <v>7.674029</v>
      </c>
      <c r="AD201" s="4">
        <v>4.2986735545650996</v>
      </c>
      <c r="AE201" s="4">
        <v>5.9077816554978</v>
      </c>
      <c r="AF201" s="4" t="s">
        <v>2924</v>
      </c>
      <c r="AG201" s="4" t="s">
        <v>2924</v>
      </c>
      <c r="AH201" s="4" t="s">
        <v>2924</v>
      </c>
      <c r="AI201" s="4">
        <v>7.5728160000000004</v>
      </c>
      <c r="AJ201" s="4">
        <v>8.0796810000000008</v>
      </c>
    </row>
    <row r="202" spans="1:36" hidden="1" x14ac:dyDescent="0.3">
      <c r="A202" s="1" t="s">
        <v>196</v>
      </c>
      <c r="B202" s="2">
        <v>4565554</v>
      </c>
      <c r="C202" s="3" t="s">
        <v>2941</v>
      </c>
      <c r="D202" s="4">
        <v>1257.6961736999999</v>
      </c>
      <c r="E202" s="3" t="s">
        <v>2920</v>
      </c>
      <c r="F202" s="3" t="s">
        <v>2921</v>
      </c>
      <c r="G202" s="3" t="s">
        <v>2942</v>
      </c>
      <c r="H202" s="3" t="s">
        <v>2942</v>
      </c>
      <c r="I202" s="3" t="s">
        <v>2943</v>
      </c>
      <c r="J202" s="4">
        <v>21.232876999999998</v>
      </c>
      <c r="K202" s="4">
        <v>-12.231405000000001</v>
      </c>
      <c r="L202" s="4">
        <v>-8.1314879999999992</v>
      </c>
      <c r="M202" s="4">
        <v>6.8410460000000004</v>
      </c>
      <c r="N202" s="4" t="s">
        <v>2924</v>
      </c>
      <c r="O202" s="4" t="s">
        <v>2924</v>
      </c>
      <c r="P202" s="4">
        <v>7.9491019999999999</v>
      </c>
      <c r="Q202" s="4" t="s">
        <v>2924</v>
      </c>
      <c r="R202" s="4">
        <v>297.339135</v>
      </c>
      <c r="S202" s="3" t="s">
        <v>4262</v>
      </c>
      <c r="T202" s="5" t="s">
        <v>4263</v>
      </c>
      <c r="U202" s="4">
        <v>1257.6961736999999</v>
      </c>
      <c r="V202" s="10">
        <v>1196.158173</v>
      </c>
      <c r="W202" s="4" t="s">
        <v>2935</v>
      </c>
      <c r="X202" s="5" t="s">
        <v>4264</v>
      </c>
      <c r="Y202" s="5" t="s">
        <v>4265</v>
      </c>
      <c r="Z202" s="4" t="s">
        <v>2924</v>
      </c>
      <c r="AA202" s="10" t="s">
        <v>2924</v>
      </c>
      <c r="AB202" s="10" t="s">
        <v>2924</v>
      </c>
      <c r="AC202" s="4">
        <v>4.7495050000000001</v>
      </c>
      <c r="AD202" s="4">
        <v>3.0003897306929002</v>
      </c>
      <c r="AE202" s="4">
        <v>3.6686486905590998</v>
      </c>
      <c r="AF202" s="4" t="s">
        <v>2924</v>
      </c>
      <c r="AG202" s="4" t="s">
        <v>2924</v>
      </c>
      <c r="AH202" s="4" t="s">
        <v>2924</v>
      </c>
      <c r="AI202" s="4">
        <v>7.9491019999999999</v>
      </c>
      <c r="AJ202" s="4">
        <v>7.9491019999999999</v>
      </c>
    </row>
    <row r="203" spans="1:36" hidden="1" x14ac:dyDescent="0.3">
      <c r="A203" s="1" t="s">
        <v>197</v>
      </c>
      <c r="B203" s="2">
        <v>4077705</v>
      </c>
      <c r="C203" s="3" t="s">
        <v>2936</v>
      </c>
      <c r="D203" s="4">
        <v>2259.4604614499999</v>
      </c>
      <c r="E203" s="3" t="s">
        <v>2920</v>
      </c>
      <c r="F203" s="3" t="s">
        <v>2961</v>
      </c>
      <c r="G203" s="3" t="s">
        <v>2974</v>
      </c>
      <c r="H203" s="3" t="s">
        <v>2975</v>
      </c>
      <c r="I203" s="3" t="s">
        <v>3189</v>
      </c>
      <c r="J203" s="4">
        <v>-1.4321299999999999</v>
      </c>
      <c r="K203" s="4">
        <v>-6.9917740000000004</v>
      </c>
      <c r="L203" s="4">
        <v>-18.148914000000001</v>
      </c>
      <c r="M203" s="4">
        <v>-4.6959660000000003</v>
      </c>
      <c r="N203" s="4">
        <v>24.580745</v>
      </c>
      <c r="O203" s="4">
        <v>22.744253</v>
      </c>
      <c r="P203" s="4">
        <v>2.246346</v>
      </c>
      <c r="Q203" s="4">
        <v>6.4741619999999998</v>
      </c>
      <c r="R203" s="4" t="s">
        <v>2935</v>
      </c>
      <c r="S203" s="3" t="s">
        <v>4266</v>
      </c>
      <c r="T203" s="4">
        <v>15.83</v>
      </c>
      <c r="U203" s="4">
        <v>2259.4604614499999</v>
      </c>
      <c r="V203" s="10">
        <v>4320.1304609999997</v>
      </c>
      <c r="W203" s="4" t="s">
        <v>2935</v>
      </c>
      <c r="X203" s="4">
        <v>20.72</v>
      </c>
      <c r="Y203" s="4">
        <v>14.574999999999999</v>
      </c>
      <c r="Z203" s="4">
        <v>24.580745</v>
      </c>
      <c r="AA203" s="10">
        <v>8.2477986766000004</v>
      </c>
      <c r="AB203" s="10" t="s">
        <v>2935</v>
      </c>
      <c r="AC203" s="4">
        <v>0.75714499999999996</v>
      </c>
      <c r="AD203" s="4">
        <v>0.699742698612</v>
      </c>
      <c r="AE203" s="4">
        <v>0.7397147323887</v>
      </c>
      <c r="AF203" s="4">
        <v>6.4741619999999998</v>
      </c>
      <c r="AG203" s="4">
        <v>7.6188302538845996</v>
      </c>
      <c r="AH203" s="4">
        <v>9.9100714804256995</v>
      </c>
      <c r="AI203" s="4">
        <v>2.246346</v>
      </c>
      <c r="AJ203" s="4">
        <v>29.369202000000001</v>
      </c>
    </row>
    <row r="204" spans="1:36" hidden="1" x14ac:dyDescent="0.3">
      <c r="A204" s="1" t="s">
        <v>198</v>
      </c>
      <c r="B204" s="2">
        <v>110377489</v>
      </c>
      <c r="C204" s="3" t="s">
        <v>2936</v>
      </c>
      <c r="D204" s="4">
        <v>681.25</v>
      </c>
      <c r="E204" s="3" t="s">
        <v>2930</v>
      </c>
      <c r="F204" s="3" t="s">
        <v>2954</v>
      </c>
      <c r="G204" s="3" t="s">
        <v>2955</v>
      </c>
      <c r="H204" s="3" t="s">
        <v>2956</v>
      </c>
      <c r="I204" s="3" t="s">
        <v>2972</v>
      </c>
      <c r="J204" s="4">
        <v>5.3140099999999997</v>
      </c>
      <c r="K204" s="4">
        <v>1.207057</v>
      </c>
      <c r="L204" s="4">
        <v>0.36832399999999998</v>
      </c>
      <c r="M204" s="4">
        <v>0.18382399999999999</v>
      </c>
      <c r="N204" s="4">
        <v>25.348837</v>
      </c>
      <c r="O204" s="4" t="s">
        <v>2924</v>
      </c>
      <c r="P204" s="4" t="s">
        <v>2924</v>
      </c>
      <c r="Q204" s="4" t="s">
        <v>2935</v>
      </c>
      <c r="R204" s="4" t="s">
        <v>2924</v>
      </c>
      <c r="S204" s="3" t="s">
        <v>4267</v>
      </c>
      <c r="T204" s="5" t="s">
        <v>4268</v>
      </c>
      <c r="U204" s="4">
        <v>681.25</v>
      </c>
      <c r="V204" s="10">
        <v>685.06011999999998</v>
      </c>
      <c r="W204" s="4" t="s">
        <v>2935</v>
      </c>
      <c r="X204" s="4">
        <v>11</v>
      </c>
      <c r="Y204" s="4">
        <v>10.35</v>
      </c>
      <c r="Z204" s="4">
        <v>25.348837</v>
      </c>
      <c r="AA204" s="10" t="s">
        <v>2935</v>
      </c>
      <c r="AB204" s="10" t="s">
        <v>2935</v>
      </c>
      <c r="AC204" s="4" t="s">
        <v>2935</v>
      </c>
      <c r="AD204" s="4" t="s">
        <v>2935</v>
      </c>
      <c r="AE204" s="4" t="s">
        <v>2935</v>
      </c>
      <c r="AF204" s="4" t="s">
        <v>2935</v>
      </c>
      <c r="AG204" s="4" t="s">
        <v>2935</v>
      </c>
      <c r="AH204" s="4" t="s">
        <v>2935</v>
      </c>
      <c r="AI204" s="4" t="s">
        <v>2924</v>
      </c>
      <c r="AJ204" s="4" t="s">
        <v>2924</v>
      </c>
    </row>
    <row r="205" spans="1:36" hidden="1" x14ac:dyDescent="0.3">
      <c r="A205" s="1" t="s">
        <v>199</v>
      </c>
      <c r="B205" s="2">
        <v>4092627</v>
      </c>
      <c r="C205" s="3" t="s">
        <v>2919</v>
      </c>
      <c r="D205" s="4">
        <v>14226.59658078</v>
      </c>
      <c r="E205" s="3" t="s">
        <v>2930</v>
      </c>
      <c r="F205" s="3" t="s">
        <v>2954</v>
      </c>
      <c r="G205" s="3" t="s">
        <v>2955</v>
      </c>
      <c r="H205" s="3" t="s">
        <v>2956</v>
      </c>
      <c r="I205" s="3" t="s">
        <v>3002</v>
      </c>
      <c r="J205" s="4">
        <v>10.708899000000001</v>
      </c>
      <c r="K205" s="4">
        <v>5.308465</v>
      </c>
      <c r="L205" s="4">
        <v>1.991663</v>
      </c>
      <c r="M205" s="4">
        <v>2.3709899999999999</v>
      </c>
      <c r="N205" s="4">
        <v>8.4757510000000007</v>
      </c>
      <c r="O205" s="4" t="s">
        <v>2924</v>
      </c>
      <c r="P205" s="4">
        <v>1.113696</v>
      </c>
      <c r="Q205" s="4" t="s">
        <v>2935</v>
      </c>
      <c r="R205" s="4">
        <v>19.858291000000001</v>
      </c>
      <c r="S205" s="3" t="s">
        <v>4269</v>
      </c>
      <c r="T205" s="4">
        <v>22.02</v>
      </c>
      <c r="U205" s="4">
        <v>14226.59658078</v>
      </c>
      <c r="V205" s="10">
        <v>27312.596580000001</v>
      </c>
      <c r="W205" s="4">
        <v>8.7193460490463206</v>
      </c>
      <c r="X205" s="4">
        <v>22.05</v>
      </c>
      <c r="Y205" s="4">
        <v>19.32</v>
      </c>
      <c r="Z205" s="4">
        <v>8.4757510000000007</v>
      </c>
      <c r="AA205" s="10">
        <v>9.8541125928</v>
      </c>
      <c r="AB205" s="10">
        <v>9.3732042140999994</v>
      </c>
      <c r="AC205" s="4">
        <v>9.2963229999999992</v>
      </c>
      <c r="AD205" s="4">
        <v>8.7310751972999991</v>
      </c>
      <c r="AE205" s="4">
        <v>9.0506349397677006</v>
      </c>
      <c r="AF205" s="4" t="s">
        <v>2935</v>
      </c>
      <c r="AG205" s="4" t="s">
        <v>2935</v>
      </c>
      <c r="AH205" s="4" t="s">
        <v>2935</v>
      </c>
      <c r="AI205" s="4">
        <v>1.113696</v>
      </c>
      <c r="AJ205" s="4">
        <v>1.113696</v>
      </c>
    </row>
    <row r="206" spans="1:36" hidden="1" x14ac:dyDescent="0.3">
      <c r="A206" s="1" t="s">
        <v>200</v>
      </c>
      <c r="B206" s="2">
        <v>4438507</v>
      </c>
      <c r="C206" s="3" t="s">
        <v>2936</v>
      </c>
      <c r="D206" s="4">
        <v>35433.984445280003</v>
      </c>
      <c r="E206" s="3" t="s">
        <v>2930</v>
      </c>
      <c r="F206" s="3" t="s">
        <v>2954</v>
      </c>
      <c r="G206" s="3" t="s">
        <v>2955</v>
      </c>
      <c r="H206" s="3" t="s">
        <v>2956</v>
      </c>
      <c r="I206" s="3" t="s">
        <v>3002</v>
      </c>
      <c r="J206" s="4">
        <v>60.703167999999998</v>
      </c>
      <c r="K206" s="4">
        <v>22.313589</v>
      </c>
      <c r="L206" s="4">
        <v>4.6131840000000004</v>
      </c>
      <c r="M206" s="4">
        <v>4.9697990000000001</v>
      </c>
      <c r="N206" s="4">
        <v>80.329519000000005</v>
      </c>
      <c r="O206" s="4">
        <v>25.941472000000001</v>
      </c>
      <c r="P206" s="4">
        <v>17.062311999999999</v>
      </c>
      <c r="Q206" s="4">
        <v>43.210794</v>
      </c>
      <c r="R206" s="4">
        <v>58.713565000000003</v>
      </c>
      <c r="S206" s="3" t="s">
        <v>4270</v>
      </c>
      <c r="T206" s="4">
        <v>175.52</v>
      </c>
      <c r="U206" s="4">
        <v>35433.984445280003</v>
      </c>
      <c r="V206" s="10">
        <v>51992.696445000001</v>
      </c>
      <c r="W206" s="4">
        <v>2.1194165907019098</v>
      </c>
      <c r="X206" s="4">
        <v>176.83</v>
      </c>
      <c r="Y206" s="4">
        <v>107.69</v>
      </c>
      <c r="Z206" s="4">
        <v>80.329519000000005</v>
      </c>
      <c r="AA206" s="10">
        <v>35.572129220500003</v>
      </c>
      <c r="AB206" s="10">
        <v>43.180794977300003</v>
      </c>
      <c r="AC206" s="4">
        <v>14.129352000000001</v>
      </c>
      <c r="AD206" s="4">
        <v>11.4513210723114</v>
      </c>
      <c r="AE206" s="4">
        <v>14.4133895548719</v>
      </c>
      <c r="AF206" s="4">
        <v>43.210794</v>
      </c>
      <c r="AG206" s="4">
        <v>24.045192649166001</v>
      </c>
      <c r="AH206" s="4">
        <v>30.598516758651801</v>
      </c>
      <c r="AI206" s="4">
        <v>17.062311999999999</v>
      </c>
      <c r="AJ206" s="4" t="s">
        <v>2924</v>
      </c>
    </row>
    <row r="207" spans="1:36" hidden="1" x14ac:dyDescent="0.3">
      <c r="A207" s="1" t="s">
        <v>201</v>
      </c>
      <c r="B207" s="2">
        <v>4212815</v>
      </c>
      <c r="C207" s="3" t="s">
        <v>2936</v>
      </c>
      <c r="D207" s="4">
        <v>2141.4494795000001</v>
      </c>
      <c r="E207" s="3" t="s">
        <v>2937</v>
      </c>
      <c r="F207" s="3" t="s">
        <v>2938</v>
      </c>
      <c r="G207" s="3" t="s">
        <v>3037</v>
      </c>
      <c r="H207" s="3" t="s">
        <v>3037</v>
      </c>
      <c r="I207" s="3" t="s">
        <v>3038</v>
      </c>
      <c r="J207" s="4">
        <v>243.503681</v>
      </c>
      <c r="K207" s="4">
        <v>119.071951</v>
      </c>
      <c r="L207" s="4">
        <v>26.741771</v>
      </c>
      <c r="M207" s="4">
        <v>16.101880999999999</v>
      </c>
      <c r="N207" s="4">
        <v>49.664997</v>
      </c>
      <c r="O207" s="4">
        <v>12.502364</v>
      </c>
      <c r="P207" s="4">
        <v>6.9501400000000002</v>
      </c>
      <c r="Q207" s="4">
        <v>30.954540999999999</v>
      </c>
      <c r="R207" s="4">
        <v>11.360549000000001</v>
      </c>
      <c r="S207" s="3" t="s">
        <v>4271</v>
      </c>
      <c r="T207" s="4">
        <v>158.63</v>
      </c>
      <c r="U207" s="4">
        <v>2141.4494795000001</v>
      </c>
      <c r="V207" s="10">
        <v>1660.463479</v>
      </c>
      <c r="W207" s="4">
        <v>0.94559667149971605</v>
      </c>
      <c r="X207" s="4">
        <v>162.78</v>
      </c>
      <c r="Y207" s="4">
        <v>39.74</v>
      </c>
      <c r="Z207" s="4">
        <v>49.664997</v>
      </c>
      <c r="AA207" s="10">
        <v>32.707216494800001</v>
      </c>
      <c r="AB207" s="10">
        <v>37.1498829039</v>
      </c>
      <c r="AC207" s="4">
        <v>2.328821</v>
      </c>
      <c r="AD207" s="4">
        <v>1.9183911720871001</v>
      </c>
      <c r="AE207" s="4">
        <v>2.0315207426439001</v>
      </c>
      <c r="AF207" s="4">
        <v>30.954540999999999</v>
      </c>
      <c r="AG207" s="4">
        <v>19.6040552420307</v>
      </c>
      <c r="AH207" s="4">
        <v>20.3239103916769</v>
      </c>
      <c r="AI207" s="4">
        <v>6.9501400000000002</v>
      </c>
      <c r="AJ207" s="4">
        <v>7.7016070000000001</v>
      </c>
    </row>
    <row r="208" spans="1:36" hidden="1" x14ac:dyDescent="0.3">
      <c r="A208" s="1" t="s">
        <v>202</v>
      </c>
      <c r="B208" s="2">
        <v>100401140</v>
      </c>
      <c r="C208" s="3" t="s">
        <v>2919</v>
      </c>
      <c r="D208" s="4">
        <v>1370.1646335</v>
      </c>
      <c r="E208" s="3" t="s">
        <v>2925</v>
      </c>
      <c r="F208" s="3" t="s">
        <v>2926</v>
      </c>
      <c r="G208" s="3" t="s">
        <v>2927</v>
      </c>
      <c r="H208" s="3" t="s">
        <v>3190</v>
      </c>
      <c r="I208" s="3" t="s">
        <v>3191</v>
      </c>
      <c r="J208" s="4">
        <v>6.9078949999999999</v>
      </c>
      <c r="K208" s="4">
        <v>-17.372881</v>
      </c>
      <c r="L208" s="4">
        <v>9.6737909999999996</v>
      </c>
      <c r="M208" s="4">
        <v>3.7234039999999999</v>
      </c>
      <c r="N208" s="4">
        <v>17.410713999999999</v>
      </c>
      <c r="O208" s="4">
        <v>105.978261</v>
      </c>
      <c r="P208" s="4">
        <v>4.2725679999999997</v>
      </c>
      <c r="Q208" s="4">
        <v>7.3678939999999997</v>
      </c>
      <c r="R208" s="4" t="s">
        <v>2924</v>
      </c>
      <c r="S208" s="3" t="s">
        <v>4272</v>
      </c>
      <c r="T208" s="4">
        <v>9.75</v>
      </c>
      <c r="U208" s="4">
        <v>1370.1646335</v>
      </c>
      <c r="V208" s="10">
        <v>1708.4526330000001</v>
      </c>
      <c r="W208" s="4" t="s">
        <v>2935</v>
      </c>
      <c r="X208" s="4">
        <v>19.809999999999999</v>
      </c>
      <c r="Y208" s="5" t="s">
        <v>4273</v>
      </c>
      <c r="Z208" s="4">
        <v>17.410713999999999</v>
      </c>
      <c r="AA208" s="10">
        <v>24.646107178899999</v>
      </c>
      <c r="AB208" s="10">
        <v>23.394198238800001</v>
      </c>
      <c r="AC208" s="4">
        <v>1.3472500000000001</v>
      </c>
      <c r="AD208" s="4">
        <v>1.3354355657339001</v>
      </c>
      <c r="AE208" s="4">
        <v>1.3789859675469001</v>
      </c>
      <c r="AF208" s="4">
        <v>7.3678939999999997</v>
      </c>
      <c r="AG208" s="4">
        <v>13.507326914045599</v>
      </c>
      <c r="AH208" s="4">
        <v>14.221844051179399</v>
      </c>
      <c r="AI208" s="4">
        <v>4.2725679999999997</v>
      </c>
      <c r="AJ208" s="4">
        <v>4.423775</v>
      </c>
    </row>
    <row r="209" spans="1:36" hidden="1" x14ac:dyDescent="0.3">
      <c r="A209" s="1" t="s">
        <v>203</v>
      </c>
      <c r="B209" s="2">
        <v>7690349</v>
      </c>
      <c r="C209" s="3" t="s">
        <v>2936</v>
      </c>
      <c r="D209" s="4">
        <v>828.12968966000005</v>
      </c>
      <c r="E209" s="3" t="s">
        <v>2937</v>
      </c>
      <c r="F209" s="3" t="s">
        <v>2967</v>
      </c>
      <c r="G209" s="3" t="s">
        <v>2968</v>
      </c>
      <c r="H209" s="3" t="s">
        <v>2969</v>
      </c>
      <c r="I209" s="3" t="s">
        <v>3192</v>
      </c>
      <c r="J209" s="4">
        <v>224.39903899999999</v>
      </c>
      <c r="K209" s="4">
        <v>65.076453000000001</v>
      </c>
      <c r="L209" s="4">
        <v>67.848258999999999</v>
      </c>
      <c r="M209" s="4">
        <v>12.787296</v>
      </c>
      <c r="N209" s="4">
        <v>33.362175999999998</v>
      </c>
      <c r="O209" s="4">
        <v>46.857638999999999</v>
      </c>
      <c r="P209" s="4">
        <v>2.408531</v>
      </c>
      <c r="Q209" s="4">
        <v>8.1962360000000007</v>
      </c>
      <c r="R209" s="4" t="s">
        <v>2924</v>
      </c>
      <c r="S209" s="3" t="s">
        <v>4274</v>
      </c>
      <c r="T209" s="4">
        <v>26.99</v>
      </c>
      <c r="U209" s="4">
        <v>828.12968966000005</v>
      </c>
      <c r="V209" s="10">
        <v>1648.4186890000001</v>
      </c>
      <c r="W209" s="4">
        <v>1.55613190070396</v>
      </c>
      <c r="X209" s="4">
        <v>27.58</v>
      </c>
      <c r="Y209" s="5" t="s">
        <v>4275</v>
      </c>
      <c r="Z209" s="4">
        <v>33.362175999999998</v>
      </c>
      <c r="AA209" s="10">
        <v>17.3090489322</v>
      </c>
      <c r="AB209" s="10">
        <v>19.7487323201</v>
      </c>
      <c r="AC209" s="4">
        <v>3.9158559999999998</v>
      </c>
      <c r="AD209" s="4">
        <v>3.7161733519756002</v>
      </c>
      <c r="AE209" s="4">
        <v>3.8600042828608001</v>
      </c>
      <c r="AF209" s="4">
        <v>8.1962360000000007</v>
      </c>
      <c r="AG209" s="4">
        <v>7.5711182337686997</v>
      </c>
      <c r="AH209" s="4">
        <v>7.8277012053497002</v>
      </c>
      <c r="AI209" s="4">
        <v>2.408531</v>
      </c>
      <c r="AJ209" s="4">
        <v>7.9640009999999997</v>
      </c>
    </row>
    <row r="210" spans="1:36" hidden="1" x14ac:dyDescent="0.3">
      <c r="A210" s="1" t="s">
        <v>204</v>
      </c>
      <c r="B210" s="2">
        <v>4970981</v>
      </c>
      <c r="C210" s="3" t="s">
        <v>2936</v>
      </c>
      <c r="D210" s="4">
        <v>128016.76364184001</v>
      </c>
      <c r="E210" s="3" t="s">
        <v>2946</v>
      </c>
      <c r="F210" s="3" t="s">
        <v>3022</v>
      </c>
      <c r="G210" s="3" t="s">
        <v>3023</v>
      </c>
      <c r="H210" s="3" t="s">
        <v>3023</v>
      </c>
      <c r="I210" s="3" t="s">
        <v>3171</v>
      </c>
      <c r="J210" s="4">
        <v>86.125737999999998</v>
      </c>
      <c r="K210" s="4">
        <v>15.421529</v>
      </c>
      <c r="L210" s="4">
        <v>2.5015130000000001</v>
      </c>
      <c r="M210" s="4">
        <v>8.5712759999999992</v>
      </c>
      <c r="N210" s="4">
        <v>48.802978000000003</v>
      </c>
      <c r="O210" s="4">
        <v>40.059131000000001</v>
      </c>
      <c r="P210" s="4">
        <v>13.841858</v>
      </c>
      <c r="Q210" s="4">
        <v>42.086173000000002</v>
      </c>
      <c r="R210" s="4">
        <v>49.748035000000002</v>
      </c>
      <c r="S210" s="3" t="s">
        <v>4276</v>
      </c>
      <c r="T210" s="4">
        <v>406.48</v>
      </c>
      <c r="U210" s="4">
        <v>128016.76364184001</v>
      </c>
      <c r="V210" s="10">
        <v>120658.17564099999</v>
      </c>
      <c r="W210" s="4" t="s">
        <v>2935</v>
      </c>
      <c r="X210" s="4">
        <v>431.97</v>
      </c>
      <c r="Y210" s="4">
        <v>210.69</v>
      </c>
      <c r="Z210" s="4">
        <v>48.802978000000003</v>
      </c>
      <c r="AA210" s="10">
        <v>43.430134410299999</v>
      </c>
      <c r="AB210" s="10">
        <v>46.350026625399998</v>
      </c>
      <c r="AC210" s="4">
        <v>18.245197999999998</v>
      </c>
      <c r="AD210" s="4">
        <v>15.2432908376065</v>
      </c>
      <c r="AE210" s="4">
        <v>17.313455865494898</v>
      </c>
      <c r="AF210" s="4">
        <v>42.086173000000002</v>
      </c>
      <c r="AG210" s="4">
        <v>33.748062524251701</v>
      </c>
      <c r="AH210" s="4">
        <v>36.335244368722897</v>
      </c>
      <c r="AI210" s="4">
        <v>13.841858</v>
      </c>
      <c r="AJ210" s="4">
        <v>14.365788999999999</v>
      </c>
    </row>
    <row r="211" spans="1:36" hidden="1" x14ac:dyDescent="0.3">
      <c r="A211" s="1" t="s">
        <v>205</v>
      </c>
      <c r="B211" s="2">
        <v>4773424</v>
      </c>
      <c r="C211" s="3" t="s">
        <v>2957</v>
      </c>
      <c r="D211" s="4">
        <v>811.55693917999997</v>
      </c>
      <c r="E211" s="3" t="s">
        <v>2925</v>
      </c>
      <c r="F211" s="3" t="s">
        <v>2926</v>
      </c>
      <c r="G211" s="3" t="s">
        <v>2927</v>
      </c>
      <c r="H211" s="3" t="s">
        <v>3026</v>
      </c>
      <c r="I211" s="3" t="s">
        <v>3193</v>
      </c>
      <c r="J211" s="4">
        <v>-7.0291779999999999</v>
      </c>
      <c r="K211" s="4">
        <v>14.729951</v>
      </c>
      <c r="L211" s="4">
        <v>1.741655</v>
      </c>
      <c r="M211" s="4">
        <v>6.859756</v>
      </c>
      <c r="N211" s="4">
        <v>44.367089</v>
      </c>
      <c r="O211" s="4">
        <v>5.9406780000000001</v>
      </c>
      <c r="P211" s="4">
        <v>2.8978920000000001</v>
      </c>
      <c r="Q211" s="4">
        <v>7.8099449999999999</v>
      </c>
      <c r="R211" s="4">
        <v>22.852295999999999</v>
      </c>
      <c r="S211" s="3" t="s">
        <v>4277</v>
      </c>
      <c r="T211" s="5" t="s">
        <v>4278</v>
      </c>
      <c r="U211" s="4">
        <v>811.55693917999997</v>
      </c>
      <c r="V211" s="10">
        <v>3216.9319390000001</v>
      </c>
      <c r="W211" s="4">
        <v>1.71184022824536</v>
      </c>
      <c r="X211" s="4">
        <v>8.42</v>
      </c>
      <c r="Y211" s="5" t="s">
        <v>4279</v>
      </c>
      <c r="Z211" s="4">
        <v>44.367089</v>
      </c>
      <c r="AA211" s="10">
        <v>29.111295681000001</v>
      </c>
      <c r="AB211" s="10">
        <v>41.850746268599998</v>
      </c>
      <c r="AC211" s="4">
        <v>0.358512</v>
      </c>
      <c r="AD211" s="4">
        <v>0.37083319844189999</v>
      </c>
      <c r="AE211" s="4">
        <v>0.36313815928159998</v>
      </c>
      <c r="AF211" s="4">
        <v>7.8099449999999999</v>
      </c>
      <c r="AG211" s="4">
        <v>12.703080587884299</v>
      </c>
      <c r="AH211" s="4">
        <v>12.9761434343944</v>
      </c>
      <c r="AI211" s="4">
        <v>2.8978920000000001</v>
      </c>
      <c r="AJ211" s="4" t="s">
        <v>2924</v>
      </c>
    </row>
    <row r="212" spans="1:36" hidden="1" x14ac:dyDescent="0.3">
      <c r="A212" s="1" t="s">
        <v>206</v>
      </c>
      <c r="B212" s="2">
        <v>10812170</v>
      </c>
      <c r="C212" s="3" t="s">
        <v>2936</v>
      </c>
      <c r="D212" s="4">
        <v>1207.10675328</v>
      </c>
      <c r="E212" s="3" t="s">
        <v>2946</v>
      </c>
      <c r="F212" s="3" t="s">
        <v>3022</v>
      </c>
      <c r="G212" s="3" t="s">
        <v>3029</v>
      </c>
      <c r="H212" s="3" t="s">
        <v>3030</v>
      </c>
      <c r="I212" s="3" t="s">
        <v>3194</v>
      </c>
      <c r="J212" s="4">
        <v>32.635061</v>
      </c>
      <c r="K212" s="4">
        <v>0.41736200000000001</v>
      </c>
      <c r="L212" s="4">
        <v>6.9333330000000002</v>
      </c>
      <c r="M212" s="4">
        <v>7.602862</v>
      </c>
      <c r="N212" s="4" t="s">
        <v>2924</v>
      </c>
      <c r="O212" s="4">
        <v>23.134615</v>
      </c>
      <c r="P212" s="4">
        <v>12.453416000000001</v>
      </c>
      <c r="Q212" s="4" t="s">
        <v>2924</v>
      </c>
      <c r="R212" s="4">
        <v>16.249863999999999</v>
      </c>
      <c r="S212" s="3" t="s">
        <v>4280</v>
      </c>
      <c r="T212" s="5" t="s">
        <v>4281</v>
      </c>
      <c r="U212" s="4">
        <v>1207.10675328</v>
      </c>
      <c r="V212" s="10">
        <v>1075.011753</v>
      </c>
      <c r="W212" s="4" t="s">
        <v>2935</v>
      </c>
      <c r="X212" s="4">
        <v>17.64</v>
      </c>
      <c r="Y212" s="4">
        <v>8.33</v>
      </c>
      <c r="Z212" s="4" t="s">
        <v>2924</v>
      </c>
      <c r="AA212" s="10">
        <v>25.0625</v>
      </c>
      <c r="AB212" s="10">
        <v>29.572271386400001</v>
      </c>
      <c r="AC212" s="4">
        <v>2.049957</v>
      </c>
      <c r="AD212" s="4">
        <v>2.1514606817353998</v>
      </c>
      <c r="AE212" s="4">
        <v>2.1051253916469999</v>
      </c>
      <c r="AF212" s="4" t="s">
        <v>2924</v>
      </c>
      <c r="AG212" s="4">
        <v>20.3858236256787</v>
      </c>
      <c r="AH212" s="4">
        <v>25.862349642153202</v>
      </c>
      <c r="AI212" s="4">
        <v>12.453416000000001</v>
      </c>
      <c r="AJ212" s="4">
        <v>14.053737999999999</v>
      </c>
    </row>
    <row r="213" spans="1:36" hidden="1" x14ac:dyDescent="0.3">
      <c r="A213" s="1" t="s">
        <v>610</v>
      </c>
      <c r="B213" s="2">
        <v>4655036</v>
      </c>
      <c r="C213" s="3" t="s">
        <v>2919</v>
      </c>
      <c r="D213" s="4">
        <v>1242.2560644</v>
      </c>
      <c r="E213" s="3" t="s">
        <v>2946</v>
      </c>
      <c r="F213" s="3" t="s">
        <v>2991</v>
      </c>
      <c r="G213" s="3" t="s">
        <v>2991</v>
      </c>
      <c r="H213" s="3" t="s">
        <v>2992</v>
      </c>
      <c r="I213" s="3" t="s">
        <v>3032</v>
      </c>
      <c r="J213" s="18">
        <v>-18.426691000000002</v>
      </c>
      <c r="K213" s="18">
        <v>2.1464159999999999</v>
      </c>
      <c r="L213" s="18">
        <v>7.7638499999999997</v>
      </c>
      <c r="M213" s="18">
        <v>6.6426569999999998</v>
      </c>
      <c r="N213" s="4" t="s">
        <v>2924</v>
      </c>
      <c r="O213" s="4" t="s">
        <v>2924</v>
      </c>
      <c r="P213" s="4">
        <v>1.404406</v>
      </c>
      <c r="Q213" s="4">
        <v>82.574546999999995</v>
      </c>
      <c r="R213" s="4">
        <v>24.020398</v>
      </c>
      <c r="S213" s="3" t="s">
        <v>4835</v>
      </c>
      <c r="T213" s="4">
        <v>26.65</v>
      </c>
      <c r="U213" s="4">
        <v>1242.2560644</v>
      </c>
      <c r="V213" s="10">
        <v>1008.070064</v>
      </c>
      <c r="W213" s="4" t="s">
        <v>2935</v>
      </c>
      <c r="X213" s="18">
        <v>36.6</v>
      </c>
      <c r="Y213" s="18">
        <v>22.8</v>
      </c>
      <c r="Z213" s="4" t="s">
        <v>2924</v>
      </c>
      <c r="AA213" s="10">
        <v>72.457857531200005</v>
      </c>
      <c r="AB213" s="10" t="s">
        <v>2924</v>
      </c>
      <c r="AC213" s="4">
        <v>2.2659220000000002</v>
      </c>
      <c r="AD213" s="4">
        <v>2.2459862781558999</v>
      </c>
      <c r="AE213" s="4">
        <v>2.5027652367526998</v>
      </c>
      <c r="AF213" s="4">
        <v>82.574546999999995</v>
      </c>
      <c r="AG213" s="4">
        <v>27.294340446155601</v>
      </c>
      <c r="AH213" s="4">
        <v>47.775832417061601</v>
      </c>
      <c r="AI213" s="4">
        <v>1.404406</v>
      </c>
      <c r="AJ213" s="4">
        <v>2.393354</v>
      </c>
    </row>
    <row r="214" spans="1:36" hidden="1" x14ac:dyDescent="0.3">
      <c r="A214" s="1" t="s">
        <v>208</v>
      </c>
      <c r="B214" s="2">
        <v>4379352</v>
      </c>
      <c r="C214" s="3" t="s">
        <v>2936</v>
      </c>
      <c r="D214" s="4">
        <v>882.20969073000003</v>
      </c>
      <c r="E214" s="3" t="s">
        <v>2977</v>
      </c>
      <c r="F214" s="3" t="s">
        <v>2978</v>
      </c>
      <c r="G214" s="3" t="s">
        <v>3081</v>
      </c>
      <c r="H214" s="3" t="s">
        <v>3081</v>
      </c>
      <c r="I214" s="3" t="s">
        <v>2980</v>
      </c>
      <c r="J214" s="4">
        <v>3.4579439999999999</v>
      </c>
      <c r="K214" s="4">
        <v>-6.9747899999999996</v>
      </c>
      <c r="L214" s="4">
        <v>0.63636400000000004</v>
      </c>
      <c r="M214" s="4">
        <v>0.81967199999999996</v>
      </c>
      <c r="N214" s="4" t="s">
        <v>2924</v>
      </c>
      <c r="O214" s="4">
        <v>7.0330370000000002</v>
      </c>
      <c r="P214" s="4">
        <v>1.7903929999999999</v>
      </c>
      <c r="Q214" s="4">
        <v>15.406867</v>
      </c>
      <c r="R214" s="4">
        <v>25.529578999999998</v>
      </c>
      <c r="S214" s="3" t="s">
        <v>4283</v>
      </c>
      <c r="T214" s="5" t="s">
        <v>4284</v>
      </c>
      <c r="U214" s="4">
        <v>882.20969073000003</v>
      </c>
      <c r="V214" s="10">
        <v>2666.66669</v>
      </c>
      <c r="W214" s="4">
        <v>7.4074074074074101</v>
      </c>
      <c r="X214" s="4">
        <v>13.11</v>
      </c>
      <c r="Y214" s="5" t="s">
        <v>4285</v>
      </c>
      <c r="Z214" s="4" t="s">
        <v>2924</v>
      </c>
      <c r="AA214" s="10">
        <v>76.344827586199997</v>
      </c>
      <c r="AB214" s="10">
        <v>85.153846153800004</v>
      </c>
      <c r="AC214" s="4">
        <v>3.523129</v>
      </c>
      <c r="AD214" s="4">
        <v>9.9099434761604002</v>
      </c>
      <c r="AE214" s="4">
        <v>10.2400019246083</v>
      </c>
      <c r="AF214" s="4">
        <v>15.406867</v>
      </c>
      <c r="AG214" s="4">
        <v>13.849547639154199</v>
      </c>
      <c r="AH214" s="4">
        <v>14.958440907895101</v>
      </c>
      <c r="AI214" s="4">
        <v>1.7903929999999999</v>
      </c>
      <c r="AJ214" s="4">
        <v>2.233206</v>
      </c>
    </row>
    <row r="215" spans="1:36" hidden="1" x14ac:dyDescent="0.3">
      <c r="A215" s="1" t="s">
        <v>209</v>
      </c>
      <c r="B215" s="2">
        <v>4238544</v>
      </c>
      <c r="C215" s="3" t="s">
        <v>2936</v>
      </c>
      <c r="D215" s="4">
        <v>1042.1593715399999</v>
      </c>
      <c r="E215" s="3" t="s">
        <v>2930</v>
      </c>
      <c r="F215" s="3" t="s">
        <v>2954</v>
      </c>
      <c r="G215" s="3" t="s">
        <v>3052</v>
      </c>
      <c r="H215" s="3" t="s">
        <v>3053</v>
      </c>
      <c r="I215" s="3" t="s">
        <v>2972</v>
      </c>
      <c r="J215" s="4">
        <v>9.2982460000000007</v>
      </c>
      <c r="K215" s="4">
        <v>-6.5967019999999996</v>
      </c>
      <c r="L215" s="4">
        <v>-5.0787199999999997</v>
      </c>
      <c r="M215" s="4">
        <v>-0.63795900000000005</v>
      </c>
      <c r="N215" s="4">
        <v>7.9194915254237301</v>
      </c>
      <c r="O215" s="4">
        <v>4.1915093072933196</v>
      </c>
      <c r="P215" s="4">
        <v>0.78335200000000005</v>
      </c>
      <c r="Q215" s="4" t="s">
        <v>2935</v>
      </c>
      <c r="R215" s="4" t="s">
        <v>2935</v>
      </c>
      <c r="S215" s="3" t="s">
        <v>4286</v>
      </c>
      <c r="T215" s="4">
        <v>18.690000000000001</v>
      </c>
      <c r="U215" s="4">
        <v>1042.1593715399999</v>
      </c>
      <c r="V215" s="10" t="s">
        <v>2935</v>
      </c>
      <c r="W215" s="4">
        <v>15.4093097913323</v>
      </c>
      <c r="X215" s="4">
        <v>21.93</v>
      </c>
      <c r="Y215" s="4">
        <v>16.79</v>
      </c>
      <c r="Z215" s="4">
        <v>7.7648529999999996</v>
      </c>
      <c r="AA215" s="10">
        <v>4.5762836365000004</v>
      </c>
      <c r="AB215" s="10">
        <v>4.8069380396000003</v>
      </c>
      <c r="AC215" s="4" t="s">
        <v>2935</v>
      </c>
      <c r="AD215" s="4" t="s">
        <v>2935</v>
      </c>
      <c r="AE215" s="4" t="s">
        <v>2935</v>
      </c>
      <c r="AF215" s="4" t="s">
        <v>2935</v>
      </c>
      <c r="AG215" s="4" t="s">
        <v>2935</v>
      </c>
      <c r="AH215" s="4" t="s">
        <v>2935</v>
      </c>
      <c r="AI215" s="4">
        <v>0.78335200000000005</v>
      </c>
      <c r="AJ215" s="4">
        <v>0.78335200000000005</v>
      </c>
    </row>
    <row r="216" spans="1:36" hidden="1" x14ac:dyDescent="0.3">
      <c r="A216" s="1" t="s">
        <v>210</v>
      </c>
      <c r="B216" s="2">
        <v>4060429</v>
      </c>
      <c r="C216" s="3" t="s">
        <v>2936</v>
      </c>
      <c r="D216" s="4">
        <v>6934.0064017599998</v>
      </c>
      <c r="E216" s="3" t="s">
        <v>2937</v>
      </c>
      <c r="F216" s="3" t="s">
        <v>2938</v>
      </c>
      <c r="G216" s="3" t="s">
        <v>2944</v>
      </c>
      <c r="H216" s="3" t="s">
        <v>2944</v>
      </c>
      <c r="I216" s="3" t="s">
        <v>3195</v>
      </c>
      <c r="J216" s="4">
        <v>90.88073</v>
      </c>
      <c r="K216" s="4">
        <v>28.747167000000001</v>
      </c>
      <c r="L216" s="4">
        <v>15.200232</v>
      </c>
      <c r="M216" s="4">
        <v>3.783925</v>
      </c>
      <c r="N216" s="4">
        <v>28.081199999999999</v>
      </c>
      <c r="O216" s="4">
        <v>43.655324</v>
      </c>
      <c r="P216" s="4">
        <v>9.687595</v>
      </c>
      <c r="Q216" s="4">
        <v>15.444349000000001</v>
      </c>
      <c r="R216" s="4">
        <v>35.960169999999998</v>
      </c>
      <c r="S216" s="3" t="s">
        <v>4287</v>
      </c>
      <c r="T216" s="5" t="s">
        <v>4288</v>
      </c>
      <c r="U216" s="4">
        <v>6934.0064017599998</v>
      </c>
      <c r="V216" s="10">
        <v>7487.8064009999998</v>
      </c>
      <c r="W216" s="4">
        <v>0.77445310535579603</v>
      </c>
      <c r="X216" s="4">
        <v>159.66</v>
      </c>
      <c r="Y216" s="4">
        <v>82.63</v>
      </c>
      <c r="Z216" s="4">
        <v>28.081199999999999</v>
      </c>
      <c r="AA216" s="10">
        <v>23.839352614999999</v>
      </c>
      <c r="AB216" s="10">
        <v>25.6881030236</v>
      </c>
      <c r="AC216" s="4">
        <v>5.3857489999999997</v>
      </c>
      <c r="AD216" s="4">
        <v>4.9608513916946002</v>
      </c>
      <c r="AE216" s="4">
        <v>5.2381341640467998</v>
      </c>
      <c r="AF216" s="4">
        <v>15.444349000000001</v>
      </c>
      <c r="AG216" s="4">
        <v>14.4603416633724</v>
      </c>
      <c r="AH216" s="4">
        <v>15.3510664213412</v>
      </c>
      <c r="AI216" s="4">
        <v>9.687595</v>
      </c>
      <c r="AJ216" s="4">
        <v>83.287958000000003</v>
      </c>
    </row>
    <row r="217" spans="1:36" hidden="1" x14ac:dyDescent="0.3">
      <c r="A217" s="1" t="s">
        <v>211</v>
      </c>
      <c r="B217" s="2">
        <v>4260944</v>
      </c>
      <c r="C217" s="3" t="s">
        <v>2941</v>
      </c>
      <c r="D217" s="4">
        <v>1007.3819640299999</v>
      </c>
      <c r="E217" s="3" t="s">
        <v>2937</v>
      </c>
      <c r="F217" s="3" t="s">
        <v>2938</v>
      </c>
      <c r="G217" s="3" t="s">
        <v>2994</v>
      </c>
      <c r="H217" s="3" t="s">
        <v>2995</v>
      </c>
      <c r="I217" s="3" t="s">
        <v>3196</v>
      </c>
      <c r="J217" s="4">
        <v>-56.005308999999997</v>
      </c>
      <c r="K217" s="4">
        <v>1.0670729999999999</v>
      </c>
      <c r="L217" s="4">
        <v>0.75987800000000005</v>
      </c>
      <c r="M217" s="4">
        <v>-3.2116790000000002</v>
      </c>
      <c r="N217" s="4" t="s">
        <v>2924</v>
      </c>
      <c r="O217" s="4">
        <v>5.5996620000000004</v>
      </c>
      <c r="P217" s="4">
        <v>15.636792</v>
      </c>
      <c r="Q217" s="4">
        <v>11.489701999999999</v>
      </c>
      <c r="R217" s="4">
        <v>7.7413109999999996</v>
      </c>
      <c r="S217" s="3" t="s">
        <v>4289</v>
      </c>
      <c r="T217" s="4">
        <v>6.63</v>
      </c>
      <c r="U217" s="4">
        <v>1007.3819640299999</v>
      </c>
      <c r="V217" s="10">
        <v>1760.859964</v>
      </c>
      <c r="W217" s="4" t="s">
        <v>2935</v>
      </c>
      <c r="X217" s="4">
        <v>20.149999999999999</v>
      </c>
      <c r="Y217" s="4">
        <v>5.56</v>
      </c>
      <c r="Z217" s="4" t="s">
        <v>2924</v>
      </c>
      <c r="AA217" s="10">
        <v>9.2083333333000006</v>
      </c>
      <c r="AB217" s="10">
        <v>10.809136410300001</v>
      </c>
      <c r="AC217" s="4">
        <v>1.7927900000000001</v>
      </c>
      <c r="AD217" s="4">
        <v>1.6037900582064999</v>
      </c>
      <c r="AE217" s="4">
        <v>1.9210548658391</v>
      </c>
      <c r="AF217" s="4">
        <v>11.489701999999999</v>
      </c>
      <c r="AG217" s="4">
        <v>7.8917138660955004</v>
      </c>
      <c r="AH217" s="4">
        <v>9.8757711131305008</v>
      </c>
      <c r="AI217" s="4">
        <v>15.636792</v>
      </c>
      <c r="AJ217" s="4" t="s">
        <v>2924</v>
      </c>
    </row>
    <row r="218" spans="1:36" hidden="1" x14ac:dyDescent="0.3">
      <c r="A218" s="1" t="s">
        <v>212</v>
      </c>
      <c r="B218" s="2">
        <v>29279924</v>
      </c>
      <c r="C218" s="3" t="s">
        <v>2941</v>
      </c>
      <c r="D218" s="4">
        <v>924.98706945000004</v>
      </c>
      <c r="E218" s="3" t="s">
        <v>2920</v>
      </c>
      <c r="F218" s="3" t="s">
        <v>2921</v>
      </c>
      <c r="G218" s="3" t="s">
        <v>2942</v>
      </c>
      <c r="H218" s="3" t="s">
        <v>2942</v>
      </c>
      <c r="I218" s="3" t="s">
        <v>2943</v>
      </c>
      <c r="J218" s="4">
        <v>37.25</v>
      </c>
      <c r="K218" s="4">
        <v>14.997904999999999</v>
      </c>
      <c r="L218" s="4">
        <v>-8.6522459999999999</v>
      </c>
      <c r="M218" s="4">
        <v>0.88202899999999995</v>
      </c>
      <c r="N218" s="4" t="s">
        <v>2924</v>
      </c>
      <c r="O218" s="4" t="s">
        <v>2924</v>
      </c>
      <c r="P218" s="4">
        <v>3.332929</v>
      </c>
      <c r="Q218" s="4" t="s">
        <v>2924</v>
      </c>
      <c r="R218" s="4" t="s">
        <v>2924</v>
      </c>
      <c r="S218" s="3" t="s">
        <v>4290</v>
      </c>
      <c r="T218" s="4">
        <v>27.45</v>
      </c>
      <c r="U218" s="4">
        <v>924.98706945000004</v>
      </c>
      <c r="V218" s="10">
        <v>642.34506899999997</v>
      </c>
      <c r="W218" s="4" t="s">
        <v>2935</v>
      </c>
      <c r="X218" s="4">
        <v>36.369999999999997</v>
      </c>
      <c r="Y218" s="4">
        <v>14.35</v>
      </c>
      <c r="Z218" s="4" t="s">
        <v>2924</v>
      </c>
      <c r="AA218" s="10" t="s">
        <v>2924</v>
      </c>
      <c r="AB218" s="10" t="s">
        <v>2924</v>
      </c>
      <c r="AC218" s="4" t="s">
        <v>2935</v>
      </c>
      <c r="AD218" s="4" t="s">
        <v>2935</v>
      </c>
      <c r="AE218" s="4" t="s">
        <v>2935</v>
      </c>
      <c r="AF218" s="4" t="s">
        <v>2924</v>
      </c>
      <c r="AG218" s="4" t="s">
        <v>2924</v>
      </c>
      <c r="AH218" s="4" t="s">
        <v>2924</v>
      </c>
      <c r="AI218" s="4">
        <v>3.332929</v>
      </c>
      <c r="AJ218" s="4">
        <v>3.332929</v>
      </c>
    </row>
    <row r="219" spans="1:36" hidden="1" x14ac:dyDescent="0.3">
      <c r="A219" s="1" t="s">
        <v>213</v>
      </c>
      <c r="B219" s="2">
        <v>4066994</v>
      </c>
      <c r="C219" s="3" t="s">
        <v>2936</v>
      </c>
      <c r="D219" s="4">
        <v>6271.9272876799996</v>
      </c>
      <c r="E219" s="3" t="s">
        <v>2946</v>
      </c>
      <c r="F219" s="3" t="s">
        <v>3022</v>
      </c>
      <c r="G219" s="3" t="s">
        <v>3029</v>
      </c>
      <c r="H219" s="3" t="s">
        <v>3197</v>
      </c>
      <c r="I219" s="3" t="s">
        <v>3198</v>
      </c>
      <c r="J219" s="4">
        <v>-0.55036700000000005</v>
      </c>
      <c r="K219" s="4">
        <v>-8.6969840000000005</v>
      </c>
      <c r="L219" s="4">
        <v>-10.673358</v>
      </c>
      <c r="M219" s="4">
        <v>3.5422820000000002</v>
      </c>
      <c r="N219" s="4">
        <v>13.274711</v>
      </c>
      <c r="O219" s="4">
        <v>6.4363970000000004</v>
      </c>
      <c r="P219" s="4">
        <v>1.051722</v>
      </c>
      <c r="Q219" s="4">
        <v>7.1466890000000003</v>
      </c>
      <c r="R219" s="4">
        <v>8.0105489999999993</v>
      </c>
      <c r="S219" s="3" t="s">
        <v>4291</v>
      </c>
      <c r="T219" s="4">
        <v>119.26</v>
      </c>
      <c r="U219" s="4">
        <v>6271.9272876799996</v>
      </c>
      <c r="V219" s="10">
        <v>9369.9742869999991</v>
      </c>
      <c r="W219" s="4" t="s">
        <v>2935</v>
      </c>
      <c r="X219" s="5" t="s">
        <v>4292</v>
      </c>
      <c r="Y219" s="4">
        <v>108.51</v>
      </c>
      <c r="Z219" s="4">
        <v>13.274711</v>
      </c>
      <c r="AA219" s="10">
        <v>10.9398792815</v>
      </c>
      <c r="AB219" s="10">
        <v>11.764659460100001</v>
      </c>
      <c r="AC219" s="4">
        <v>0.32889099999999999</v>
      </c>
      <c r="AD219" s="4">
        <v>0.34129640695930002</v>
      </c>
      <c r="AE219" s="4">
        <v>0.33881629117619999</v>
      </c>
      <c r="AF219" s="4">
        <v>7.1466890000000003</v>
      </c>
      <c r="AG219" s="4">
        <v>8.1662665914240993</v>
      </c>
      <c r="AH219" s="4">
        <v>8.3253989667413997</v>
      </c>
      <c r="AI219" s="4">
        <v>1.051722</v>
      </c>
      <c r="AJ219" s="4">
        <v>1.661929</v>
      </c>
    </row>
    <row r="220" spans="1:36" hidden="1" x14ac:dyDescent="0.3">
      <c r="A220" s="1" t="s">
        <v>214</v>
      </c>
      <c r="B220" s="2">
        <v>100134</v>
      </c>
      <c r="C220" s="3" t="s">
        <v>2919</v>
      </c>
      <c r="D220" s="4">
        <v>559.91888100000006</v>
      </c>
      <c r="E220" s="3" t="s">
        <v>2930</v>
      </c>
      <c r="F220" s="3" t="s">
        <v>2931</v>
      </c>
      <c r="G220" s="3" t="s">
        <v>2931</v>
      </c>
      <c r="H220" s="3" t="s">
        <v>2932</v>
      </c>
      <c r="I220" s="3" t="s">
        <v>2933</v>
      </c>
      <c r="J220" s="4">
        <v>35.975610000000003</v>
      </c>
      <c r="K220" s="4">
        <v>16.509927000000001</v>
      </c>
      <c r="L220" s="4">
        <v>16.917162000000001</v>
      </c>
      <c r="M220" s="4">
        <v>-0.59435400000000005</v>
      </c>
      <c r="N220" s="4">
        <v>17.066326530612201</v>
      </c>
      <c r="O220" s="4">
        <v>71.781115999999997</v>
      </c>
      <c r="P220" s="4">
        <v>1.423162</v>
      </c>
      <c r="Q220" s="4" t="s">
        <v>2935</v>
      </c>
      <c r="R220" s="4" t="s">
        <v>2935</v>
      </c>
      <c r="S220" s="3" t="s">
        <v>4293</v>
      </c>
      <c r="T220" s="4">
        <v>33.450000000000003</v>
      </c>
      <c r="U220" s="4">
        <v>559.91888100000006</v>
      </c>
      <c r="V220" s="10" t="s">
        <v>2935</v>
      </c>
      <c r="W220" s="4">
        <v>3.3482810164424501</v>
      </c>
      <c r="X220" s="4">
        <v>34.630000000000003</v>
      </c>
      <c r="Y220" s="4">
        <v>21.5001</v>
      </c>
      <c r="Z220" s="4">
        <v>17.066327000000001</v>
      </c>
      <c r="AA220" s="10">
        <v>13.4879032258</v>
      </c>
      <c r="AB220" s="10">
        <v>16.004784688899999</v>
      </c>
      <c r="AC220" s="4" t="s">
        <v>2935</v>
      </c>
      <c r="AD220" s="4" t="s">
        <v>2935</v>
      </c>
      <c r="AE220" s="4" t="s">
        <v>2935</v>
      </c>
      <c r="AF220" s="4" t="s">
        <v>2935</v>
      </c>
      <c r="AG220" s="4" t="s">
        <v>2935</v>
      </c>
      <c r="AH220" s="4" t="s">
        <v>2935</v>
      </c>
      <c r="AI220" s="4">
        <v>1.423162</v>
      </c>
      <c r="AJ220" s="4">
        <v>1.523779</v>
      </c>
    </row>
    <row r="221" spans="1:36" hidden="1" x14ac:dyDescent="0.3">
      <c r="A221" s="1" t="s">
        <v>215</v>
      </c>
      <c r="B221" s="2">
        <v>4811510</v>
      </c>
      <c r="C221" s="3" t="s">
        <v>2919</v>
      </c>
      <c r="D221" s="4">
        <v>2304.8051799599998</v>
      </c>
      <c r="E221" s="3" t="s">
        <v>2920</v>
      </c>
      <c r="F221" s="3" t="s">
        <v>2921</v>
      </c>
      <c r="G221" s="3" t="s">
        <v>2942</v>
      </c>
      <c r="H221" s="3" t="s">
        <v>2942</v>
      </c>
      <c r="I221" s="3" t="s">
        <v>3051</v>
      </c>
      <c r="J221" s="4">
        <v>-36.332417999999997</v>
      </c>
      <c r="K221" s="4">
        <v>-23.922855999999999</v>
      </c>
      <c r="L221" s="4">
        <v>-9.0284589999999998</v>
      </c>
      <c r="M221" s="4">
        <v>-0.161551</v>
      </c>
      <c r="N221" s="4" t="s">
        <v>2924</v>
      </c>
      <c r="O221" s="4" t="s">
        <v>2924</v>
      </c>
      <c r="P221" s="4">
        <v>6.9673059999999998</v>
      </c>
      <c r="Q221" s="4" t="s">
        <v>2924</v>
      </c>
      <c r="R221" s="4" t="s">
        <v>2924</v>
      </c>
      <c r="S221" s="3" t="s">
        <v>4294</v>
      </c>
      <c r="T221" s="4">
        <v>18.54</v>
      </c>
      <c r="U221" s="4">
        <v>2304.8051799599998</v>
      </c>
      <c r="V221" s="10">
        <v>2332.8851789999999</v>
      </c>
      <c r="W221" s="4" t="s">
        <v>2935</v>
      </c>
      <c r="X221" s="4">
        <v>39.83</v>
      </c>
      <c r="Y221" s="4">
        <v>17.05</v>
      </c>
      <c r="Z221" s="4" t="s">
        <v>2924</v>
      </c>
      <c r="AA221" s="10" t="s">
        <v>2924</v>
      </c>
      <c r="AB221" s="10" t="s">
        <v>2924</v>
      </c>
      <c r="AC221" s="4">
        <v>118.733977</v>
      </c>
      <c r="AD221" s="4">
        <v>20.9265657483522</v>
      </c>
      <c r="AE221" s="4">
        <v>37.8687954370806</v>
      </c>
      <c r="AF221" s="4" t="s">
        <v>2924</v>
      </c>
      <c r="AG221" s="4" t="s">
        <v>2924</v>
      </c>
      <c r="AH221" s="4" t="s">
        <v>2924</v>
      </c>
      <c r="AI221" s="4">
        <v>6.9673059999999998</v>
      </c>
      <c r="AJ221" s="4">
        <v>7.1638330000000003</v>
      </c>
    </row>
    <row r="222" spans="1:36" hidden="1" x14ac:dyDescent="0.3">
      <c r="A222" s="1" t="s">
        <v>216</v>
      </c>
      <c r="B222" s="2">
        <v>11227403</v>
      </c>
      <c r="C222" s="3" t="s">
        <v>2941</v>
      </c>
      <c r="D222" s="4">
        <v>1360.59665</v>
      </c>
      <c r="E222" s="3" t="s">
        <v>2920</v>
      </c>
      <c r="F222" s="3" t="s">
        <v>2921</v>
      </c>
      <c r="G222" s="3" t="s">
        <v>2942</v>
      </c>
      <c r="H222" s="3" t="s">
        <v>2942</v>
      </c>
      <c r="I222" s="3" t="s">
        <v>2943</v>
      </c>
      <c r="J222" s="4">
        <v>194.11764700000001</v>
      </c>
      <c r="K222" s="4">
        <v>9.2896180000000008</v>
      </c>
      <c r="L222" s="4">
        <v>-16.617034</v>
      </c>
      <c r="M222" s="4">
        <v>-7.1377999999999997E-2</v>
      </c>
      <c r="N222" s="4" t="s">
        <v>2924</v>
      </c>
      <c r="O222" s="4" t="s">
        <v>2924</v>
      </c>
      <c r="P222" s="4">
        <v>6.7665540000000002</v>
      </c>
      <c r="Q222" s="4" t="s">
        <v>2924</v>
      </c>
      <c r="R222" s="4" t="s">
        <v>2924</v>
      </c>
      <c r="S222" s="3" t="s">
        <v>4295</v>
      </c>
      <c r="T222" s="4">
        <v>14</v>
      </c>
      <c r="U222" s="4">
        <v>1360.59665</v>
      </c>
      <c r="V222" s="10">
        <v>1155.88265</v>
      </c>
      <c r="W222" s="4" t="s">
        <v>2935</v>
      </c>
      <c r="X222" s="4">
        <v>18.510000000000002</v>
      </c>
      <c r="Y222" s="5" t="s">
        <v>4296</v>
      </c>
      <c r="Z222" s="4" t="s">
        <v>2924</v>
      </c>
      <c r="AA222" s="10" t="s">
        <v>2924</v>
      </c>
      <c r="AB222" s="10" t="s">
        <v>2924</v>
      </c>
      <c r="AC222" s="4" t="s">
        <v>2924</v>
      </c>
      <c r="AD222" s="4">
        <v>14.1965967695779</v>
      </c>
      <c r="AE222" s="4">
        <v>41.045511523028303</v>
      </c>
      <c r="AF222" s="4" t="s">
        <v>2924</v>
      </c>
      <c r="AG222" s="4" t="s">
        <v>2935</v>
      </c>
      <c r="AH222" s="4" t="s">
        <v>2935</v>
      </c>
      <c r="AI222" s="4">
        <v>6.7665540000000002</v>
      </c>
      <c r="AJ222" s="4">
        <v>7.0281120000000001</v>
      </c>
    </row>
    <row r="223" spans="1:36" hidden="1" x14ac:dyDescent="0.3">
      <c r="A223" s="1" t="s">
        <v>217</v>
      </c>
      <c r="B223" s="2">
        <v>103437</v>
      </c>
      <c r="C223" s="3" t="s">
        <v>2936</v>
      </c>
      <c r="D223" s="4">
        <v>66775.223339999997</v>
      </c>
      <c r="E223" s="3" t="s">
        <v>2930</v>
      </c>
      <c r="F223" s="3" t="s">
        <v>2958</v>
      </c>
      <c r="G223" s="3" t="s">
        <v>2958</v>
      </c>
      <c r="H223" s="3" t="s">
        <v>2959</v>
      </c>
      <c r="I223" s="3" t="s">
        <v>3160</v>
      </c>
      <c r="J223" s="4">
        <v>20.310770000000002</v>
      </c>
      <c r="K223" s="4">
        <v>4.2731820000000003</v>
      </c>
      <c r="L223" s="4">
        <v>5.9431789999999998</v>
      </c>
      <c r="M223" s="4">
        <v>3.2962180000000001</v>
      </c>
      <c r="N223" s="4">
        <v>57.96</v>
      </c>
      <c r="O223" s="4">
        <v>28.1131691360833</v>
      </c>
      <c r="P223" s="4">
        <v>5.4794450000000001</v>
      </c>
      <c r="Q223" s="4">
        <v>20.556667000000001</v>
      </c>
      <c r="R223" s="4">
        <v>24.63721</v>
      </c>
      <c r="S223" s="3" t="s">
        <v>4297</v>
      </c>
      <c r="T223" s="4">
        <v>304.29000000000002</v>
      </c>
      <c r="U223" s="4">
        <v>66775.223339999997</v>
      </c>
      <c r="V223" s="10">
        <v>73358.52334</v>
      </c>
      <c r="W223" s="4">
        <v>0.78872128561569599</v>
      </c>
      <c r="X223" s="4">
        <v>308</v>
      </c>
      <c r="Y223" s="4">
        <v>218.625</v>
      </c>
      <c r="Z223" s="4">
        <v>57.794871999999998</v>
      </c>
      <c r="AA223" s="10">
        <v>27.5397996216</v>
      </c>
      <c r="AB223" s="10">
        <v>30.0927139219</v>
      </c>
      <c r="AC223" s="4">
        <v>6.8766949999999998</v>
      </c>
      <c r="AD223" s="4">
        <v>5.8743780401079002</v>
      </c>
      <c r="AE223" s="4">
        <v>6.3966774399138</v>
      </c>
      <c r="AF223" s="4">
        <v>20.556667000000001</v>
      </c>
      <c r="AG223" s="4">
        <v>18.565615686398399</v>
      </c>
      <c r="AH223" s="4">
        <v>20.7343359114146</v>
      </c>
      <c r="AI223" s="4">
        <v>5.4794450000000001</v>
      </c>
      <c r="AJ223" s="4" t="s">
        <v>2924</v>
      </c>
    </row>
    <row r="224" spans="1:36" hidden="1" x14ac:dyDescent="0.3">
      <c r="A224" s="1" t="s">
        <v>218</v>
      </c>
      <c r="B224" s="2">
        <v>4283377</v>
      </c>
      <c r="C224" s="3" t="s">
        <v>2936</v>
      </c>
      <c r="D224" s="4">
        <v>3342.297024</v>
      </c>
      <c r="E224" s="3" t="s">
        <v>2930</v>
      </c>
      <c r="F224" s="3" t="s">
        <v>2954</v>
      </c>
      <c r="G224" s="3" t="s">
        <v>2955</v>
      </c>
      <c r="H224" s="3" t="s">
        <v>2956</v>
      </c>
      <c r="I224" s="3" t="s">
        <v>3102</v>
      </c>
      <c r="J224" s="4">
        <v>29.058441999999999</v>
      </c>
      <c r="K224" s="4">
        <v>15.52434</v>
      </c>
      <c r="L224" s="4">
        <v>8.1142339999999997</v>
      </c>
      <c r="M224" s="4">
        <v>2.206985</v>
      </c>
      <c r="N224" s="4">
        <v>13.253682</v>
      </c>
      <c r="O224" s="4">
        <v>9.6363640000000004</v>
      </c>
      <c r="P224" s="4">
        <v>8.9830509999999997</v>
      </c>
      <c r="Q224" s="4">
        <v>9.8721049999999995</v>
      </c>
      <c r="R224" s="4">
        <v>13.257904</v>
      </c>
      <c r="S224" s="3" t="s">
        <v>4298</v>
      </c>
      <c r="T224" s="4">
        <v>47.7</v>
      </c>
      <c r="U224" s="4">
        <v>3342.297024</v>
      </c>
      <c r="V224" s="10">
        <v>3699.5120240000001</v>
      </c>
      <c r="W224" s="4">
        <v>6.8763102725366902</v>
      </c>
      <c r="X224" s="4">
        <v>49.52</v>
      </c>
      <c r="Y224" s="4">
        <v>36.450000000000003</v>
      </c>
      <c r="Z224" s="4">
        <v>13.253682</v>
      </c>
      <c r="AA224" s="10">
        <v>13.0061349693</v>
      </c>
      <c r="AB224" s="10">
        <v>13.876363636300001</v>
      </c>
      <c r="AC224" s="4">
        <v>3.4778090000000002</v>
      </c>
      <c r="AD224" s="4">
        <v>3.1090949020926</v>
      </c>
      <c r="AE224" s="4">
        <v>3.3380059767210999</v>
      </c>
      <c r="AF224" s="4">
        <v>9.8721049999999995</v>
      </c>
      <c r="AG224" s="4">
        <v>9.1945026124530003</v>
      </c>
      <c r="AH224" s="4">
        <v>9.7700359003746993</v>
      </c>
      <c r="AI224" s="4">
        <v>8.9830509999999997</v>
      </c>
      <c r="AJ224" s="4">
        <v>8.9830509999999997</v>
      </c>
    </row>
    <row r="225" spans="1:36" hidden="1" x14ac:dyDescent="0.3">
      <c r="A225" s="1" t="s">
        <v>219</v>
      </c>
      <c r="B225" s="2">
        <v>4811690</v>
      </c>
      <c r="C225" s="3" t="s">
        <v>2936</v>
      </c>
      <c r="D225" s="4">
        <v>1185.07545992</v>
      </c>
      <c r="E225" s="3" t="s">
        <v>2920</v>
      </c>
      <c r="F225" s="3" t="s">
        <v>2961</v>
      </c>
      <c r="G225" s="3" t="s">
        <v>2962</v>
      </c>
      <c r="H225" s="3" t="s">
        <v>2963</v>
      </c>
      <c r="I225" s="3" t="s">
        <v>2923</v>
      </c>
      <c r="J225" s="4">
        <v>60.079275000000003</v>
      </c>
      <c r="K225" s="4">
        <v>10.775862</v>
      </c>
      <c r="L225" s="4">
        <v>6.5586130000000002</v>
      </c>
      <c r="M225" s="4">
        <v>6.0787990000000001</v>
      </c>
      <c r="N225" s="4" t="s">
        <v>2924</v>
      </c>
      <c r="O225" s="4">
        <v>200.496454</v>
      </c>
      <c r="P225" s="4">
        <v>3.8875139999999999</v>
      </c>
      <c r="Q225" s="4">
        <v>24.940141000000001</v>
      </c>
      <c r="R225" s="4">
        <v>74.731458000000003</v>
      </c>
      <c r="S225" s="3" t="s">
        <v>4299</v>
      </c>
      <c r="T225" s="4">
        <v>28.27</v>
      </c>
      <c r="U225" s="4">
        <v>1185.07545992</v>
      </c>
      <c r="V225" s="10">
        <v>1492.667459</v>
      </c>
      <c r="W225" s="4" t="s">
        <v>2935</v>
      </c>
      <c r="X225" s="4">
        <v>30</v>
      </c>
      <c r="Y225" s="4">
        <v>16.484200000000001</v>
      </c>
      <c r="Z225" s="4" t="s">
        <v>2924</v>
      </c>
      <c r="AA225" s="10" t="s">
        <v>2924</v>
      </c>
      <c r="AB225" s="10" t="s">
        <v>2924</v>
      </c>
      <c r="AC225" s="4">
        <v>3.8780760000000001</v>
      </c>
      <c r="AD225" s="4">
        <v>3.5609419561203</v>
      </c>
      <c r="AE225" s="4">
        <v>3.8043636648257002</v>
      </c>
      <c r="AF225" s="4">
        <v>24.940141000000001</v>
      </c>
      <c r="AG225" s="4">
        <v>18.6979595392738</v>
      </c>
      <c r="AH225" s="4">
        <v>21.237052314827999</v>
      </c>
      <c r="AI225" s="4">
        <v>3.8875139999999999</v>
      </c>
      <c r="AJ225" s="4" t="s">
        <v>2924</v>
      </c>
    </row>
    <row r="226" spans="1:36" hidden="1" x14ac:dyDescent="0.3">
      <c r="A226" s="1" t="s">
        <v>220</v>
      </c>
      <c r="B226" s="2">
        <v>5262982</v>
      </c>
      <c r="C226" s="3" t="s">
        <v>2919</v>
      </c>
      <c r="D226" s="4">
        <v>1776.9207142800001</v>
      </c>
      <c r="E226" s="3" t="s">
        <v>2920</v>
      </c>
      <c r="F226" s="3" t="s">
        <v>2921</v>
      </c>
      <c r="G226" s="3" t="s">
        <v>3114</v>
      </c>
      <c r="H226" s="3" t="s">
        <v>3114</v>
      </c>
      <c r="I226" s="3" t="s">
        <v>3051</v>
      </c>
      <c r="J226" s="4">
        <v>18.24417</v>
      </c>
      <c r="K226" s="4">
        <v>5.853459</v>
      </c>
      <c r="L226" s="4">
        <v>-2.6721870000000001</v>
      </c>
      <c r="M226" s="4">
        <v>15.035587</v>
      </c>
      <c r="N226" s="4" t="s">
        <v>2924</v>
      </c>
      <c r="O226" s="4" t="s">
        <v>2924</v>
      </c>
      <c r="P226" s="4">
        <v>3.0316529999999999</v>
      </c>
      <c r="Q226" s="4" t="s">
        <v>2924</v>
      </c>
      <c r="R226" s="4" t="s">
        <v>2924</v>
      </c>
      <c r="S226" s="3" t="s">
        <v>4300</v>
      </c>
      <c r="T226" s="4">
        <v>25.86</v>
      </c>
      <c r="U226" s="4">
        <v>1776.9207142800001</v>
      </c>
      <c r="V226" s="10">
        <v>656.82071399999995</v>
      </c>
      <c r="W226" s="4" t="s">
        <v>2935</v>
      </c>
      <c r="X226" s="4">
        <v>53.08</v>
      </c>
      <c r="Y226" s="4">
        <v>21.17</v>
      </c>
      <c r="Z226" s="4" t="s">
        <v>2924</v>
      </c>
      <c r="AA226" s="10" t="s">
        <v>2924</v>
      </c>
      <c r="AB226" s="10" t="s">
        <v>2924</v>
      </c>
      <c r="AC226" s="4">
        <v>4.0770989999999996</v>
      </c>
      <c r="AD226" s="4">
        <v>3.4247708974567002</v>
      </c>
      <c r="AE226" s="4">
        <v>2.4759809115732998</v>
      </c>
      <c r="AF226" s="4" t="s">
        <v>2924</v>
      </c>
      <c r="AG226" s="4" t="s">
        <v>2924</v>
      </c>
      <c r="AH226" s="4" t="s">
        <v>2924</v>
      </c>
      <c r="AI226" s="4">
        <v>3.0316529999999999</v>
      </c>
      <c r="AJ226" s="4">
        <v>3.0316529999999999</v>
      </c>
    </row>
    <row r="227" spans="1:36" hidden="1" x14ac:dyDescent="0.3">
      <c r="A227" s="1" t="s">
        <v>221</v>
      </c>
      <c r="B227" s="2">
        <v>5185755</v>
      </c>
      <c r="C227" s="3" t="s">
        <v>2936</v>
      </c>
      <c r="D227" s="4">
        <v>3591.3068060400001</v>
      </c>
      <c r="E227" s="3" t="s">
        <v>2946</v>
      </c>
      <c r="F227" s="3" t="s">
        <v>2947</v>
      </c>
      <c r="G227" s="3" t="s">
        <v>2948</v>
      </c>
      <c r="H227" s="3" t="s">
        <v>2990</v>
      </c>
      <c r="I227" s="3" t="s">
        <v>2950</v>
      </c>
      <c r="J227" s="4">
        <v>-24.108004000000001</v>
      </c>
      <c r="K227" s="4">
        <v>17.991005000000001</v>
      </c>
      <c r="L227" s="4">
        <v>28.699918</v>
      </c>
      <c r="M227" s="4">
        <v>13.237410000000001</v>
      </c>
      <c r="N227" s="4" t="s">
        <v>2924</v>
      </c>
      <c r="O227" s="4" t="s">
        <v>2924</v>
      </c>
      <c r="P227" s="4">
        <v>12.374214</v>
      </c>
      <c r="Q227" s="4" t="s">
        <v>2924</v>
      </c>
      <c r="R227" s="4">
        <v>30.182009999999998</v>
      </c>
      <c r="S227" s="3" t="s">
        <v>4301</v>
      </c>
      <c r="T227" s="4">
        <v>15.74</v>
      </c>
      <c r="U227" s="4">
        <v>3591.3068060400001</v>
      </c>
      <c r="V227" s="10">
        <v>3344.8798059999999</v>
      </c>
      <c r="W227" s="4" t="s">
        <v>2935</v>
      </c>
      <c r="X227" s="4">
        <v>23.44</v>
      </c>
      <c r="Y227" s="5" t="s">
        <v>4302</v>
      </c>
      <c r="Z227" s="4" t="s">
        <v>2924</v>
      </c>
      <c r="AA227" s="10" t="s">
        <v>2924</v>
      </c>
      <c r="AB227" s="10" t="s">
        <v>2924</v>
      </c>
      <c r="AC227" s="4">
        <v>4.852589</v>
      </c>
      <c r="AD227" s="4">
        <v>4.424968628557</v>
      </c>
      <c r="AE227" s="4">
        <v>4.6440188025514999</v>
      </c>
      <c r="AF227" s="4" t="s">
        <v>2924</v>
      </c>
      <c r="AG227" s="4" t="s">
        <v>2924</v>
      </c>
      <c r="AH227" s="4" t="s">
        <v>2924</v>
      </c>
      <c r="AI227" s="4">
        <v>12.374214</v>
      </c>
      <c r="AJ227" s="4">
        <v>12.374214</v>
      </c>
    </row>
    <row r="228" spans="1:36" hidden="1" x14ac:dyDescent="0.3">
      <c r="A228" s="1" t="s">
        <v>222</v>
      </c>
      <c r="B228" s="2">
        <v>4067004</v>
      </c>
      <c r="C228" s="3" t="s">
        <v>2936</v>
      </c>
      <c r="D228" s="4">
        <v>5118.2030366999998</v>
      </c>
      <c r="E228" s="3" t="s">
        <v>2925</v>
      </c>
      <c r="F228" s="3" t="s">
        <v>2926</v>
      </c>
      <c r="G228" s="3" t="s">
        <v>2927</v>
      </c>
      <c r="H228" s="3" t="s">
        <v>3026</v>
      </c>
      <c r="I228" s="3" t="s">
        <v>3199</v>
      </c>
      <c r="J228" s="4">
        <v>24.570938000000002</v>
      </c>
      <c r="K228" s="4">
        <v>13.170774</v>
      </c>
      <c r="L228" s="4">
        <v>15.670650999999999</v>
      </c>
      <c r="M228" s="4">
        <v>1.2084589999999999</v>
      </c>
      <c r="N228" s="4">
        <v>14.803694</v>
      </c>
      <c r="O228" s="4">
        <v>16.019863999999998</v>
      </c>
      <c r="P228" s="4">
        <v>1.522186</v>
      </c>
      <c r="Q228" s="4">
        <v>8.5663079999999994</v>
      </c>
      <c r="R228" s="4" t="s">
        <v>2924</v>
      </c>
      <c r="S228" s="3" t="s">
        <v>4303</v>
      </c>
      <c r="T228" s="5" t="s">
        <v>4304</v>
      </c>
      <c r="U228" s="4">
        <v>5118.2030366999998</v>
      </c>
      <c r="V228" s="10">
        <v>10128.803035999999</v>
      </c>
      <c r="W228" s="4" t="s">
        <v>2935</v>
      </c>
      <c r="X228" s="4">
        <v>277.13</v>
      </c>
      <c r="Y228" s="5" t="s">
        <v>4305</v>
      </c>
      <c r="Z228" s="4">
        <v>14.803694</v>
      </c>
      <c r="AA228" s="10">
        <v>9.8751714833000008</v>
      </c>
      <c r="AB228" s="10">
        <v>10.0484193063</v>
      </c>
      <c r="AC228" s="4">
        <v>0.61402299999999999</v>
      </c>
      <c r="AD228" s="4">
        <v>0.58960951478870005</v>
      </c>
      <c r="AE228" s="4">
        <v>0.60211707064010001</v>
      </c>
      <c r="AF228" s="4">
        <v>8.5663079999999994</v>
      </c>
      <c r="AG228" s="4">
        <v>10.2923798286162</v>
      </c>
      <c r="AH228" s="4">
        <v>10.7894026639808</v>
      </c>
      <c r="AI228" s="4">
        <v>1.522186</v>
      </c>
      <c r="AJ228" s="4" t="s">
        <v>2924</v>
      </c>
    </row>
    <row r="229" spans="1:36" hidden="1" x14ac:dyDescent="0.3">
      <c r="A229" s="1" t="s">
        <v>223</v>
      </c>
      <c r="B229" s="2">
        <v>4811760</v>
      </c>
      <c r="C229" s="3" t="s">
        <v>2919</v>
      </c>
      <c r="D229" s="4">
        <v>7757.4993413399998</v>
      </c>
      <c r="E229" s="3" t="s">
        <v>2920</v>
      </c>
      <c r="F229" s="3" t="s">
        <v>2921</v>
      </c>
      <c r="G229" s="3" t="s">
        <v>2942</v>
      </c>
      <c r="H229" s="3" t="s">
        <v>2942</v>
      </c>
      <c r="I229" s="3" t="s">
        <v>2943</v>
      </c>
      <c r="J229" s="4">
        <v>40.730702999999998</v>
      </c>
      <c r="K229" s="4">
        <v>-6.8728030000000002</v>
      </c>
      <c r="L229" s="4">
        <v>0.57333199999999995</v>
      </c>
      <c r="M229" s="4">
        <v>2.6084890000000001</v>
      </c>
      <c r="N229" s="4" t="s">
        <v>2924</v>
      </c>
      <c r="O229" s="4" t="s">
        <v>2924</v>
      </c>
      <c r="P229" s="4" t="s">
        <v>2924</v>
      </c>
      <c r="Q229" s="4" t="s">
        <v>2924</v>
      </c>
      <c r="R229" s="4">
        <v>194.61807300000001</v>
      </c>
      <c r="S229" s="3" t="s">
        <v>4306</v>
      </c>
      <c r="T229" s="4">
        <v>129.81</v>
      </c>
      <c r="U229" s="4">
        <v>7757.4993413399998</v>
      </c>
      <c r="V229" s="10">
        <v>7939.4612010000001</v>
      </c>
      <c r="W229" s="4" t="s">
        <v>2935</v>
      </c>
      <c r="X229" s="4">
        <v>161</v>
      </c>
      <c r="Y229" s="4">
        <v>90.13</v>
      </c>
      <c r="Z229" s="4" t="s">
        <v>2924</v>
      </c>
      <c r="AA229" s="10" t="s">
        <v>2924</v>
      </c>
      <c r="AB229" s="10" t="s">
        <v>2924</v>
      </c>
      <c r="AC229" s="4">
        <v>21.740787999999998</v>
      </c>
      <c r="AD229" s="4">
        <v>18.4405573465678</v>
      </c>
      <c r="AE229" s="4">
        <v>26.714309751985699</v>
      </c>
      <c r="AF229" s="4" t="s">
        <v>2924</v>
      </c>
      <c r="AG229" s="4" t="s">
        <v>2924</v>
      </c>
      <c r="AH229" s="4" t="s">
        <v>2924</v>
      </c>
      <c r="AI229" s="4" t="s">
        <v>2924</v>
      </c>
      <c r="AJ229" s="4" t="s">
        <v>2924</v>
      </c>
    </row>
    <row r="230" spans="1:36" hidden="1" x14ac:dyDescent="0.3">
      <c r="A230" s="1" t="s">
        <v>224</v>
      </c>
      <c r="B230" s="2">
        <v>4588939</v>
      </c>
      <c r="C230" s="3" t="s">
        <v>2936</v>
      </c>
      <c r="D230" s="4">
        <v>3944.4079999999999</v>
      </c>
      <c r="E230" s="3" t="s">
        <v>2946</v>
      </c>
      <c r="F230" s="3" t="s">
        <v>2947</v>
      </c>
      <c r="G230" s="3" t="s">
        <v>2985</v>
      </c>
      <c r="H230" s="3" t="s">
        <v>2986</v>
      </c>
      <c r="I230" s="3" t="s">
        <v>3089</v>
      </c>
      <c r="J230" s="4">
        <v>-1.869364</v>
      </c>
      <c r="K230" s="4">
        <v>-3.9810629999999998</v>
      </c>
      <c r="L230" s="4">
        <v>-3.6909130000000001</v>
      </c>
      <c r="M230" s="4">
        <v>1.536011</v>
      </c>
      <c r="N230" s="4">
        <v>22.535354000000002</v>
      </c>
      <c r="O230" s="4">
        <v>10.604872</v>
      </c>
      <c r="P230" s="4">
        <v>2.2229420000000002</v>
      </c>
      <c r="Q230" s="4">
        <v>10.887321</v>
      </c>
      <c r="R230" s="4">
        <v>13.234439</v>
      </c>
      <c r="S230" s="3" t="s">
        <v>4307</v>
      </c>
      <c r="T230" s="4">
        <v>89.24</v>
      </c>
      <c r="U230" s="4">
        <v>3944.4079999999999</v>
      </c>
      <c r="V230" s="10">
        <v>4883.5079999999998</v>
      </c>
      <c r="W230" s="4" t="s">
        <v>2935</v>
      </c>
      <c r="X230" s="4">
        <v>106.42</v>
      </c>
      <c r="Y230" s="4">
        <v>83.704999999999998</v>
      </c>
      <c r="Z230" s="4">
        <v>22.535354000000002</v>
      </c>
      <c r="AA230" s="10">
        <v>16.9454835463</v>
      </c>
      <c r="AB230" s="10">
        <v>17.298663637499999</v>
      </c>
      <c r="AC230" s="4">
        <v>1.1658489999999999</v>
      </c>
      <c r="AD230" s="4">
        <v>1.1865943318715999</v>
      </c>
      <c r="AE230" s="4">
        <v>1.1867501971865</v>
      </c>
      <c r="AF230" s="4">
        <v>10.887321</v>
      </c>
      <c r="AG230" s="4">
        <v>10.9476794365098</v>
      </c>
      <c r="AH230" s="4">
        <v>10.938317019659699</v>
      </c>
      <c r="AI230" s="4">
        <v>2.2229420000000002</v>
      </c>
      <c r="AJ230" s="4" t="s">
        <v>2924</v>
      </c>
    </row>
    <row r="231" spans="1:36" hidden="1" x14ac:dyDescent="0.3">
      <c r="A231" s="1" t="s">
        <v>225</v>
      </c>
      <c r="B231" s="2">
        <v>6675401</v>
      </c>
      <c r="C231" s="3" t="s">
        <v>2936</v>
      </c>
      <c r="D231" s="4">
        <v>3723.9922203000001</v>
      </c>
      <c r="E231" s="3" t="s">
        <v>3033</v>
      </c>
      <c r="F231" s="3" t="s">
        <v>3033</v>
      </c>
      <c r="G231" s="3" t="s">
        <v>3034</v>
      </c>
      <c r="H231" s="3" t="s">
        <v>3073</v>
      </c>
      <c r="I231" s="3" t="s">
        <v>2940</v>
      </c>
      <c r="J231" s="4">
        <v>-0.27753299999999997</v>
      </c>
      <c r="K231" s="4">
        <v>-8.8024920000000009</v>
      </c>
      <c r="L231" s="4">
        <v>-8.4857610000000001</v>
      </c>
      <c r="M231" s="4">
        <v>2.715697</v>
      </c>
      <c r="N231" s="4">
        <v>20.012657999999998</v>
      </c>
      <c r="O231" s="4">
        <v>14.136266000000001</v>
      </c>
      <c r="P231" s="4">
        <v>1.2954559999999999</v>
      </c>
      <c r="Q231" s="4">
        <v>9.6871130000000001</v>
      </c>
      <c r="R231" s="4">
        <v>9.6895120000000006</v>
      </c>
      <c r="S231" s="3" t="s">
        <v>4308</v>
      </c>
      <c r="T231" s="4">
        <v>79.05</v>
      </c>
      <c r="U231" s="4">
        <v>3723.9922203000001</v>
      </c>
      <c r="V231" s="10">
        <v>4891.9922200000001</v>
      </c>
      <c r="W231" s="4">
        <v>2.04933586337761</v>
      </c>
      <c r="X231" s="5" t="s">
        <v>4309</v>
      </c>
      <c r="Y231" s="4">
        <v>75.040000000000006</v>
      </c>
      <c r="Z231" s="4">
        <v>23.597014999999999</v>
      </c>
      <c r="AA231" s="10">
        <v>17.346976842099998</v>
      </c>
      <c r="AB231" s="10">
        <v>17.346976842099998</v>
      </c>
      <c r="AC231" s="4">
        <v>2.315188</v>
      </c>
      <c r="AD231" s="4">
        <v>2.4534806859130001</v>
      </c>
      <c r="AE231" s="4">
        <v>2.4534806859130001</v>
      </c>
      <c r="AF231" s="4">
        <v>9.6871130000000001</v>
      </c>
      <c r="AG231" s="4">
        <v>10.671917191375501</v>
      </c>
      <c r="AH231" s="4">
        <v>10.671917191375501</v>
      </c>
      <c r="AI231" s="4">
        <v>1.2954559999999999</v>
      </c>
      <c r="AJ231" s="4">
        <v>5.089493</v>
      </c>
    </row>
    <row r="232" spans="1:36" hidden="1" x14ac:dyDescent="0.3">
      <c r="A232" s="1" t="s">
        <v>226</v>
      </c>
      <c r="B232" s="2">
        <v>107487119</v>
      </c>
      <c r="C232" s="3" t="s">
        <v>2957</v>
      </c>
      <c r="D232" s="4">
        <v>595.39349238</v>
      </c>
      <c r="E232" s="3" t="s">
        <v>3033</v>
      </c>
      <c r="F232" s="3" t="s">
        <v>3033</v>
      </c>
      <c r="G232" s="3" t="s">
        <v>3034</v>
      </c>
      <c r="H232" s="3" t="s">
        <v>3073</v>
      </c>
      <c r="I232" s="3" t="s">
        <v>3074</v>
      </c>
      <c r="J232" s="4">
        <v>345.989305</v>
      </c>
      <c r="K232" s="5" t="s">
        <v>3200</v>
      </c>
      <c r="L232" s="4">
        <v>75.578946999999999</v>
      </c>
      <c r="M232" s="4">
        <v>14.718019</v>
      </c>
      <c r="N232" s="4" t="s">
        <v>2924</v>
      </c>
      <c r="O232" s="4" t="s">
        <v>2924</v>
      </c>
      <c r="P232" s="4">
        <v>14.734982</v>
      </c>
      <c r="Q232" s="4" t="s">
        <v>2924</v>
      </c>
      <c r="R232" s="4" t="s">
        <v>2924</v>
      </c>
      <c r="S232" s="3" t="s">
        <v>4310</v>
      </c>
      <c r="T232" s="4">
        <v>8.34</v>
      </c>
      <c r="U232" s="4">
        <v>595.39349238</v>
      </c>
      <c r="V232" s="10">
        <v>583.06093199999998</v>
      </c>
      <c r="W232" s="4" t="s">
        <v>2935</v>
      </c>
      <c r="X232" s="4">
        <v>9.33</v>
      </c>
      <c r="Y232" s="4">
        <v>1.65</v>
      </c>
      <c r="Z232" s="4" t="s">
        <v>2924</v>
      </c>
      <c r="AA232" s="10" t="s">
        <v>2924</v>
      </c>
      <c r="AB232" s="10" t="s">
        <v>2924</v>
      </c>
      <c r="AC232" s="4">
        <v>172.331209</v>
      </c>
      <c r="AD232" s="4">
        <v>25.024074334763899</v>
      </c>
      <c r="AE232" s="4">
        <v>141.77256318918501</v>
      </c>
      <c r="AF232" s="4" t="s">
        <v>2924</v>
      </c>
      <c r="AG232" s="4" t="s">
        <v>2935</v>
      </c>
      <c r="AH232" s="4" t="s">
        <v>2935</v>
      </c>
      <c r="AI232" s="4">
        <v>14.734982</v>
      </c>
      <c r="AJ232" s="4">
        <v>16.194175000000001</v>
      </c>
    </row>
    <row r="233" spans="1:36" hidden="1" x14ac:dyDescent="0.3">
      <c r="A233" s="1" t="s">
        <v>227</v>
      </c>
      <c r="B233" s="2">
        <v>4977885</v>
      </c>
      <c r="C233" s="3" t="s">
        <v>2936</v>
      </c>
      <c r="D233" s="4">
        <v>1174.09669128</v>
      </c>
      <c r="E233" s="3" t="s">
        <v>3033</v>
      </c>
      <c r="F233" s="3" t="s">
        <v>3033</v>
      </c>
      <c r="G233" s="3" t="s">
        <v>3034</v>
      </c>
      <c r="H233" s="3" t="s">
        <v>3073</v>
      </c>
      <c r="I233" s="3" t="s">
        <v>3201</v>
      </c>
      <c r="J233" s="4">
        <v>33.364398999999999</v>
      </c>
      <c r="K233" s="4">
        <v>-51.043449000000003</v>
      </c>
      <c r="L233" s="4">
        <v>-29.818539000000001</v>
      </c>
      <c r="M233" s="4">
        <v>0.21008399999999999</v>
      </c>
      <c r="N233" s="4" t="s">
        <v>2924</v>
      </c>
      <c r="O233" s="4" t="s">
        <v>2924</v>
      </c>
      <c r="P233" s="4">
        <v>2.1747719999999999</v>
      </c>
      <c r="Q233" s="4">
        <v>16.842220999999999</v>
      </c>
      <c r="R233" s="4" t="s">
        <v>2924</v>
      </c>
      <c r="S233" s="3" t="s">
        <v>4311</v>
      </c>
      <c r="T233" s="4">
        <v>14.31</v>
      </c>
      <c r="U233" s="4">
        <v>1174.09669128</v>
      </c>
      <c r="V233" s="10">
        <v>1264.3286909999999</v>
      </c>
      <c r="W233" s="4" t="s">
        <v>2935</v>
      </c>
      <c r="X233" s="4">
        <v>33.15</v>
      </c>
      <c r="Y233" s="5" t="s">
        <v>4312</v>
      </c>
      <c r="Z233" s="4" t="s">
        <v>2924</v>
      </c>
      <c r="AA233" s="10">
        <v>30.407989800199999</v>
      </c>
      <c r="AB233" s="10">
        <v>37.168831168799997</v>
      </c>
      <c r="AC233" s="4">
        <v>3.0551889999999999</v>
      </c>
      <c r="AD233" s="4">
        <v>2.7027178147024999</v>
      </c>
      <c r="AE233" s="4">
        <v>2.8085832581758998</v>
      </c>
      <c r="AF233" s="4">
        <v>16.842220999999999</v>
      </c>
      <c r="AG233" s="4">
        <v>12.9341765403934</v>
      </c>
      <c r="AH233" s="4">
        <v>13.919658332602999</v>
      </c>
      <c r="AI233" s="4">
        <v>2.1747719999999999</v>
      </c>
      <c r="AJ233" s="4">
        <v>2.1747719999999999</v>
      </c>
    </row>
    <row r="234" spans="1:36" hidden="1" x14ac:dyDescent="0.3">
      <c r="A234" s="1" t="s">
        <v>228</v>
      </c>
      <c r="B234" s="2">
        <v>101510404</v>
      </c>
      <c r="C234" s="3" t="s">
        <v>2919</v>
      </c>
      <c r="D234" s="4">
        <v>15866.19201115</v>
      </c>
      <c r="E234" s="3" t="s">
        <v>2946</v>
      </c>
      <c r="F234" s="3" t="s">
        <v>2947</v>
      </c>
      <c r="G234" s="3" t="s">
        <v>2948</v>
      </c>
      <c r="H234" s="3" t="s">
        <v>2990</v>
      </c>
      <c r="I234" s="3" t="s">
        <v>2950</v>
      </c>
      <c r="J234" s="4">
        <v>34.923622999999999</v>
      </c>
      <c r="K234" s="4">
        <v>15.158609999999999</v>
      </c>
      <c r="L234" s="4">
        <v>5.7323500000000003</v>
      </c>
      <c r="M234" s="4">
        <v>1.608069</v>
      </c>
      <c r="N234" s="4" t="s">
        <v>2924</v>
      </c>
      <c r="O234" s="4">
        <v>50.872033999999999</v>
      </c>
      <c r="P234" s="4">
        <v>1.244024</v>
      </c>
      <c r="Q234" s="4">
        <v>39.494453999999998</v>
      </c>
      <c r="R234" s="4">
        <v>40.156301999999997</v>
      </c>
      <c r="S234" s="3" t="s">
        <v>4313</v>
      </c>
      <c r="T234" s="4">
        <v>250.85</v>
      </c>
      <c r="U234" s="4">
        <v>15866.19201115</v>
      </c>
      <c r="V234" s="10">
        <v>15767.608011</v>
      </c>
      <c r="W234" s="4" t="s">
        <v>2935</v>
      </c>
      <c r="X234" s="4">
        <v>251.13</v>
      </c>
      <c r="Y234" s="4">
        <v>171.25020000000001</v>
      </c>
      <c r="Z234" s="4" t="s">
        <v>2924</v>
      </c>
      <c r="AA234" s="10">
        <v>30.683513956500001</v>
      </c>
      <c r="AB234" s="10">
        <v>33.392259545100003</v>
      </c>
      <c r="AC234" s="4">
        <v>14.412133000000001</v>
      </c>
      <c r="AD234" s="4">
        <v>12.7747353486719</v>
      </c>
      <c r="AE234" s="4">
        <v>13.235979542952601</v>
      </c>
      <c r="AF234" s="4">
        <v>39.494453999999998</v>
      </c>
      <c r="AG234" s="4">
        <v>29.406206659828399</v>
      </c>
      <c r="AH234" s="4">
        <v>31.285932216969801</v>
      </c>
      <c r="AI234" s="4">
        <v>1.244024</v>
      </c>
      <c r="AJ234" s="4">
        <v>44.194856000000001</v>
      </c>
    </row>
    <row r="235" spans="1:36" hidden="1" x14ac:dyDescent="0.3">
      <c r="A235" s="1" t="s">
        <v>229</v>
      </c>
      <c r="B235" s="2">
        <v>100135</v>
      </c>
      <c r="C235" s="3" t="s">
        <v>2936</v>
      </c>
      <c r="D235" s="4">
        <v>4443.8016250299997</v>
      </c>
      <c r="E235" s="3" t="s">
        <v>2930</v>
      </c>
      <c r="F235" s="3" t="s">
        <v>2931</v>
      </c>
      <c r="G235" s="3" t="s">
        <v>2931</v>
      </c>
      <c r="H235" s="3" t="s">
        <v>2932</v>
      </c>
      <c r="I235" s="3" t="s">
        <v>2933</v>
      </c>
      <c r="J235" s="4">
        <v>54.032713000000001</v>
      </c>
      <c r="K235" s="4">
        <v>26.905204999999999</v>
      </c>
      <c r="L235" s="4">
        <v>21.810883</v>
      </c>
      <c r="M235" s="4">
        <v>2.6691729999999998</v>
      </c>
      <c r="N235" s="4">
        <v>22.758333333333301</v>
      </c>
      <c r="O235" s="4">
        <v>10.889155000000001</v>
      </c>
      <c r="P235" s="4">
        <v>0.96365599999999996</v>
      </c>
      <c r="Q235" s="4" t="s">
        <v>2935</v>
      </c>
      <c r="R235" s="4" t="s">
        <v>2935</v>
      </c>
      <c r="S235" s="3" t="s">
        <v>4314</v>
      </c>
      <c r="T235" s="4">
        <v>27.31</v>
      </c>
      <c r="U235" s="4">
        <v>4443.8016250299997</v>
      </c>
      <c r="V235" s="10" t="s">
        <v>2935</v>
      </c>
      <c r="W235" s="4">
        <v>3.3687294031490298</v>
      </c>
      <c r="X235" s="4">
        <v>28.18</v>
      </c>
      <c r="Y235" s="4">
        <v>17.3</v>
      </c>
      <c r="Z235" s="4">
        <v>22.720465999999998</v>
      </c>
      <c r="AA235" s="10">
        <v>12.8675084809</v>
      </c>
      <c r="AB235" s="10">
        <v>12.643518518500001</v>
      </c>
      <c r="AC235" s="4" t="s">
        <v>2935</v>
      </c>
      <c r="AD235" s="4" t="s">
        <v>2935</v>
      </c>
      <c r="AE235" s="4" t="s">
        <v>2935</v>
      </c>
      <c r="AF235" s="4" t="s">
        <v>2935</v>
      </c>
      <c r="AG235" s="4" t="s">
        <v>2935</v>
      </c>
      <c r="AH235" s="4" t="s">
        <v>2935</v>
      </c>
      <c r="AI235" s="4">
        <v>0.96365599999999996</v>
      </c>
      <c r="AJ235" s="4">
        <v>1.3199609999999999</v>
      </c>
    </row>
    <row r="236" spans="1:36" hidden="1" x14ac:dyDescent="0.3">
      <c r="A236" s="1" t="s">
        <v>230</v>
      </c>
      <c r="B236" s="2">
        <v>4589255</v>
      </c>
      <c r="C236" s="3" t="s">
        <v>2936</v>
      </c>
      <c r="D236" s="4">
        <v>773.45645669999999</v>
      </c>
      <c r="E236" s="3" t="s">
        <v>2930</v>
      </c>
      <c r="F236" s="3" t="s">
        <v>2954</v>
      </c>
      <c r="G236" s="3" t="s">
        <v>2955</v>
      </c>
      <c r="H236" s="3" t="s">
        <v>2956</v>
      </c>
      <c r="I236" s="3" t="s">
        <v>3102</v>
      </c>
      <c r="J236" s="4">
        <v>8.9440620000000006</v>
      </c>
      <c r="K236" s="4">
        <v>13.281492999999999</v>
      </c>
      <c r="L236" s="4">
        <v>5.4945000000000001E-2</v>
      </c>
      <c r="M236" s="4">
        <v>-0.70883300000000005</v>
      </c>
      <c r="N236" s="4">
        <v>13.874286</v>
      </c>
      <c r="O236" s="4" t="s">
        <v>2924</v>
      </c>
      <c r="P236" s="4">
        <v>0.86673</v>
      </c>
      <c r="Q236" s="4" t="s">
        <v>2924</v>
      </c>
      <c r="R236" s="4" t="s">
        <v>2935</v>
      </c>
      <c r="S236" s="3" t="s">
        <v>4315</v>
      </c>
      <c r="T236" s="4">
        <v>36.42</v>
      </c>
      <c r="U236" s="4">
        <v>773.45645669999999</v>
      </c>
      <c r="V236" s="10">
        <v>402.59545600000001</v>
      </c>
      <c r="W236" s="4">
        <v>0.54914881933003901</v>
      </c>
      <c r="X236" s="4">
        <v>43.8476</v>
      </c>
      <c r="Y236" s="4">
        <v>28.580100000000002</v>
      </c>
      <c r="Z236" s="4">
        <v>13.874286</v>
      </c>
      <c r="AA236" s="10" t="s">
        <v>2935</v>
      </c>
      <c r="AB236" s="10" t="s">
        <v>2935</v>
      </c>
      <c r="AC236" s="4">
        <v>29.479054999999999</v>
      </c>
      <c r="AD236" s="4" t="s">
        <v>2935</v>
      </c>
      <c r="AE236" s="4" t="s">
        <v>2935</v>
      </c>
      <c r="AF236" s="4" t="s">
        <v>2924</v>
      </c>
      <c r="AG236" s="4" t="s">
        <v>2935</v>
      </c>
      <c r="AH236" s="4" t="s">
        <v>2935</v>
      </c>
      <c r="AI236" s="4">
        <v>0.86673</v>
      </c>
      <c r="AJ236" s="4">
        <v>0.86673</v>
      </c>
    </row>
    <row r="237" spans="1:36" hidden="1" x14ac:dyDescent="0.3">
      <c r="A237" s="1" t="s">
        <v>231</v>
      </c>
      <c r="B237" s="2">
        <v>4090153</v>
      </c>
      <c r="C237" s="3" t="s">
        <v>2936</v>
      </c>
      <c r="D237" s="4">
        <v>11598.640082399999</v>
      </c>
      <c r="E237" s="3" t="s">
        <v>2930</v>
      </c>
      <c r="F237" s="3" t="s">
        <v>2958</v>
      </c>
      <c r="G237" s="3" t="s">
        <v>2958</v>
      </c>
      <c r="H237" s="3" t="s">
        <v>3118</v>
      </c>
      <c r="I237" s="3" t="s">
        <v>3202</v>
      </c>
      <c r="J237" s="4">
        <v>36.399276</v>
      </c>
      <c r="K237" s="4">
        <v>19.183136000000001</v>
      </c>
      <c r="L237" s="4">
        <v>16.728605000000002</v>
      </c>
      <c r="M237" s="4">
        <v>3.3497849999999998</v>
      </c>
      <c r="N237" s="4">
        <v>16.130527817403699</v>
      </c>
      <c r="O237" s="4">
        <v>8.6204101553986803</v>
      </c>
      <c r="P237" s="4">
        <v>2.2108490000000001</v>
      </c>
      <c r="Q237" s="4">
        <v>9.4039140000000003</v>
      </c>
      <c r="R237" s="4">
        <v>6.6693769999999999</v>
      </c>
      <c r="S237" s="3" t="s">
        <v>4316</v>
      </c>
      <c r="T237" s="4">
        <v>226.15</v>
      </c>
      <c r="U237" s="4">
        <v>11598.640082399999</v>
      </c>
      <c r="V237" s="10">
        <v>11867.740082</v>
      </c>
      <c r="W237" s="4">
        <v>1.4149900508512101</v>
      </c>
      <c r="X237" s="4">
        <v>227.16</v>
      </c>
      <c r="Y237" s="5" t="s">
        <v>4317</v>
      </c>
      <c r="Z237" s="4">
        <v>16.154724999999999</v>
      </c>
      <c r="AA237" s="10">
        <v>13.634582341</v>
      </c>
      <c r="AB237" s="10">
        <v>14.696554968899999</v>
      </c>
      <c r="AC237" s="5" t="s">
        <v>4318</v>
      </c>
      <c r="AD237" s="4">
        <v>0.96893395499299995</v>
      </c>
      <c r="AE237" s="4">
        <v>1.0008620549245</v>
      </c>
      <c r="AF237" s="4">
        <v>9.4039140000000003</v>
      </c>
      <c r="AG237" s="4">
        <v>8.2515846177581995</v>
      </c>
      <c r="AH237" s="4">
        <v>8.5676163518142001</v>
      </c>
      <c r="AI237" s="4">
        <v>2.2108490000000001</v>
      </c>
      <c r="AJ237" s="4">
        <v>5.5747280000000003</v>
      </c>
    </row>
    <row r="238" spans="1:36" hidden="1" x14ac:dyDescent="0.3">
      <c r="A238" s="1" t="s">
        <v>232</v>
      </c>
      <c r="B238" s="2">
        <v>4090916</v>
      </c>
      <c r="C238" s="3" t="s">
        <v>2936</v>
      </c>
      <c r="D238" s="4">
        <v>4736.3667903300002</v>
      </c>
      <c r="E238" s="3" t="s">
        <v>2930</v>
      </c>
      <c r="F238" s="3" t="s">
        <v>2958</v>
      </c>
      <c r="G238" s="3" t="s">
        <v>2958</v>
      </c>
      <c r="H238" s="3" t="s">
        <v>3118</v>
      </c>
      <c r="I238" s="3" t="s">
        <v>3133</v>
      </c>
      <c r="J238" s="4">
        <v>36.836689999999997</v>
      </c>
      <c r="K238" s="4">
        <v>20.395758000000001</v>
      </c>
      <c r="L238" s="4">
        <v>9.9444900000000001</v>
      </c>
      <c r="M238" s="4">
        <v>2.2742249999999999</v>
      </c>
      <c r="N238" s="4">
        <v>7.2331002331002301</v>
      </c>
      <c r="O238" s="4">
        <v>25.004028999999999</v>
      </c>
      <c r="P238" s="4">
        <v>0.83753900000000003</v>
      </c>
      <c r="Q238" s="4">
        <v>10.577759</v>
      </c>
      <c r="R238" s="4">
        <v>28.452570999999999</v>
      </c>
      <c r="S238" s="3" t="s">
        <v>4319</v>
      </c>
      <c r="T238" s="4">
        <v>93.09</v>
      </c>
      <c r="U238" s="4">
        <v>4736.3667903300002</v>
      </c>
      <c r="V238" s="10">
        <v>6341.36679</v>
      </c>
      <c r="W238" s="4">
        <v>1.3320442582447101</v>
      </c>
      <c r="X238" s="4">
        <v>96.6</v>
      </c>
      <c r="Y238" s="4">
        <v>67.245000000000005</v>
      </c>
      <c r="Z238" s="4">
        <v>7.1492199999999997</v>
      </c>
      <c r="AA238" s="10">
        <v>14.8625347255</v>
      </c>
      <c r="AB238" s="10">
        <v>12.790636962400001</v>
      </c>
      <c r="AC238" s="4">
        <v>7.3141489999999996</v>
      </c>
      <c r="AD238" s="4">
        <v>7.7445196312400002</v>
      </c>
      <c r="AE238" s="4">
        <v>7.3347883195653996</v>
      </c>
      <c r="AF238" s="4">
        <v>10.577759</v>
      </c>
      <c r="AG238" s="4" t="s">
        <v>2935</v>
      </c>
      <c r="AH238" s="4" t="s">
        <v>2935</v>
      </c>
      <c r="AI238" s="4">
        <v>0.83753900000000003</v>
      </c>
      <c r="AJ238" s="4">
        <v>0.83753900000000003</v>
      </c>
    </row>
    <row r="239" spans="1:36" hidden="1" x14ac:dyDescent="0.3">
      <c r="A239" s="1" t="s">
        <v>233</v>
      </c>
      <c r="B239" s="2">
        <v>10400346</v>
      </c>
      <c r="C239" s="3" t="s">
        <v>2919</v>
      </c>
      <c r="D239" s="4">
        <v>4828.3049805000001</v>
      </c>
      <c r="E239" s="3" t="s">
        <v>3107</v>
      </c>
      <c r="F239" s="3" t="s">
        <v>3153</v>
      </c>
      <c r="G239" s="3" t="s">
        <v>3154</v>
      </c>
      <c r="H239" s="3" t="s">
        <v>3155</v>
      </c>
      <c r="I239" s="3" t="s">
        <v>3203</v>
      </c>
      <c r="J239" s="4">
        <v>397.93388399999998</v>
      </c>
      <c r="K239" s="4">
        <v>-29.408318999999999</v>
      </c>
      <c r="L239" s="4">
        <v>-13.5891</v>
      </c>
      <c r="M239" s="4">
        <v>-0.53652500000000003</v>
      </c>
      <c r="N239" s="4" t="s">
        <v>2924</v>
      </c>
      <c r="O239" s="4" t="s">
        <v>2924</v>
      </c>
      <c r="P239" s="4">
        <v>13.263621000000001</v>
      </c>
      <c r="Q239" s="4" t="s">
        <v>2924</v>
      </c>
      <c r="R239" s="4" t="s">
        <v>2924</v>
      </c>
      <c r="S239" s="3" t="s">
        <v>4320</v>
      </c>
      <c r="T239" s="4">
        <v>24.1</v>
      </c>
      <c r="U239" s="4">
        <v>4828.3049805000001</v>
      </c>
      <c r="V239" s="10">
        <v>4719.2749800000001</v>
      </c>
      <c r="W239" s="4" t="s">
        <v>2935</v>
      </c>
      <c r="X239" s="4">
        <v>39.08</v>
      </c>
      <c r="Y239" s="4">
        <v>1.97</v>
      </c>
      <c r="Z239" s="4" t="s">
        <v>2924</v>
      </c>
      <c r="AA239" s="10" t="s">
        <v>2924</v>
      </c>
      <c r="AB239" s="10" t="s">
        <v>2924</v>
      </c>
      <c r="AC239" s="4" t="s">
        <v>2924</v>
      </c>
      <c r="AD239" s="4">
        <v>5.2619093853659002</v>
      </c>
      <c r="AE239" s="4" t="s">
        <v>2924</v>
      </c>
      <c r="AF239" s="4" t="s">
        <v>2924</v>
      </c>
      <c r="AG239" s="4">
        <v>18.414232408487301</v>
      </c>
      <c r="AH239" s="4" t="s">
        <v>2924</v>
      </c>
      <c r="AI239" s="4">
        <v>13.263621000000001</v>
      </c>
      <c r="AJ239" s="4">
        <v>13.263621000000001</v>
      </c>
    </row>
    <row r="240" spans="1:36" hidden="1" x14ac:dyDescent="0.3">
      <c r="A240" s="1" t="s">
        <v>234</v>
      </c>
      <c r="B240" s="2">
        <v>4994267</v>
      </c>
      <c r="C240" s="3" t="s">
        <v>2919</v>
      </c>
      <c r="D240" s="4">
        <v>872.16827624999996</v>
      </c>
      <c r="E240" s="3" t="s">
        <v>2937</v>
      </c>
      <c r="F240" s="3" t="s">
        <v>2938</v>
      </c>
      <c r="G240" s="3" t="s">
        <v>3047</v>
      </c>
      <c r="H240" s="3" t="s">
        <v>3104</v>
      </c>
      <c r="I240" s="3" t="s">
        <v>3066</v>
      </c>
      <c r="J240" s="4">
        <v>19.233167000000002</v>
      </c>
      <c r="K240" s="4">
        <v>17.079889999999999</v>
      </c>
      <c r="L240" s="4">
        <v>22.871828000000001</v>
      </c>
      <c r="M240" s="4">
        <v>4.1666670000000003</v>
      </c>
      <c r="N240" s="4" t="s">
        <v>2924</v>
      </c>
      <c r="O240" s="4">
        <v>110.230548</v>
      </c>
      <c r="P240" s="4">
        <v>1.3813150000000001</v>
      </c>
      <c r="Q240" s="4">
        <v>8.6355579999999996</v>
      </c>
      <c r="R240" s="4">
        <v>19.927137999999999</v>
      </c>
      <c r="S240" s="3" t="s">
        <v>4321</v>
      </c>
      <c r="T240" s="4">
        <v>38.25</v>
      </c>
      <c r="U240" s="4">
        <v>872.16827624999996</v>
      </c>
      <c r="V240" s="10">
        <v>924.86827600000004</v>
      </c>
      <c r="W240" s="4">
        <v>1.3594771241830099</v>
      </c>
      <c r="X240" s="4">
        <v>44.74</v>
      </c>
      <c r="Y240" s="4">
        <v>28.46</v>
      </c>
      <c r="Z240" s="4" t="s">
        <v>2924</v>
      </c>
      <c r="AA240" s="10">
        <v>16.3811563169</v>
      </c>
      <c r="AB240" s="10">
        <v>19.221105527599999</v>
      </c>
      <c r="AC240" s="4">
        <v>0.72069499999999997</v>
      </c>
      <c r="AD240" s="4">
        <v>0.68881230058840004</v>
      </c>
      <c r="AE240" s="4">
        <v>0.70055164066050002</v>
      </c>
      <c r="AF240" s="4">
        <v>8.6355579999999996</v>
      </c>
      <c r="AG240" s="4">
        <v>9.5544243388430008</v>
      </c>
      <c r="AH240" s="4">
        <v>10.107850010929001</v>
      </c>
      <c r="AI240" s="4">
        <v>1.3813150000000001</v>
      </c>
      <c r="AJ240" s="4">
        <v>1.471041</v>
      </c>
    </row>
    <row r="241" spans="1:36" hidden="1" x14ac:dyDescent="0.3">
      <c r="A241" s="1" t="s">
        <v>762</v>
      </c>
      <c r="B241" s="2">
        <v>4964035</v>
      </c>
      <c r="C241" s="3" t="s">
        <v>2919</v>
      </c>
      <c r="D241" s="4">
        <v>2840.43733101</v>
      </c>
      <c r="E241" s="3" t="s">
        <v>2946</v>
      </c>
      <c r="F241" s="3" t="s">
        <v>2991</v>
      </c>
      <c r="G241" s="3" t="s">
        <v>2991</v>
      </c>
      <c r="H241" s="3" t="s">
        <v>3031</v>
      </c>
      <c r="I241" s="3" t="s">
        <v>3032</v>
      </c>
      <c r="J241" s="18">
        <v>-10.777179</v>
      </c>
      <c r="K241" s="18">
        <v>-8.4590119999999995</v>
      </c>
      <c r="L241" s="18">
        <v>-3.3806150000000001</v>
      </c>
      <c r="M241" s="18">
        <v>15.647990999999999</v>
      </c>
      <c r="N241" s="4">
        <v>46.408023999999997</v>
      </c>
      <c r="O241" s="4" t="s">
        <v>2924</v>
      </c>
      <c r="P241" s="4">
        <v>1.567863</v>
      </c>
      <c r="Q241" s="4">
        <v>12.372673000000001</v>
      </c>
      <c r="R241" s="4" t="s">
        <v>2924</v>
      </c>
      <c r="S241" s="3" t="s">
        <v>5037</v>
      </c>
      <c r="T241" s="4">
        <v>61.305</v>
      </c>
      <c r="U241" s="4">
        <v>2840.43733101</v>
      </c>
      <c r="V241" s="10">
        <v>2682.519331</v>
      </c>
      <c r="W241" s="4" t="s">
        <v>2935</v>
      </c>
      <c r="X241" s="18">
        <v>86.74</v>
      </c>
      <c r="Y241" s="18">
        <v>52.704999999999998</v>
      </c>
      <c r="Z241" s="4">
        <v>46.408023999999997</v>
      </c>
      <c r="AA241" s="10">
        <v>31.669077384000001</v>
      </c>
      <c r="AB241" s="10">
        <v>44.748175182399997</v>
      </c>
      <c r="AC241" s="5" t="s">
        <v>5038</v>
      </c>
      <c r="AD241" s="4">
        <v>1.8707050062774</v>
      </c>
      <c r="AE241" s="4">
        <v>2.0484979490350002</v>
      </c>
      <c r="AF241" s="4">
        <v>12.372673000000001</v>
      </c>
      <c r="AG241" s="4">
        <v>11.0391742016461</v>
      </c>
      <c r="AH241" s="4">
        <v>13.971454848958301</v>
      </c>
      <c r="AI241" s="4">
        <v>1.567863</v>
      </c>
      <c r="AJ241" s="4">
        <v>1.7648839999999999</v>
      </c>
    </row>
    <row r="242" spans="1:36" hidden="1" x14ac:dyDescent="0.3">
      <c r="A242" s="1" t="s">
        <v>236</v>
      </c>
      <c r="B242" s="2">
        <v>5048673</v>
      </c>
      <c r="C242" s="3" t="s">
        <v>2957</v>
      </c>
      <c r="D242" s="4">
        <v>2068.44454752</v>
      </c>
      <c r="E242" s="3" t="s">
        <v>2920</v>
      </c>
      <c r="F242" s="3" t="s">
        <v>2961</v>
      </c>
      <c r="G242" s="3" t="s">
        <v>2974</v>
      </c>
      <c r="H242" s="3" t="s">
        <v>3005</v>
      </c>
      <c r="I242" s="3" t="s">
        <v>3204</v>
      </c>
      <c r="J242" s="4">
        <v>22.341661999999999</v>
      </c>
      <c r="K242" s="4">
        <v>-12.142708000000001</v>
      </c>
      <c r="L242" s="4">
        <v>-27.271156999999999</v>
      </c>
      <c r="M242" s="4">
        <v>3.1854939999999998</v>
      </c>
      <c r="N242" s="4">
        <v>32.36741</v>
      </c>
      <c r="O242" s="4">
        <v>28.491204</v>
      </c>
      <c r="P242" s="4">
        <v>2.855496</v>
      </c>
      <c r="Q242" s="4">
        <v>15.845844</v>
      </c>
      <c r="R242" s="4">
        <v>14.053061</v>
      </c>
      <c r="S242" s="3" t="s">
        <v>4324</v>
      </c>
      <c r="T242" s="4">
        <v>42.11</v>
      </c>
      <c r="U242" s="4">
        <v>2068.44454752</v>
      </c>
      <c r="V242" s="10">
        <v>1996.560547</v>
      </c>
      <c r="W242" s="4" t="s">
        <v>2935</v>
      </c>
      <c r="X242" s="4">
        <v>63.2</v>
      </c>
      <c r="Y242" s="4">
        <v>32.32</v>
      </c>
      <c r="Z242" s="4">
        <v>32.36741</v>
      </c>
      <c r="AA242" s="10">
        <v>34.0420371867</v>
      </c>
      <c r="AB242" s="10">
        <v>36.553819444399998</v>
      </c>
      <c r="AC242" s="4">
        <v>1.1591959999999999</v>
      </c>
      <c r="AD242" s="4">
        <v>0.7822420673696</v>
      </c>
      <c r="AE242" s="4">
        <v>1.0071907338074</v>
      </c>
      <c r="AF242" s="4">
        <v>15.845844</v>
      </c>
      <c r="AG242" s="4">
        <v>10.4192005299985</v>
      </c>
      <c r="AH242" s="4">
        <v>11.7051767732952</v>
      </c>
      <c r="AI242" s="4">
        <v>2.855496</v>
      </c>
      <c r="AJ242" s="4">
        <v>10.827976</v>
      </c>
    </row>
    <row r="243" spans="1:36" hidden="1" x14ac:dyDescent="0.3">
      <c r="A243" s="1" t="s">
        <v>237</v>
      </c>
      <c r="B243" s="2">
        <v>4810919</v>
      </c>
      <c r="C243" s="3" t="s">
        <v>2941</v>
      </c>
      <c r="D243" s="4">
        <v>544.59021335</v>
      </c>
      <c r="E243" s="3" t="s">
        <v>2920</v>
      </c>
      <c r="F243" s="3" t="s">
        <v>2921</v>
      </c>
      <c r="G243" s="3" t="s">
        <v>2942</v>
      </c>
      <c r="H243" s="3" t="s">
        <v>2942</v>
      </c>
      <c r="I243" s="3" t="s">
        <v>2943</v>
      </c>
      <c r="J243" s="4">
        <v>108.423326</v>
      </c>
      <c r="K243" s="4">
        <v>-17.802385000000001</v>
      </c>
      <c r="L243" s="4">
        <v>-17.872340000000001</v>
      </c>
      <c r="M243" s="4">
        <v>2.9882599999999999</v>
      </c>
      <c r="N243" s="4" t="s">
        <v>2924</v>
      </c>
      <c r="O243" s="4" t="s">
        <v>2924</v>
      </c>
      <c r="P243" s="4">
        <v>2.2107670000000001</v>
      </c>
      <c r="Q243" s="4" t="s">
        <v>2924</v>
      </c>
      <c r="R243" s="4" t="s">
        <v>2924</v>
      </c>
      <c r="S243" s="3" t="s">
        <v>4325</v>
      </c>
      <c r="T243" s="4">
        <v>9.65</v>
      </c>
      <c r="U243" s="4">
        <v>544.59021335</v>
      </c>
      <c r="V243" s="10">
        <v>301.26921299999998</v>
      </c>
      <c r="W243" s="4" t="s">
        <v>2935</v>
      </c>
      <c r="X243" s="4">
        <v>16.899999999999999</v>
      </c>
      <c r="Y243" s="4">
        <v>4.43</v>
      </c>
      <c r="Z243" s="4" t="s">
        <v>2924</v>
      </c>
      <c r="AA243" s="10" t="s">
        <v>2924</v>
      </c>
      <c r="AB243" s="10" t="s">
        <v>2924</v>
      </c>
      <c r="AC243" s="4" t="s">
        <v>2935</v>
      </c>
      <c r="AD243" s="4" t="s">
        <v>2935</v>
      </c>
      <c r="AE243" s="4" t="s">
        <v>2935</v>
      </c>
      <c r="AF243" s="4" t="s">
        <v>2924</v>
      </c>
      <c r="AG243" s="4" t="s">
        <v>2924</v>
      </c>
      <c r="AH243" s="4" t="s">
        <v>2924</v>
      </c>
      <c r="AI243" s="4">
        <v>2.2107670000000001</v>
      </c>
      <c r="AJ243" s="4">
        <v>2.2107670000000001</v>
      </c>
    </row>
    <row r="244" spans="1:36" hidden="1" x14ac:dyDescent="0.3">
      <c r="A244" s="1" t="s">
        <v>238</v>
      </c>
      <c r="B244" s="2">
        <v>4987823</v>
      </c>
      <c r="C244" s="3" t="s">
        <v>2919</v>
      </c>
      <c r="D244" s="4">
        <v>606.82799793000004</v>
      </c>
      <c r="E244" s="3" t="s">
        <v>2937</v>
      </c>
      <c r="F244" s="3" t="s">
        <v>2938</v>
      </c>
      <c r="G244" s="3" t="s">
        <v>2952</v>
      </c>
      <c r="H244" s="3" t="s">
        <v>2952</v>
      </c>
      <c r="I244" s="3" t="s">
        <v>3205</v>
      </c>
      <c r="J244" s="4">
        <v>11.312217</v>
      </c>
      <c r="K244" s="4">
        <v>-13.510799</v>
      </c>
      <c r="L244" s="4">
        <v>-7.5187970000000002</v>
      </c>
      <c r="M244" s="4">
        <v>4.1112460000000004</v>
      </c>
      <c r="N244" s="4" t="s">
        <v>2924</v>
      </c>
      <c r="O244" s="4" t="s">
        <v>2924</v>
      </c>
      <c r="P244" s="5" t="s">
        <v>3206</v>
      </c>
      <c r="Q244" s="4">
        <v>14.401994999999999</v>
      </c>
      <c r="R244" s="4">
        <v>94.162397999999996</v>
      </c>
      <c r="S244" s="3" t="s">
        <v>4326</v>
      </c>
      <c r="T244" s="4">
        <v>17.22</v>
      </c>
      <c r="U244" s="4">
        <v>606.82799793000004</v>
      </c>
      <c r="V244" s="10">
        <v>807.11299699999995</v>
      </c>
      <c r="W244" s="4" t="s">
        <v>2935</v>
      </c>
      <c r="X244" s="4">
        <v>23.74</v>
      </c>
      <c r="Y244" s="4">
        <v>14.58</v>
      </c>
      <c r="Z244" s="4" t="s">
        <v>2924</v>
      </c>
      <c r="AA244" s="10">
        <v>25.323529411700001</v>
      </c>
      <c r="AB244" s="10" t="s">
        <v>2924</v>
      </c>
      <c r="AC244" s="4">
        <v>1.031879</v>
      </c>
      <c r="AD244" s="4">
        <v>1.0009996155311001</v>
      </c>
      <c r="AE244" s="4">
        <v>1.0323778421590999</v>
      </c>
      <c r="AF244" s="4">
        <v>14.401994999999999</v>
      </c>
      <c r="AG244" s="4">
        <v>7.2740406009480996</v>
      </c>
      <c r="AH244" s="4">
        <v>8.7877250055800005</v>
      </c>
      <c r="AI244" s="5" t="s">
        <v>3206</v>
      </c>
      <c r="AJ244" s="4">
        <v>4.4588299999999998</v>
      </c>
    </row>
    <row r="245" spans="1:36" hidden="1" x14ac:dyDescent="0.3">
      <c r="A245" s="1" t="s">
        <v>239</v>
      </c>
      <c r="B245" s="2">
        <v>4024242</v>
      </c>
      <c r="C245" s="3" t="s">
        <v>2936</v>
      </c>
      <c r="D245" s="4">
        <v>166323.20265925999</v>
      </c>
      <c r="E245" s="3" t="s">
        <v>3107</v>
      </c>
      <c r="F245" s="3" t="s">
        <v>3153</v>
      </c>
      <c r="G245" s="3" t="s">
        <v>3154</v>
      </c>
      <c r="H245" s="3" t="s">
        <v>3207</v>
      </c>
      <c r="I245" s="3" t="s">
        <v>3208</v>
      </c>
      <c r="J245" s="4">
        <v>42.998148999999998</v>
      </c>
      <c r="K245" s="4">
        <v>18.810866000000001</v>
      </c>
      <c r="L245" s="4">
        <v>7.8139539999999998</v>
      </c>
      <c r="M245" s="4">
        <v>2.2045859999999999</v>
      </c>
      <c r="N245" s="4">
        <v>18.891605999999999</v>
      </c>
      <c r="O245" s="4">
        <v>8.2432429999999997</v>
      </c>
      <c r="P245" s="4">
        <v>1.6248419999999999</v>
      </c>
      <c r="Q245" s="4">
        <v>6.6025039999999997</v>
      </c>
      <c r="R245" s="4">
        <v>15.006330999999999</v>
      </c>
      <c r="S245" s="3" t="s">
        <v>4327</v>
      </c>
      <c r="T245" s="4">
        <v>23.18</v>
      </c>
      <c r="U245" s="4">
        <v>166323.20265925999</v>
      </c>
      <c r="V245" s="10">
        <v>327588.202659</v>
      </c>
      <c r="W245" s="4">
        <v>4.7886108714409001</v>
      </c>
      <c r="X245" s="4">
        <v>23.29</v>
      </c>
      <c r="Y245" s="4">
        <v>15.940099999999999</v>
      </c>
      <c r="Z245" s="4">
        <v>18.891605999999999</v>
      </c>
      <c r="AA245" s="10">
        <v>10.318732193700001</v>
      </c>
      <c r="AB245" s="10">
        <v>10.47404308</v>
      </c>
      <c r="AC245" s="4">
        <v>2.6838289999999998</v>
      </c>
      <c r="AD245" s="4">
        <v>2.6586051629921998</v>
      </c>
      <c r="AE245" s="4">
        <v>2.6809491013440998</v>
      </c>
      <c r="AF245" s="4">
        <v>6.6025039999999997</v>
      </c>
      <c r="AG245" s="4">
        <v>7.1823758797231001</v>
      </c>
      <c r="AH245" s="4">
        <v>7.3546619353698004</v>
      </c>
      <c r="AI245" s="4">
        <v>1.6248419999999999</v>
      </c>
      <c r="AJ245" s="4" t="s">
        <v>2924</v>
      </c>
    </row>
    <row r="246" spans="1:36" hidden="1" x14ac:dyDescent="0.3">
      <c r="A246" s="1" t="s">
        <v>240</v>
      </c>
      <c r="B246" s="2">
        <v>4121020</v>
      </c>
      <c r="C246" s="3" t="s">
        <v>2936</v>
      </c>
      <c r="D246" s="4">
        <v>8458.7055276999999</v>
      </c>
      <c r="E246" s="3" t="s">
        <v>3033</v>
      </c>
      <c r="F246" s="3" t="s">
        <v>3033</v>
      </c>
      <c r="G246" s="3" t="s">
        <v>3054</v>
      </c>
      <c r="H246" s="3" t="s">
        <v>3084</v>
      </c>
      <c r="I246" s="3" t="s">
        <v>3209</v>
      </c>
      <c r="J246" s="4">
        <v>34.345264999999998</v>
      </c>
      <c r="K246" s="4">
        <v>-8.965306</v>
      </c>
      <c r="L246" s="4">
        <v>-6.0817230000000002</v>
      </c>
      <c r="M246" s="4">
        <v>5.5723700000000003</v>
      </c>
      <c r="N246" s="4">
        <v>22.729015</v>
      </c>
      <c r="O246" s="4">
        <v>37.891373999999999</v>
      </c>
      <c r="P246" s="4">
        <v>4.7213380000000003</v>
      </c>
      <c r="Q246" s="4">
        <v>17.219359000000001</v>
      </c>
      <c r="R246" s="4">
        <v>77.765919999999994</v>
      </c>
      <c r="S246" s="3" t="s">
        <v>4328</v>
      </c>
      <c r="T246" s="4">
        <v>59.3</v>
      </c>
      <c r="U246" s="4">
        <v>8458.7055276999999</v>
      </c>
      <c r="V246" s="10">
        <v>10056.105527</v>
      </c>
      <c r="W246" s="4" t="s">
        <v>2935</v>
      </c>
      <c r="X246" s="4">
        <v>68.92</v>
      </c>
      <c r="Y246" s="4">
        <v>38.04</v>
      </c>
      <c r="Z246" s="4">
        <v>22.729015</v>
      </c>
      <c r="AA246" s="10">
        <v>22.500474293300002</v>
      </c>
      <c r="AB246" s="10">
        <v>26.330278488200001</v>
      </c>
      <c r="AC246" s="4">
        <v>2.3642509999999999</v>
      </c>
      <c r="AD246" s="4" t="s">
        <v>2935</v>
      </c>
      <c r="AE246" s="4">
        <v>2.3592203412733999</v>
      </c>
      <c r="AF246" s="4">
        <v>17.219359000000001</v>
      </c>
      <c r="AG246" s="4">
        <v>12.7503824719583</v>
      </c>
      <c r="AH246" s="4">
        <v>14.0789225187174</v>
      </c>
      <c r="AI246" s="4">
        <v>4.7213380000000003</v>
      </c>
      <c r="AJ246" s="4">
        <v>5.4071300000000004</v>
      </c>
    </row>
    <row r="247" spans="1:36" hidden="1" x14ac:dyDescent="0.3">
      <c r="A247" s="1" t="s">
        <v>241</v>
      </c>
      <c r="B247" s="2">
        <v>4990903</v>
      </c>
      <c r="C247" s="3" t="s">
        <v>2936</v>
      </c>
      <c r="D247" s="4">
        <v>3130.44935248</v>
      </c>
      <c r="E247" s="3" t="s">
        <v>2937</v>
      </c>
      <c r="F247" s="3" t="s">
        <v>2938</v>
      </c>
      <c r="G247" s="3" t="s">
        <v>2994</v>
      </c>
      <c r="H247" s="3" t="s">
        <v>2995</v>
      </c>
      <c r="I247" s="3" t="s">
        <v>3210</v>
      </c>
      <c r="J247" s="4">
        <v>-32.155825</v>
      </c>
      <c r="K247" s="4">
        <v>-7.8685159999999996</v>
      </c>
      <c r="L247" s="4">
        <v>3.3294929999999998</v>
      </c>
      <c r="M247" s="4">
        <v>0.80926200000000004</v>
      </c>
      <c r="N247" s="5" t="s">
        <v>3211</v>
      </c>
      <c r="O247" s="4">
        <v>8.1766799999999993</v>
      </c>
      <c r="P247" s="4">
        <v>2.0303339999999999</v>
      </c>
      <c r="Q247" s="4">
        <v>4.962898</v>
      </c>
      <c r="R247" s="4">
        <v>11.325491</v>
      </c>
      <c r="S247" s="3" t="s">
        <v>4329</v>
      </c>
      <c r="T247" s="4">
        <v>89.69</v>
      </c>
      <c r="U247" s="4">
        <v>3130.44935248</v>
      </c>
      <c r="V247" s="10">
        <v>3730.268352</v>
      </c>
      <c r="W247" s="4">
        <v>1.4271379195005001</v>
      </c>
      <c r="X247" s="4">
        <v>194.98</v>
      </c>
      <c r="Y247" s="4">
        <v>76.010000000000005</v>
      </c>
      <c r="Z247" s="5" t="s">
        <v>3211</v>
      </c>
      <c r="AA247" s="10">
        <v>10.603635194200001</v>
      </c>
      <c r="AB247" s="10">
        <v>10.603635194200001</v>
      </c>
      <c r="AC247" s="4">
        <v>1.1649609999999999</v>
      </c>
      <c r="AD247" s="4">
        <v>1.2472336690588</v>
      </c>
      <c r="AE247" s="4">
        <v>1.2472336690588</v>
      </c>
      <c r="AF247" s="4">
        <v>4.962898</v>
      </c>
      <c r="AG247" s="4">
        <v>7.5167281556622001</v>
      </c>
      <c r="AH247" s="4">
        <v>7.5167281556622001</v>
      </c>
      <c r="AI247" s="4">
        <v>2.0303339999999999</v>
      </c>
      <c r="AJ247" s="4">
        <v>3.5309629999999999</v>
      </c>
    </row>
    <row r="248" spans="1:36" hidden="1" x14ac:dyDescent="0.3">
      <c r="A248" s="1" t="s">
        <v>242</v>
      </c>
      <c r="B248" s="2">
        <v>4995882</v>
      </c>
      <c r="C248" s="3" t="s">
        <v>2919</v>
      </c>
      <c r="D248" s="4">
        <v>2527.0191098800001</v>
      </c>
      <c r="E248" s="3" t="s">
        <v>3107</v>
      </c>
      <c r="F248" s="3" t="s">
        <v>3108</v>
      </c>
      <c r="G248" s="3" t="s">
        <v>3212</v>
      </c>
      <c r="H248" s="3" t="s">
        <v>3213</v>
      </c>
      <c r="I248" s="3" t="s">
        <v>3214</v>
      </c>
      <c r="J248" s="4">
        <v>11.144912</v>
      </c>
      <c r="K248" s="4">
        <v>-7.1610069999999997</v>
      </c>
      <c r="L248" s="4">
        <v>-0.347136</v>
      </c>
      <c r="M248" s="4">
        <v>0.29947600000000002</v>
      </c>
      <c r="N248" s="4" t="s">
        <v>2924</v>
      </c>
      <c r="O248" s="4" t="s">
        <v>2924</v>
      </c>
      <c r="P248" s="4">
        <v>4.7082940000000004</v>
      </c>
      <c r="Q248" s="4">
        <v>71.630156999999997</v>
      </c>
      <c r="R248" s="4" t="s">
        <v>2924</v>
      </c>
      <c r="S248" s="3" t="s">
        <v>4330</v>
      </c>
      <c r="T248" s="4">
        <v>40.19</v>
      </c>
      <c r="U248" s="4">
        <v>2527.0191098800001</v>
      </c>
      <c r="V248" s="10">
        <v>3180.7371090000001</v>
      </c>
      <c r="W248" s="4" t="s">
        <v>2935</v>
      </c>
      <c r="X248" s="4">
        <v>44.424999999999997</v>
      </c>
      <c r="Y248" s="4">
        <v>35.42</v>
      </c>
      <c r="Z248" s="4" t="s">
        <v>2924</v>
      </c>
      <c r="AA248" s="10" t="s">
        <v>2924</v>
      </c>
      <c r="AB248" s="10" t="s">
        <v>2924</v>
      </c>
      <c r="AC248" s="4">
        <v>4.688739</v>
      </c>
      <c r="AD248" s="4">
        <v>4.7283144180169003</v>
      </c>
      <c r="AE248" s="4">
        <v>4.8297063011921999</v>
      </c>
      <c r="AF248" s="4">
        <v>71.630156999999997</v>
      </c>
      <c r="AG248" s="4" t="s">
        <v>2924</v>
      </c>
      <c r="AH248" s="4">
        <v>224.19086972242701</v>
      </c>
      <c r="AI248" s="4">
        <v>4.7082940000000004</v>
      </c>
      <c r="AJ248" s="4">
        <v>10.812483</v>
      </c>
    </row>
    <row r="249" spans="1:36" hidden="1" x14ac:dyDescent="0.3">
      <c r="A249" s="1" t="s">
        <v>243</v>
      </c>
      <c r="B249" s="2">
        <v>100575</v>
      </c>
      <c r="C249" s="3" t="s">
        <v>2936</v>
      </c>
      <c r="D249" s="4">
        <v>4310.4224646000002</v>
      </c>
      <c r="E249" s="3" t="s">
        <v>2930</v>
      </c>
      <c r="F249" s="3" t="s">
        <v>2931</v>
      </c>
      <c r="G249" s="3" t="s">
        <v>2931</v>
      </c>
      <c r="H249" s="3" t="s">
        <v>2932</v>
      </c>
      <c r="I249" s="3" t="s">
        <v>2933</v>
      </c>
      <c r="J249" s="4">
        <v>35.076045999999998</v>
      </c>
      <c r="K249" s="4">
        <v>13.710323000000001</v>
      </c>
      <c r="L249" s="4">
        <v>16.986827999999999</v>
      </c>
      <c r="M249" s="4">
        <v>0.353107</v>
      </c>
      <c r="N249" s="4">
        <v>17.688796680497902</v>
      </c>
      <c r="O249" s="4">
        <v>15.301508</v>
      </c>
      <c r="P249" s="4">
        <v>1.2026410000000001</v>
      </c>
      <c r="Q249" s="4" t="s">
        <v>2935</v>
      </c>
      <c r="R249" s="4" t="s">
        <v>2935</v>
      </c>
      <c r="S249" s="3" t="s">
        <v>4331</v>
      </c>
      <c r="T249" s="4">
        <v>42.63</v>
      </c>
      <c r="U249" s="4">
        <v>4310.4224646000002</v>
      </c>
      <c r="V249" s="10" t="s">
        <v>2935</v>
      </c>
      <c r="W249" s="4">
        <v>3.1902416138869301</v>
      </c>
      <c r="X249" s="4">
        <v>43.57</v>
      </c>
      <c r="Y249" s="4">
        <v>30.215</v>
      </c>
      <c r="Z249" s="4">
        <v>17.896725</v>
      </c>
      <c r="AA249" s="10">
        <v>14.257525083599999</v>
      </c>
      <c r="AB249" s="10">
        <v>14.4508474576</v>
      </c>
      <c r="AC249" s="4" t="s">
        <v>2935</v>
      </c>
      <c r="AD249" s="4" t="s">
        <v>2935</v>
      </c>
      <c r="AE249" s="4" t="s">
        <v>2935</v>
      </c>
      <c r="AF249" s="4" t="s">
        <v>2935</v>
      </c>
      <c r="AG249" s="4" t="s">
        <v>2935</v>
      </c>
      <c r="AH249" s="4" t="s">
        <v>2935</v>
      </c>
      <c r="AI249" s="4">
        <v>1.2026410000000001</v>
      </c>
      <c r="AJ249" s="5" t="s">
        <v>4332</v>
      </c>
    </row>
    <row r="250" spans="1:36" hidden="1" x14ac:dyDescent="0.3">
      <c r="A250" s="1" t="s">
        <v>244</v>
      </c>
      <c r="B250" s="2">
        <v>4545218</v>
      </c>
      <c r="C250" s="3" t="s">
        <v>2919</v>
      </c>
      <c r="D250" s="4">
        <v>2570.8483849200002</v>
      </c>
      <c r="E250" s="3" t="s">
        <v>3095</v>
      </c>
      <c r="F250" s="3" t="s">
        <v>3095</v>
      </c>
      <c r="G250" s="3" t="s">
        <v>3215</v>
      </c>
      <c r="H250" s="3" t="s">
        <v>3216</v>
      </c>
      <c r="I250" s="3" t="s">
        <v>3103</v>
      </c>
      <c r="J250" s="4">
        <v>16.781002999999998</v>
      </c>
      <c r="K250" s="4">
        <v>-0.44984299999999999</v>
      </c>
      <c r="L250" s="4">
        <v>0.72826599999999997</v>
      </c>
      <c r="M250" s="4">
        <v>9.0456999999999996E-2</v>
      </c>
      <c r="N250" s="4">
        <v>88.52</v>
      </c>
      <c r="O250" s="4">
        <v>13.14133</v>
      </c>
      <c r="P250" s="4">
        <v>1.9892129999999999</v>
      </c>
      <c r="Q250" s="4">
        <v>10.746005</v>
      </c>
      <c r="R250" s="4">
        <v>38.886425000000003</v>
      </c>
      <c r="S250" s="3" t="s">
        <v>4333</v>
      </c>
      <c r="T250" s="4">
        <v>22.13</v>
      </c>
      <c r="U250" s="4">
        <v>2570.8483849200002</v>
      </c>
      <c r="V250" s="10">
        <v>7857.8333839999996</v>
      </c>
      <c r="W250" s="4">
        <v>7.03795752372345</v>
      </c>
      <c r="X250" s="4">
        <v>23.47</v>
      </c>
      <c r="Y250" s="4">
        <v>16.82</v>
      </c>
      <c r="Z250" s="4">
        <v>88.52</v>
      </c>
      <c r="AA250" s="10">
        <v>31.892203487500002</v>
      </c>
      <c r="AB250" s="10">
        <v>69.257972647299994</v>
      </c>
      <c r="AC250" s="4">
        <v>6.6014520000000001</v>
      </c>
      <c r="AD250" s="4">
        <v>6.5957033378089003</v>
      </c>
      <c r="AE250" s="4">
        <v>6.7190845474743002</v>
      </c>
      <c r="AF250" s="4">
        <v>10.746005</v>
      </c>
      <c r="AG250" s="4">
        <v>9.0700511641146004</v>
      </c>
      <c r="AH250" s="4">
        <v>9.6560985656654008</v>
      </c>
      <c r="AI250" s="4">
        <v>1.9892129999999999</v>
      </c>
      <c r="AJ250" s="4" t="s">
        <v>2924</v>
      </c>
    </row>
    <row r="251" spans="1:36" hidden="1" x14ac:dyDescent="0.3">
      <c r="A251" s="1" t="s">
        <v>245</v>
      </c>
      <c r="B251" s="2">
        <v>4236951</v>
      </c>
      <c r="C251" s="3" t="s">
        <v>2919</v>
      </c>
      <c r="D251" s="4">
        <v>812.99562791999995</v>
      </c>
      <c r="E251" s="3" t="s">
        <v>2930</v>
      </c>
      <c r="F251" s="3" t="s">
        <v>2954</v>
      </c>
      <c r="G251" s="3" t="s">
        <v>3106</v>
      </c>
      <c r="H251" s="3" t="s">
        <v>3106</v>
      </c>
      <c r="I251" s="3" t="s">
        <v>3043</v>
      </c>
      <c r="J251" s="4">
        <v>77.591757999999999</v>
      </c>
      <c r="K251" s="4">
        <v>65.595917</v>
      </c>
      <c r="L251" s="4">
        <v>49.404116999999999</v>
      </c>
      <c r="M251" s="4">
        <v>13.544669000000001</v>
      </c>
      <c r="N251" s="4">
        <v>12.392721</v>
      </c>
      <c r="O251" s="4">
        <v>1.788586</v>
      </c>
      <c r="P251" s="4">
        <v>1.776146</v>
      </c>
      <c r="Q251" s="4" t="s">
        <v>2935</v>
      </c>
      <c r="R251" s="4" t="s">
        <v>2935</v>
      </c>
      <c r="S251" s="3" t="s">
        <v>4334</v>
      </c>
      <c r="T251" s="4">
        <v>55.16</v>
      </c>
      <c r="U251" s="4">
        <v>812.99562791999995</v>
      </c>
      <c r="V251" s="10" t="s">
        <v>2935</v>
      </c>
      <c r="W251" s="4" t="s">
        <v>2935</v>
      </c>
      <c r="X251" s="4">
        <v>56.414999999999999</v>
      </c>
      <c r="Y251" s="4">
        <v>23.094999999999999</v>
      </c>
      <c r="Z251" s="4">
        <v>12.392721</v>
      </c>
      <c r="AA251" s="10">
        <v>10.0499216557</v>
      </c>
      <c r="AB251" s="10">
        <v>12.0361520971</v>
      </c>
      <c r="AC251" s="4" t="s">
        <v>2935</v>
      </c>
      <c r="AD251" s="4" t="s">
        <v>2935</v>
      </c>
      <c r="AE251" s="4" t="s">
        <v>2935</v>
      </c>
      <c r="AF251" s="4" t="s">
        <v>2935</v>
      </c>
      <c r="AG251" s="4" t="s">
        <v>2935</v>
      </c>
      <c r="AH251" s="4" t="s">
        <v>2935</v>
      </c>
      <c r="AI251" s="4">
        <v>1.776146</v>
      </c>
      <c r="AJ251" s="4">
        <v>1.776146</v>
      </c>
    </row>
    <row r="252" spans="1:36" hidden="1" x14ac:dyDescent="0.3">
      <c r="A252" s="1" t="s">
        <v>246</v>
      </c>
      <c r="B252" s="2">
        <v>109549301</v>
      </c>
      <c r="C252" s="3" t="s">
        <v>2936</v>
      </c>
      <c r="D252" s="4">
        <v>2600.01516124</v>
      </c>
      <c r="E252" s="3" t="s">
        <v>3098</v>
      </c>
      <c r="F252" s="3" t="s">
        <v>3098</v>
      </c>
      <c r="G252" s="3" t="s">
        <v>3184</v>
      </c>
      <c r="H252" s="3" t="s">
        <v>3185</v>
      </c>
      <c r="I252" s="3"/>
      <c r="J252" s="4">
        <v>36.437246999999999</v>
      </c>
      <c r="K252" s="4">
        <v>18.245614</v>
      </c>
      <c r="L252" s="4">
        <v>16.321498999999999</v>
      </c>
      <c r="M252" s="4">
        <v>18.245614</v>
      </c>
      <c r="N252" s="4">
        <v>31.835357999999999</v>
      </c>
      <c r="O252" s="4" t="s">
        <v>2924</v>
      </c>
      <c r="P252" s="4">
        <v>2.4774210000000001</v>
      </c>
      <c r="Q252" s="4">
        <v>9.0551890000000004</v>
      </c>
      <c r="R252" s="4" t="s">
        <v>2924</v>
      </c>
      <c r="S252" s="3" t="s">
        <v>4335</v>
      </c>
      <c r="T252" s="4">
        <v>23.59</v>
      </c>
      <c r="U252" s="4">
        <v>2600.01516124</v>
      </c>
      <c r="V252" s="10">
        <v>3017.0621609999998</v>
      </c>
      <c r="W252" s="4">
        <v>4.0695209834675703</v>
      </c>
      <c r="X252" s="4">
        <v>24.9299</v>
      </c>
      <c r="Y252" s="4">
        <v>15.55</v>
      </c>
      <c r="Z252" s="4">
        <v>31.835357999999999</v>
      </c>
      <c r="AA252" s="10">
        <v>12.8318102697</v>
      </c>
      <c r="AB252" s="10">
        <v>26.0159911772</v>
      </c>
      <c r="AC252" s="4">
        <v>3.2590219999999999</v>
      </c>
      <c r="AD252" s="4">
        <v>2.4680137536782998</v>
      </c>
      <c r="AE252" s="4">
        <v>2.8322384108333001</v>
      </c>
      <c r="AF252" s="4">
        <v>9.0551890000000004</v>
      </c>
      <c r="AG252" s="4">
        <v>7.3582144003411001</v>
      </c>
      <c r="AH252" s="4">
        <v>10.549973660577001</v>
      </c>
      <c r="AI252" s="4">
        <v>2.4774210000000001</v>
      </c>
      <c r="AJ252" s="5" t="s">
        <v>4336</v>
      </c>
    </row>
    <row r="253" spans="1:36" hidden="1" x14ac:dyDescent="0.3">
      <c r="A253" s="1" t="s">
        <v>247</v>
      </c>
      <c r="B253" s="2">
        <v>4972860</v>
      </c>
      <c r="C253" s="3" t="s">
        <v>2919</v>
      </c>
      <c r="D253" s="4">
        <v>67863.728857499998</v>
      </c>
      <c r="E253" s="3" t="s">
        <v>2946</v>
      </c>
      <c r="F253" s="3" t="s">
        <v>2947</v>
      </c>
      <c r="G253" s="3" t="s">
        <v>2948</v>
      </c>
      <c r="H253" s="3" t="s">
        <v>2990</v>
      </c>
      <c r="I253" s="3" t="s">
        <v>2950</v>
      </c>
      <c r="J253" s="4">
        <v>43.499091</v>
      </c>
      <c r="K253" s="4">
        <v>67.177775999999994</v>
      </c>
      <c r="L253" s="4">
        <v>34.409655999999998</v>
      </c>
      <c r="M253" s="4">
        <v>8.5569070000000007</v>
      </c>
      <c r="N253" s="4" t="s">
        <v>2924</v>
      </c>
      <c r="O253" s="4">
        <v>51.044074000000002</v>
      </c>
      <c r="P253" s="4">
        <v>66.036492999999993</v>
      </c>
      <c r="Q253" s="4" t="s">
        <v>2924</v>
      </c>
      <c r="R253" s="4">
        <v>44.756945000000002</v>
      </c>
      <c r="S253" s="3" t="s">
        <v>4337</v>
      </c>
      <c r="T253" s="4">
        <v>260.58</v>
      </c>
      <c r="U253" s="4">
        <v>67863.728857499998</v>
      </c>
      <c r="V253" s="10">
        <v>66891.704857000004</v>
      </c>
      <c r="W253" s="4" t="s">
        <v>2935</v>
      </c>
      <c r="X253" s="4">
        <v>262</v>
      </c>
      <c r="Y253" s="4">
        <v>135.29</v>
      </c>
      <c r="Z253" s="4" t="s">
        <v>2924</v>
      </c>
      <c r="AA253" s="10">
        <v>75.519489928900001</v>
      </c>
      <c r="AB253" s="10">
        <v>79.586339174900004</v>
      </c>
      <c r="AC253" s="4">
        <v>14.641591</v>
      </c>
      <c r="AD253" s="4">
        <v>12.5605504135515</v>
      </c>
      <c r="AE253" s="4">
        <v>13.123011909119199</v>
      </c>
      <c r="AF253" s="4" t="s">
        <v>2924</v>
      </c>
      <c r="AG253" s="4">
        <v>51.791303058891799</v>
      </c>
      <c r="AH253" s="4">
        <v>54.548189738183801</v>
      </c>
      <c r="AI253" s="4">
        <v>66.036492999999993</v>
      </c>
      <c r="AJ253" s="4" t="s">
        <v>2924</v>
      </c>
    </row>
    <row r="254" spans="1:36" hidden="1" x14ac:dyDescent="0.3">
      <c r="A254" s="1" t="s">
        <v>248</v>
      </c>
      <c r="B254" s="2">
        <v>4057157</v>
      </c>
      <c r="C254" s="3" t="s">
        <v>2936</v>
      </c>
      <c r="D254" s="4">
        <v>23317.699926649999</v>
      </c>
      <c r="E254" s="3" t="s">
        <v>3095</v>
      </c>
      <c r="F254" s="3" t="s">
        <v>3095</v>
      </c>
      <c r="G254" s="3" t="s">
        <v>3217</v>
      </c>
      <c r="H254" s="3" t="s">
        <v>3217</v>
      </c>
      <c r="I254" s="3" t="s">
        <v>3218</v>
      </c>
      <c r="J254" s="4">
        <v>33.973213999999999</v>
      </c>
      <c r="K254" s="4">
        <v>15.672217</v>
      </c>
      <c r="L254" s="4">
        <v>5.72858</v>
      </c>
      <c r="M254" s="4">
        <v>3.5613220000000001</v>
      </c>
      <c r="N254" s="4">
        <v>21.969252999999998</v>
      </c>
      <c r="O254" s="4" t="s">
        <v>2924</v>
      </c>
      <c r="P254" s="4">
        <v>1.916201</v>
      </c>
      <c r="Q254" s="4">
        <v>15.094791000000001</v>
      </c>
      <c r="R254" s="4" t="s">
        <v>2924</v>
      </c>
      <c r="S254" s="3" t="s">
        <v>4338</v>
      </c>
      <c r="T254" s="5" t="s">
        <v>4339</v>
      </c>
      <c r="U254" s="4">
        <v>23317.699926649999</v>
      </c>
      <c r="V254" s="10">
        <v>31139.572926000001</v>
      </c>
      <c r="W254" s="4">
        <v>2.3192269243585502</v>
      </c>
      <c r="X254" s="4">
        <v>151.24</v>
      </c>
      <c r="Y254" s="4">
        <v>110.46</v>
      </c>
      <c r="Z254" s="4">
        <v>21.969252999999998</v>
      </c>
      <c r="AA254" s="10">
        <v>21.007256288499999</v>
      </c>
      <c r="AB254" s="10">
        <v>21.007256288499999</v>
      </c>
      <c r="AC254" s="4">
        <v>7.4761519999999999</v>
      </c>
      <c r="AD254" s="4">
        <v>6.1937956653743997</v>
      </c>
      <c r="AE254" s="4">
        <v>6.1937956653743997</v>
      </c>
      <c r="AF254" s="4">
        <v>15.094791000000001</v>
      </c>
      <c r="AG254" s="4">
        <v>13.8429488472686</v>
      </c>
      <c r="AH254" s="4">
        <v>13.8429488472686</v>
      </c>
      <c r="AI254" s="4">
        <v>1.916201</v>
      </c>
      <c r="AJ254" s="4">
        <v>2.0537350000000001</v>
      </c>
    </row>
    <row r="255" spans="1:36" hidden="1" x14ac:dyDescent="0.3">
      <c r="A255" s="1" t="s">
        <v>249</v>
      </c>
      <c r="B255" s="2">
        <v>109826917</v>
      </c>
      <c r="C255" s="3" t="s">
        <v>2936</v>
      </c>
      <c r="D255" s="4">
        <v>3697.7743584999998</v>
      </c>
      <c r="E255" s="3" t="s">
        <v>2937</v>
      </c>
      <c r="F255" s="3" t="s">
        <v>2938</v>
      </c>
      <c r="G255" s="3" t="s">
        <v>3047</v>
      </c>
      <c r="H255" s="3" t="s">
        <v>3104</v>
      </c>
      <c r="I255" s="3" t="s">
        <v>3105</v>
      </c>
      <c r="J255" s="4">
        <v>104.12844</v>
      </c>
      <c r="K255" s="4">
        <v>33.433283000000003</v>
      </c>
      <c r="L255" s="4">
        <v>16.248694</v>
      </c>
      <c r="M255" s="4">
        <v>2.8663889999999999</v>
      </c>
      <c r="N255" s="4">
        <v>20.697673999999999</v>
      </c>
      <c r="O255" s="4">
        <v>51.267280999999997</v>
      </c>
      <c r="P255" s="4">
        <v>16.710477000000001</v>
      </c>
      <c r="Q255" s="4">
        <v>12.029871999999999</v>
      </c>
      <c r="R255" s="4">
        <v>60.658594000000001</v>
      </c>
      <c r="S255" s="3" t="s">
        <v>4340</v>
      </c>
      <c r="T255" s="4">
        <v>44.5</v>
      </c>
      <c r="U255" s="4">
        <v>3697.7743584999998</v>
      </c>
      <c r="V255" s="10">
        <v>4137.6743580000002</v>
      </c>
      <c r="W255" s="4">
        <v>0.449438202247191</v>
      </c>
      <c r="X255" s="4">
        <v>44.66</v>
      </c>
      <c r="Y255" s="4">
        <v>21.09</v>
      </c>
      <c r="Z255" s="4">
        <v>20.697673999999999</v>
      </c>
      <c r="AA255" s="10">
        <v>17.863594396</v>
      </c>
      <c r="AB255" s="10">
        <v>18.192744978499999</v>
      </c>
      <c r="AC255" s="4">
        <v>2.488677</v>
      </c>
      <c r="AD255" s="4">
        <v>2.4430647358598998</v>
      </c>
      <c r="AE255" s="4">
        <v>2.4893408557934</v>
      </c>
      <c r="AF255" s="4">
        <v>12.029871999999999</v>
      </c>
      <c r="AG255" s="4">
        <v>12.5321828279833</v>
      </c>
      <c r="AH255" s="4">
        <v>12.7166107927713</v>
      </c>
      <c r="AI255" s="4">
        <v>16.710477000000001</v>
      </c>
      <c r="AJ255" s="4">
        <v>27.084600999999999</v>
      </c>
    </row>
    <row r="256" spans="1:36" hidden="1" x14ac:dyDescent="0.3">
      <c r="A256" s="1" t="s">
        <v>250</v>
      </c>
      <c r="B256" s="2">
        <v>29188222</v>
      </c>
      <c r="C256" s="3" t="s">
        <v>2919</v>
      </c>
      <c r="D256" s="4">
        <v>3477.0316137200002</v>
      </c>
      <c r="E256" s="3" t="s">
        <v>2925</v>
      </c>
      <c r="F256" s="3" t="s">
        <v>2981</v>
      </c>
      <c r="G256" s="3" t="s">
        <v>2982</v>
      </c>
      <c r="H256" s="3" t="s">
        <v>3063</v>
      </c>
      <c r="I256" s="3" t="s">
        <v>3219</v>
      </c>
      <c r="J256" s="4">
        <v>33.280591000000001</v>
      </c>
      <c r="K256" s="4">
        <v>45.146467999999999</v>
      </c>
      <c r="L256" s="4">
        <v>-6.2685459999999997</v>
      </c>
      <c r="M256" s="4">
        <v>-2.8076919999999999</v>
      </c>
      <c r="N256" s="4">
        <v>21.101953999999999</v>
      </c>
      <c r="O256" s="4">
        <v>14.799734000000001</v>
      </c>
      <c r="P256" s="4">
        <v>9.4015280000000008</v>
      </c>
      <c r="Q256" s="4">
        <v>11.804992</v>
      </c>
      <c r="R256" s="4">
        <v>14.9922</v>
      </c>
      <c r="S256" s="3" t="s">
        <v>4341</v>
      </c>
      <c r="T256" s="4">
        <v>25.27</v>
      </c>
      <c r="U256" s="4">
        <v>3477.0316137200002</v>
      </c>
      <c r="V256" s="10">
        <v>3108.1662630000001</v>
      </c>
      <c r="W256" s="4">
        <v>1.78076770874555</v>
      </c>
      <c r="X256" s="4">
        <v>29.15</v>
      </c>
      <c r="Y256" s="4">
        <v>15.06</v>
      </c>
      <c r="Z256" s="4">
        <v>21.101953999999999</v>
      </c>
      <c r="AA256" s="10">
        <v>16.9206969044304</v>
      </c>
      <c r="AB256" s="10">
        <v>19.839757905306101</v>
      </c>
      <c r="AC256" s="4">
        <v>3.2691219999999999</v>
      </c>
      <c r="AD256" s="4">
        <v>2.7837427612502998</v>
      </c>
      <c r="AE256" s="4">
        <v>3.1669602651129001</v>
      </c>
      <c r="AF256" s="4">
        <v>11.804992</v>
      </c>
      <c r="AG256" s="4">
        <v>11.086784090208999</v>
      </c>
      <c r="AH256" s="4">
        <v>12.9413214453661</v>
      </c>
      <c r="AI256" s="4">
        <v>9.4015280000000008</v>
      </c>
      <c r="AJ256" s="4">
        <v>9.4825020000000002</v>
      </c>
    </row>
    <row r="257" spans="1:36" hidden="1" x14ac:dyDescent="0.3">
      <c r="A257" s="1" t="s">
        <v>251</v>
      </c>
      <c r="B257" s="2">
        <v>4813161</v>
      </c>
      <c r="C257" s="3" t="s">
        <v>2941</v>
      </c>
      <c r="D257" s="4">
        <v>1742.1974244850001</v>
      </c>
      <c r="E257" s="3" t="s">
        <v>2920</v>
      </c>
      <c r="F257" s="3" t="s">
        <v>2961</v>
      </c>
      <c r="G257" s="3" t="s">
        <v>2962</v>
      </c>
      <c r="H257" s="3" t="s">
        <v>2963</v>
      </c>
      <c r="I257" s="3" t="s">
        <v>2964</v>
      </c>
      <c r="J257" s="4">
        <v>-15.078422</v>
      </c>
      <c r="K257" s="4">
        <v>46.755647000000003</v>
      </c>
      <c r="L257" s="4">
        <v>24.816625999999999</v>
      </c>
      <c r="M257" s="4">
        <v>2.0125609999999998</v>
      </c>
      <c r="N257" s="4" t="s">
        <v>2924</v>
      </c>
      <c r="O257" s="4" t="s">
        <v>2924</v>
      </c>
      <c r="P257" s="5" t="s">
        <v>3220</v>
      </c>
      <c r="Q257" s="4" t="s">
        <v>2924</v>
      </c>
      <c r="R257" s="4">
        <v>111.475319</v>
      </c>
      <c r="S257" s="3" t="s">
        <v>4342</v>
      </c>
      <c r="T257" s="4">
        <v>35.734999999999999</v>
      </c>
      <c r="U257" s="4">
        <v>1742.1974244850001</v>
      </c>
      <c r="V257" s="10">
        <v>1688.9904240000001</v>
      </c>
      <c r="W257" s="4" t="s">
        <v>2935</v>
      </c>
      <c r="X257" s="4">
        <v>42.984999999999999</v>
      </c>
      <c r="Y257" s="4">
        <v>18.940000000000001</v>
      </c>
      <c r="Z257" s="4" t="s">
        <v>2924</v>
      </c>
      <c r="AA257" s="10" t="s">
        <v>2924</v>
      </c>
      <c r="AB257" s="10" t="s">
        <v>2924</v>
      </c>
      <c r="AC257" s="4">
        <v>3.7736649999999998</v>
      </c>
      <c r="AD257" s="4">
        <v>3.3324528767972001</v>
      </c>
      <c r="AE257" s="4">
        <v>3.6646367212437001</v>
      </c>
      <c r="AF257" s="4" t="s">
        <v>2924</v>
      </c>
      <c r="AG257" s="4">
        <v>50.335735117495403</v>
      </c>
      <c r="AH257" s="4">
        <v>61.297067232630397</v>
      </c>
      <c r="AI257" s="5" t="s">
        <v>3220</v>
      </c>
      <c r="AJ257" s="4">
        <v>10.134714000000001</v>
      </c>
    </row>
    <row r="258" spans="1:36" hidden="1" x14ac:dyDescent="0.3">
      <c r="A258" s="1" t="s">
        <v>252</v>
      </c>
      <c r="B258" s="2">
        <v>5253117</v>
      </c>
      <c r="C258" s="3" t="s">
        <v>2936</v>
      </c>
      <c r="D258" s="4">
        <v>521.85809361999998</v>
      </c>
      <c r="E258" s="3" t="s">
        <v>2920</v>
      </c>
      <c r="F258" s="3" t="s">
        <v>2961</v>
      </c>
      <c r="G258" s="3" t="s">
        <v>2974</v>
      </c>
      <c r="H258" s="3" t="s">
        <v>2975</v>
      </c>
      <c r="I258" s="3" t="s">
        <v>3221</v>
      </c>
      <c r="J258" s="4">
        <v>-26.458333</v>
      </c>
      <c r="K258" s="4">
        <v>-5.9920109999999998</v>
      </c>
      <c r="L258" s="4">
        <v>1.5827340000000001</v>
      </c>
      <c r="M258" s="4">
        <v>0.71326699999999998</v>
      </c>
      <c r="N258" s="4" t="s">
        <v>2924</v>
      </c>
      <c r="O258" s="4">
        <v>3.3099759999999998</v>
      </c>
      <c r="P258" s="4">
        <v>1.2817190000000001</v>
      </c>
      <c r="Q258" s="4">
        <v>5.7860379999999996</v>
      </c>
      <c r="R258" s="4">
        <v>11.757407000000001</v>
      </c>
      <c r="S258" s="3" t="s">
        <v>4343</v>
      </c>
      <c r="T258" s="5" t="s">
        <v>4344</v>
      </c>
      <c r="U258" s="4">
        <v>521.85809361999998</v>
      </c>
      <c r="V258" s="10">
        <v>1487.9831830000001</v>
      </c>
      <c r="W258" s="4" t="s">
        <v>2935</v>
      </c>
      <c r="X258" s="4">
        <v>10.85</v>
      </c>
      <c r="Y258" s="5" t="s">
        <v>4345</v>
      </c>
      <c r="Z258" s="4" t="s">
        <v>2924</v>
      </c>
      <c r="AA258" s="10">
        <v>9.4133333333000007</v>
      </c>
      <c r="AB258" s="10" t="s">
        <v>2935</v>
      </c>
      <c r="AC258" s="4">
        <v>1.273793</v>
      </c>
      <c r="AD258" s="4">
        <v>1.1757405465958</v>
      </c>
      <c r="AE258" s="4">
        <v>1.2555049311713</v>
      </c>
      <c r="AF258" s="4">
        <v>5.7860379999999996</v>
      </c>
      <c r="AG258" s="4">
        <v>5.1188954996286</v>
      </c>
      <c r="AH258" s="4">
        <v>5.5104411624331</v>
      </c>
      <c r="AI258" s="4">
        <v>1.2817190000000001</v>
      </c>
      <c r="AJ258" s="4" t="s">
        <v>2924</v>
      </c>
    </row>
    <row r="259" spans="1:36" hidden="1" x14ac:dyDescent="0.3">
      <c r="A259" s="1" t="s">
        <v>253</v>
      </c>
      <c r="B259" s="2">
        <v>4811521</v>
      </c>
      <c r="C259" s="3" t="s">
        <v>2941</v>
      </c>
      <c r="D259" s="4">
        <v>1268.56832334</v>
      </c>
      <c r="E259" s="3" t="s">
        <v>2920</v>
      </c>
      <c r="F259" s="3" t="s">
        <v>2921</v>
      </c>
      <c r="G259" s="3" t="s">
        <v>2942</v>
      </c>
      <c r="H259" s="3" t="s">
        <v>2942</v>
      </c>
      <c r="I259" s="3" t="s">
        <v>2943</v>
      </c>
      <c r="J259" s="4">
        <v>-3.3805890000000001</v>
      </c>
      <c r="K259" s="4">
        <v>33.233083000000001</v>
      </c>
      <c r="L259" s="4">
        <v>25.318245999999998</v>
      </c>
      <c r="M259" s="4">
        <v>9.1133009999999999</v>
      </c>
      <c r="N259" s="4" t="s">
        <v>2924</v>
      </c>
      <c r="O259" s="4">
        <v>44.974618999999997</v>
      </c>
      <c r="P259" s="4">
        <v>3.268167</v>
      </c>
      <c r="Q259" s="4" t="s">
        <v>2924</v>
      </c>
      <c r="R259" s="4">
        <v>23.984473000000001</v>
      </c>
      <c r="S259" s="3" t="s">
        <v>4346</v>
      </c>
      <c r="T259" s="4">
        <v>8.86</v>
      </c>
      <c r="U259" s="4">
        <v>1268.56832334</v>
      </c>
      <c r="V259" s="10">
        <v>1008.1843229999999</v>
      </c>
      <c r="W259" s="4" t="s">
        <v>2935</v>
      </c>
      <c r="X259" s="4">
        <v>9.74</v>
      </c>
      <c r="Y259" s="4">
        <v>4.71</v>
      </c>
      <c r="Z259" s="4" t="s">
        <v>2924</v>
      </c>
      <c r="AA259" s="10">
        <v>23.7342619876</v>
      </c>
      <c r="AB259" s="10">
        <v>279.76002526040003</v>
      </c>
      <c r="AC259" s="4">
        <v>4.5751489999999997</v>
      </c>
      <c r="AD259" s="4">
        <v>3.8200926013636001</v>
      </c>
      <c r="AE259" s="4">
        <v>4.2803649660138001</v>
      </c>
      <c r="AF259" s="4" t="s">
        <v>2924</v>
      </c>
      <c r="AG259" s="4">
        <v>11.9665795014837</v>
      </c>
      <c r="AH259" s="4" t="s">
        <v>2935</v>
      </c>
      <c r="AI259" s="4">
        <v>3.268167</v>
      </c>
      <c r="AJ259" s="4">
        <v>3.3059699999999999</v>
      </c>
    </row>
    <row r="260" spans="1:36" hidden="1" x14ac:dyDescent="0.3">
      <c r="A260" s="1" t="s">
        <v>254</v>
      </c>
      <c r="B260" s="2">
        <v>7711754</v>
      </c>
      <c r="C260" s="3" t="s">
        <v>2919</v>
      </c>
      <c r="D260" s="4">
        <v>11152.57750365</v>
      </c>
      <c r="E260" s="3" t="s">
        <v>2946</v>
      </c>
      <c r="F260" s="3" t="s">
        <v>2947</v>
      </c>
      <c r="G260" s="3" t="s">
        <v>2948</v>
      </c>
      <c r="H260" s="3" t="s">
        <v>2990</v>
      </c>
      <c r="I260" s="3" t="s">
        <v>2950</v>
      </c>
      <c r="J260" s="4">
        <v>197.706422</v>
      </c>
      <c r="K260" s="4">
        <v>78.787879000000004</v>
      </c>
      <c r="L260" s="4">
        <v>8.3472449999999991</v>
      </c>
      <c r="M260" s="4">
        <v>30.060120000000001</v>
      </c>
      <c r="N260" s="4" t="s">
        <v>2924</v>
      </c>
      <c r="O260" s="4" t="s">
        <v>2924</v>
      </c>
      <c r="P260" s="4">
        <v>5.5093379999999996</v>
      </c>
      <c r="Q260" s="4" t="s">
        <v>2924</v>
      </c>
      <c r="R260" s="4" t="s">
        <v>2924</v>
      </c>
      <c r="S260" s="3" t="s">
        <v>4347</v>
      </c>
      <c r="T260" s="4">
        <v>6.49</v>
      </c>
      <c r="U260" s="4">
        <v>11152.57750365</v>
      </c>
      <c r="V260" s="10">
        <v>10028.577503</v>
      </c>
      <c r="W260" s="4" t="s">
        <v>2935</v>
      </c>
      <c r="X260" s="5" t="s">
        <v>4348</v>
      </c>
      <c r="Y260" s="5" t="s">
        <v>4349</v>
      </c>
      <c r="Z260" s="4" t="s">
        <v>2924</v>
      </c>
      <c r="AA260" s="10" t="s">
        <v>2935</v>
      </c>
      <c r="AB260" s="10" t="s">
        <v>2924</v>
      </c>
      <c r="AC260" s="4" t="s">
        <v>2935</v>
      </c>
      <c r="AD260" s="4" t="s">
        <v>2924</v>
      </c>
      <c r="AE260" s="4" t="s">
        <v>2924</v>
      </c>
      <c r="AF260" s="4" t="s">
        <v>2924</v>
      </c>
      <c r="AG260" s="4" t="s">
        <v>2924</v>
      </c>
      <c r="AH260" s="4" t="s">
        <v>2924</v>
      </c>
      <c r="AI260" s="4">
        <v>5.5093379999999996</v>
      </c>
      <c r="AJ260" s="4">
        <v>7.9339849999999998</v>
      </c>
    </row>
    <row r="261" spans="1:36" hidden="1" x14ac:dyDescent="0.3">
      <c r="A261" s="1" t="s">
        <v>255</v>
      </c>
      <c r="B261" s="2">
        <v>4208149</v>
      </c>
      <c r="C261" s="3" t="s">
        <v>2919</v>
      </c>
      <c r="D261" s="4">
        <v>69085.102122779994</v>
      </c>
      <c r="E261" s="3" t="s">
        <v>2946</v>
      </c>
      <c r="F261" s="3" t="s">
        <v>2947</v>
      </c>
      <c r="G261" s="3" t="s">
        <v>2948</v>
      </c>
      <c r="H261" s="3" t="s">
        <v>2990</v>
      </c>
      <c r="I261" s="3" t="s">
        <v>2950</v>
      </c>
      <c r="J261" s="4">
        <v>57.934322999999999</v>
      </c>
      <c r="K261" s="4">
        <v>28.554279999999999</v>
      </c>
      <c r="L261" s="4">
        <v>11.366472999999999</v>
      </c>
      <c r="M261" s="4">
        <v>7.3942839999999999</v>
      </c>
      <c r="N261" s="4">
        <v>65.834016000000005</v>
      </c>
      <c r="O261" s="4">
        <v>64.344082</v>
      </c>
      <c r="P261" s="4">
        <v>27.919526999999999</v>
      </c>
      <c r="Q261" s="4">
        <v>47.012906999999998</v>
      </c>
      <c r="R261" s="4">
        <v>42.595103999999999</v>
      </c>
      <c r="S261" s="3" t="s">
        <v>4350</v>
      </c>
      <c r="T261" s="4">
        <v>321.27</v>
      </c>
      <c r="U261" s="4">
        <v>69085.102122779994</v>
      </c>
      <c r="V261" s="10">
        <v>69579.102121999997</v>
      </c>
      <c r="W261" s="4" t="s">
        <v>2935</v>
      </c>
      <c r="X261" s="5" t="s">
        <v>4351</v>
      </c>
      <c r="Y261" s="4">
        <v>195.32</v>
      </c>
      <c r="Z261" s="4">
        <v>65.834016000000005</v>
      </c>
      <c r="AA261" s="10">
        <v>37.611510454399998</v>
      </c>
      <c r="AB261" s="10">
        <v>38.846091993899996</v>
      </c>
      <c r="AC261" s="4">
        <v>11.986064000000001</v>
      </c>
      <c r="AD261" s="4">
        <v>10.769730883272</v>
      </c>
      <c r="AE261" s="4">
        <v>11.390758404238399</v>
      </c>
      <c r="AF261" s="4">
        <v>47.012906999999998</v>
      </c>
      <c r="AG261" s="4">
        <v>29.002521360353299</v>
      </c>
      <c r="AH261" s="4">
        <v>30.180188644401799</v>
      </c>
      <c r="AI261" s="4">
        <v>27.919526999999999</v>
      </c>
      <c r="AJ261" s="4" t="s">
        <v>2924</v>
      </c>
    </row>
    <row r="262" spans="1:36" hidden="1" x14ac:dyDescent="0.3">
      <c r="A262" s="1" t="s">
        <v>256</v>
      </c>
      <c r="B262" s="2">
        <v>4929352</v>
      </c>
      <c r="C262" s="3" t="s">
        <v>2936</v>
      </c>
      <c r="D262" s="4">
        <v>3342.6627168</v>
      </c>
      <c r="E262" s="3" t="s">
        <v>3107</v>
      </c>
      <c r="F262" s="3" t="s">
        <v>3108</v>
      </c>
      <c r="G262" s="3" t="s">
        <v>3109</v>
      </c>
      <c r="H262" s="3" t="s">
        <v>3109</v>
      </c>
      <c r="I262" s="3" t="s">
        <v>3222</v>
      </c>
      <c r="J262" s="4">
        <v>1.3960319999999999</v>
      </c>
      <c r="K262" s="4">
        <v>13.533524999999999</v>
      </c>
      <c r="L262" s="4">
        <v>-9.4785179999999993</v>
      </c>
      <c r="M262" s="4">
        <v>0</v>
      </c>
      <c r="N262" s="4">
        <v>13.637658</v>
      </c>
      <c r="O262" s="4" t="s">
        <v>2935</v>
      </c>
      <c r="P262" s="4">
        <v>0.94910000000000005</v>
      </c>
      <c r="Q262" s="4">
        <v>1.0960380000000001</v>
      </c>
      <c r="R262" s="4" t="s">
        <v>2935</v>
      </c>
      <c r="S262" s="3" t="s">
        <v>4352</v>
      </c>
      <c r="T262" s="4">
        <v>27.6</v>
      </c>
      <c r="U262" s="4">
        <v>3342.6627168</v>
      </c>
      <c r="V262" s="10">
        <v>237.565136</v>
      </c>
      <c r="W262" s="4">
        <v>6.2318840579710102</v>
      </c>
      <c r="X262" s="4">
        <v>34.700000000000003</v>
      </c>
      <c r="Y262" s="4">
        <v>21.89</v>
      </c>
      <c r="Z262" s="4">
        <v>13.637658</v>
      </c>
      <c r="AA262" s="10">
        <v>12.484168626700001</v>
      </c>
      <c r="AB262" s="10">
        <v>12.198895027600001</v>
      </c>
      <c r="AC262" s="4">
        <v>0.232491</v>
      </c>
      <c r="AD262" s="4">
        <v>0.2376548982551</v>
      </c>
      <c r="AE262" s="4">
        <v>0.2414771650799</v>
      </c>
      <c r="AF262" s="4">
        <v>1.0960380000000001</v>
      </c>
      <c r="AG262" s="4">
        <v>1.3150378377959</v>
      </c>
      <c r="AH262" s="4">
        <v>1.3513942507939001</v>
      </c>
      <c r="AI262" s="4">
        <v>0.94910000000000005</v>
      </c>
      <c r="AJ262" s="4">
        <v>1.1364920000000001</v>
      </c>
    </row>
    <row r="263" spans="1:36" hidden="1" x14ac:dyDescent="0.3">
      <c r="A263" s="1" t="s">
        <v>257</v>
      </c>
      <c r="B263" s="2">
        <v>4576086</v>
      </c>
      <c r="C263" s="3" t="s">
        <v>2936</v>
      </c>
      <c r="D263" s="4">
        <v>7787.7601619400002</v>
      </c>
      <c r="E263" s="3" t="s">
        <v>2925</v>
      </c>
      <c r="F263" s="3" t="s">
        <v>3012</v>
      </c>
      <c r="G263" s="3" t="s">
        <v>3013</v>
      </c>
      <c r="H263" s="3" t="s">
        <v>3014</v>
      </c>
      <c r="I263" s="3" t="s">
        <v>3105</v>
      </c>
      <c r="J263" s="4">
        <v>-3.493706</v>
      </c>
      <c r="K263" s="4">
        <v>-0.53309200000000001</v>
      </c>
      <c r="L263" s="4">
        <v>1.529774</v>
      </c>
      <c r="M263" s="4">
        <v>0.959673</v>
      </c>
      <c r="N263" s="4">
        <v>12.814565</v>
      </c>
      <c r="O263" s="4">
        <v>16.326564000000001</v>
      </c>
      <c r="P263" s="4">
        <v>3.4037790000000001</v>
      </c>
      <c r="Q263" s="4">
        <v>6.8490599999999997</v>
      </c>
      <c r="R263" s="4">
        <v>19.221176</v>
      </c>
      <c r="S263" s="3" t="s">
        <v>4353</v>
      </c>
      <c r="T263" s="4">
        <v>98.89</v>
      </c>
      <c r="U263" s="4">
        <v>7787.7601619400002</v>
      </c>
      <c r="V263" s="10">
        <v>9766.7601610000002</v>
      </c>
      <c r="W263" s="4">
        <v>2.7707553847709598</v>
      </c>
      <c r="X263" s="4">
        <v>129.38</v>
      </c>
      <c r="Y263" s="4">
        <v>89.51</v>
      </c>
      <c r="Z263" s="4">
        <v>12.814565</v>
      </c>
      <c r="AA263" s="10">
        <v>10.1292661941</v>
      </c>
      <c r="AB263" s="10">
        <v>11.998432402100001</v>
      </c>
      <c r="AC263" s="4">
        <v>0.92795799999999995</v>
      </c>
      <c r="AD263" s="4">
        <v>0.90379880500370002</v>
      </c>
      <c r="AE263" s="4">
        <v>0.93118726137420005</v>
      </c>
      <c r="AF263" s="4">
        <v>6.8490599999999997</v>
      </c>
      <c r="AG263" s="4">
        <v>6.4221867645652999</v>
      </c>
      <c r="AH263" s="4">
        <v>7.0807491886299996</v>
      </c>
      <c r="AI263" s="4">
        <v>3.4037790000000001</v>
      </c>
      <c r="AJ263" s="4">
        <v>8.6336650000000006</v>
      </c>
    </row>
    <row r="264" spans="1:36" hidden="1" x14ac:dyDescent="0.3">
      <c r="A264" s="1" t="s">
        <v>258</v>
      </c>
      <c r="B264" s="2">
        <v>1031164</v>
      </c>
      <c r="C264" s="3" t="s">
        <v>2919</v>
      </c>
      <c r="D264" s="4">
        <v>124335.47334015</v>
      </c>
      <c r="E264" s="3" t="s">
        <v>2937</v>
      </c>
      <c r="F264" s="3" t="s">
        <v>2967</v>
      </c>
      <c r="G264" s="3" t="s">
        <v>3087</v>
      </c>
      <c r="H264" s="3" t="s">
        <v>3088</v>
      </c>
      <c r="I264" s="3" t="s">
        <v>3223</v>
      </c>
      <c r="J264" s="4">
        <v>32.294286</v>
      </c>
      <c r="K264" s="4">
        <v>13.278639999999999</v>
      </c>
      <c r="L264" s="4">
        <v>4.7401660000000003</v>
      </c>
      <c r="M264" s="4">
        <v>2.5231819999999998</v>
      </c>
      <c r="N264" s="4">
        <v>32.598013000000002</v>
      </c>
      <c r="O264" s="4">
        <v>30.646781000000001</v>
      </c>
      <c r="P264" s="4">
        <v>23.260157</v>
      </c>
      <c r="Q264" s="4">
        <v>21.478164</v>
      </c>
      <c r="R264" s="4">
        <v>44.053252999999998</v>
      </c>
      <c r="S264" s="3" t="s">
        <v>4354</v>
      </c>
      <c r="T264" s="4">
        <v>305.14999999999998</v>
      </c>
      <c r="U264" s="4">
        <v>124335.47334015</v>
      </c>
      <c r="V264" s="10">
        <v>126173.47334</v>
      </c>
      <c r="W264" s="4">
        <v>2.0186793380304802</v>
      </c>
      <c r="X264" s="4">
        <v>309.37</v>
      </c>
      <c r="Y264" s="5" t="s">
        <v>4355</v>
      </c>
      <c r="Z264" s="4">
        <v>32.598013000000002</v>
      </c>
      <c r="AA264" s="10">
        <v>30.188660579099999</v>
      </c>
      <c r="AB264" s="10">
        <v>30.645057624500001</v>
      </c>
      <c r="AC264" s="4">
        <v>6.4628449999999997</v>
      </c>
      <c r="AD264" s="4">
        <v>6.1088860314078</v>
      </c>
      <c r="AE264" s="4">
        <v>6.1860993044035002</v>
      </c>
      <c r="AF264" s="4">
        <v>21.478164</v>
      </c>
      <c r="AG264" s="4">
        <v>20.917811798159999</v>
      </c>
      <c r="AH264" s="4">
        <v>21.252113394341901</v>
      </c>
      <c r="AI264" s="4">
        <v>23.260157</v>
      </c>
      <c r="AJ264" s="4">
        <v>75.438812999999996</v>
      </c>
    </row>
    <row r="265" spans="1:36" hidden="1" x14ac:dyDescent="0.3">
      <c r="A265" s="1" t="s">
        <v>259</v>
      </c>
      <c r="B265" s="2">
        <v>4067051</v>
      </c>
      <c r="C265" s="3" t="s">
        <v>2936</v>
      </c>
      <c r="D265" s="4">
        <v>6837.3843418400002</v>
      </c>
      <c r="E265" s="3" t="s">
        <v>2925</v>
      </c>
      <c r="F265" s="3" t="s">
        <v>2926</v>
      </c>
      <c r="G265" s="3" t="s">
        <v>2927</v>
      </c>
      <c r="H265" s="3" t="s">
        <v>3026</v>
      </c>
      <c r="I265" s="3" t="s">
        <v>3224</v>
      </c>
      <c r="J265" s="4">
        <v>27.700852000000001</v>
      </c>
      <c r="K265" s="4">
        <v>-0.56503700000000001</v>
      </c>
      <c r="L265" s="4">
        <v>6.614738</v>
      </c>
      <c r="M265" s="4">
        <v>4.6480579999999998</v>
      </c>
      <c r="N265" s="4">
        <v>9.9166240000000005</v>
      </c>
      <c r="O265" s="4" t="s">
        <v>2924</v>
      </c>
      <c r="P265" s="4">
        <v>2.8835130000000002</v>
      </c>
      <c r="Q265" s="4">
        <v>9.7353649999999998</v>
      </c>
      <c r="R265" s="4" t="s">
        <v>2924</v>
      </c>
      <c r="S265" s="3" t="s">
        <v>4356</v>
      </c>
      <c r="T265" s="4">
        <v>172.46</v>
      </c>
      <c r="U265" s="4">
        <v>6837.3843418400002</v>
      </c>
      <c r="V265" s="10">
        <v>15530.584341</v>
      </c>
      <c r="W265" s="4" t="s">
        <v>2935</v>
      </c>
      <c r="X265" s="4">
        <v>197.18</v>
      </c>
      <c r="Y265" s="4">
        <v>130.35</v>
      </c>
      <c r="Z265" s="4">
        <v>9.9166240000000005</v>
      </c>
      <c r="AA265" s="10">
        <v>9.6900705712999997</v>
      </c>
      <c r="AB265" s="10">
        <v>10.251892433</v>
      </c>
      <c r="AC265" s="4">
        <v>0.59007699999999996</v>
      </c>
      <c r="AD265" s="4">
        <v>0.57856425941300005</v>
      </c>
      <c r="AE265" s="4">
        <v>0.59073612764850003</v>
      </c>
      <c r="AF265" s="4">
        <v>9.7353649999999998</v>
      </c>
      <c r="AG265" s="4">
        <v>9.5526779866665006</v>
      </c>
      <c r="AH265" s="4">
        <v>9.9911834121768006</v>
      </c>
      <c r="AI265" s="4">
        <v>2.8835130000000002</v>
      </c>
      <c r="AJ265" s="4" t="s">
        <v>2924</v>
      </c>
    </row>
    <row r="266" spans="1:36" hidden="1" x14ac:dyDescent="0.3">
      <c r="A266" s="1" t="s">
        <v>260</v>
      </c>
      <c r="B266" s="2">
        <v>4344582</v>
      </c>
      <c r="C266" s="3" t="s">
        <v>2936</v>
      </c>
      <c r="D266" s="4">
        <v>52392.815240819997</v>
      </c>
      <c r="E266" s="3" t="s">
        <v>2925</v>
      </c>
      <c r="F266" s="3" t="s">
        <v>2926</v>
      </c>
      <c r="G266" s="3" t="s">
        <v>2927</v>
      </c>
      <c r="H266" s="3" t="s">
        <v>3026</v>
      </c>
      <c r="I266" s="3" t="s">
        <v>3027</v>
      </c>
      <c r="J266" s="4">
        <v>15.304316</v>
      </c>
      <c r="K266" s="4">
        <v>-2.2552029999999998</v>
      </c>
      <c r="L266" s="4">
        <v>-2.2909480000000002</v>
      </c>
      <c r="M266" s="4">
        <v>-0.262266</v>
      </c>
      <c r="N266" s="4">
        <v>20.724706999999999</v>
      </c>
      <c r="O266" s="4">
        <v>27.775956000000001</v>
      </c>
      <c r="P266" s="4" t="s">
        <v>2924</v>
      </c>
      <c r="Q266" s="4">
        <v>13.39725</v>
      </c>
      <c r="R266" s="4">
        <v>40.189404000000003</v>
      </c>
      <c r="S266" s="3" t="s">
        <v>4357</v>
      </c>
      <c r="T266" s="4">
        <v>3099.38</v>
      </c>
      <c r="U266" s="4">
        <v>52392.815240819997</v>
      </c>
      <c r="V266" s="10">
        <v>64623.336239999997</v>
      </c>
      <c r="W266" s="4" t="s">
        <v>2935</v>
      </c>
      <c r="X266" s="4">
        <v>3256.37</v>
      </c>
      <c r="Y266" s="4">
        <v>2510</v>
      </c>
      <c r="Z266" s="4">
        <v>20.724706999999999</v>
      </c>
      <c r="AA266" s="10">
        <v>19.912030325700002</v>
      </c>
      <c r="AB266" s="10">
        <v>19.912030325700002</v>
      </c>
      <c r="AC266" s="4">
        <v>3.4949919999999999</v>
      </c>
      <c r="AD266" s="4">
        <v>3.4239784025364002</v>
      </c>
      <c r="AE266" s="4">
        <v>3.4239784025364002</v>
      </c>
      <c r="AF266" s="4">
        <v>13.39725</v>
      </c>
      <c r="AG266" s="4">
        <v>14.7379486361889</v>
      </c>
      <c r="AH266" s="4">
        <v>14.7379486361889</v>
      </c>
      <c r="AI266" s="4" t="s">
        <v>2924</v>
      </c>
      <c r="AJ266" s="4" t="s">
        <v>2924</v>
      </c>
    </row>
    <row r="267" spans="1:36" hidden="1" x14ac:dyDescent="0.3">
      <c r="A267" s="1" t="s">
        <v>261</v>
      </c>
      <c r="B267" s="2">
        <v>4810639</v>
      </c>
      <c r="C267" s="3" t="s">
        <v>2941</v>
      </c>
      <c r="D267" s="4">
        <v>1123.5754164800001</v>
      </c>
      <c r="E267" s="3" t="s">
        <v>2920</v>
      </c>
      <c r="F267" s="3" t="s">
        <v>2921</v>
      </c>
      <c r="G267" s="3" t="s">
        <v>3114</v>
      </c>
      <c r="H267" s="3" t="s">
        <v>3114</v>
      </c>
      <c r="I267" s="3" t="s">
        <v>3051</v>
      </c>
      <c r="J267" s="4">
        <v>-31.411764999999999</v>
      </c>
      <c r="K267" s="4">
        <v>-27.891157</v>
      </c>
      <c r="L267" s="4">
        <v>-14.766082000000001</v>
      </c>
      <c r="M267" s="4">
        <v>6.8744269999999998</v>
      </c>
      <c r="N267" s="4" t="s">
        <v>2924</v>
      </c>
      <c r="O267" s="4" t="s">
        <v>2924</v>
      </c>
      <c r="P267" s="4">
        <v>15.045161</v>
      </c>
      <c r="Q267" s="4" t="s">
        <v>2924</v>
      </c>
      <c r="R267" s="4" t="s">
        <v>2924</v>
      </c>
      <c r="S267" s="3" t="s">
        <v>4358</v>
      </c>
      <c r="T267" s="4">
        <v>11.66</v>
      </c>
      <c r="U267" s="4">
        <v>1123.5754164800001</v>
      </c>
      <c r="V267" s="10">
        <v>1096.022416</v>
      </c>
      <c r="W267" s="4" t="s">
        <v>2935</v>
      </c>
      <c r="X267" s="4">
        <v>19.09</v>
      </c>
      <c r="Y267" s="4">
        <v>10.41</v>
      </c>
      <c r="Z267" s="4" t="s">
        <v>2924</v>
      </c>
      <c r="AA267" s="10">
        <v>222.09523809519999</v>
      </c>
      <c r="AB267" s="10" t="s">
        <v>2935</v>
      </c>
      <c r="AC267" s="4">
        <v>7.9329939999999999</v>
      </c>
      <c r="AD267" s="4">
        <v>4.2539296268494997</v>
      </c>
      <c r="AE267" s="4">
        <v>6.3941202366383001</v>
      </c>
      <c r="AF267" s="4" t="s">
        <v>2924</v>
      </c>
      <c r="AG267" s="4">
        <v>9.9704569032176007</v>
      </c>
      <c r="AH267" s="4" t="s">
        <v>2924</v>
      </c>
      <c r="AI267" s="4">
        <v>15.045161</v>
      </c>
      <c r="AJ267" s="4">
        <v>19.433333000000001</v>
      </c>
    </row>
    <row r="268" spans="1:36" hidden="1" x14ac:dyDescent="0.3">
      <c r="A268" s="1" t="s">
        <v>262</v>
      </c>
      <c r="B268" s="2">
        <v>103145</v>
      </c>
      <c r="C268" s="3" t="s">
        <v>2936</v>
      </c>
      <c r="D268" s="4">
        <v>32947.135216939998</v>
      </c>
      <c r="E268" s="3" t="s">
        <v>2977</v>
      </c>
      <c r="F268" s="3" t="s">
        <v>2978</v>
      </c>
      <c r="G268" s="3" t="s">
        <v>3135</v>
      </c>
      <c r="H268" s="3" t="s">
        <v>3161</v>
      </c>
      <c r="I268" s="3" t="s">
        <v>2980</v>
      </c>
      <c r="J268" s="4">
        <v>33.783237999999997</v>
      </c>
      <c r="K268" s="4">
        <v>6.384735</v>
      </c>
      <c r="L268" s="4">
        <v>3.2128869999999998</v>
      </c>
      <c r="M268" s="4">
        <v>1.1028290000000001</v>
      </c>
      <c r="N268" s="4">
        <v>31.7291381668947</v>
      </c>
      <c r="O268" s="4">
        <v>20.388536999999999</v>
      </c>
      <c r="P268" s="4">
        <v>2.7721800000000001</v>
      </c>
      <c r="Q268" s="4">
        <v>22.438438999999999</v>
      </c>
      <c r="R268" s="4">
        <v>35.983241999999997</v>
      </c>
      <c r="S268" s="3" t="s">
        <v>4359</v>
      </c>
      <c r="T268" s="4">
        <v>231.94</v>
      </c>
      <c r="U268" s="4">
        <v>32947.135216939998</v>
      </c>
      <c r="V268" s="10">
        <v>40944.967215999997</v>
      </c>
      <c r="W268" s="4">
        <v>2.93179270500992</v>
      </c>
      <c r="X268" s="4">
        <v>236.26</v>
      </c>
      <c r="Y268" s="4">
        <v>169.37</v>
      </c>
      <c r="Z268" s="4">
        <v>31.685791999999999</v>
      </c>
      <c r="AA268" s="10">
        <v>42.699607872000001</v>
      </c>
      <c r="AB268" s="10">
        <v>35.969225949799998</v>
      </c>
      <c r="AC268" s="4">
        <v>13.993442999999999</v>
      </c>
      <c r="AD268" s="4">
        <v>13.5659926568974</v>
      </c>
      <c r="AE268" s="4">
        <v>14.0694468852905</v>
      </c>
      <c r="AF268" s="4">
        <v>22.438438999999999</v>
      </c>
      <c r="AG268" s="4">
        <v>21.75068663379</v>
      </c>
      <c r="AH268" s="4">
        <v>22.6704536917035</v>
      </c>
      <c r="AI268" s="4">
        <v>2.7721800000000001</v>
      </c>
      <c r="AJ268" s="4">
        <v>2.7721800000000001</v>
      </c>
    </row>
    <row r="269" spans="1:36" hidden="1" x14ac:dyDescent="0.3">
      <c r="A269" s="1" t="s">
        <v>263</v>
      </c>
      <c r="B269" s="2">
        <v>4057045</v>
      </c>
      <c r="C269" s="3" t="s">
        <v>2936</v>
      </c>
      <c r="D269" s="4">
        <v>13959.74974592</v>
      </c>
      <c r="E269" s="3" t="s">
        <v>3095</v>
      </c>
      <c r="F269" s="3" t="s">
        <v>3095</v>
      </c>
      <c r="G269" s="3" t="s">
        <v>3096</v>
      </c>
      <c r="H269" s="3" t="s">
        <v>3096</v>
      </c>
      <c r="I269" s="3" t="s">
        <v>3103</v>
      </c>
      <c r="J269" s="4">
        <v>14.867877</v>
      </c>
      <c r="K269" s="4">
        <v>0.41747800000000002</v>
      </c>
      <c r="L269" s="4">
        <v>0.92307700000000004</v>
      </c>
      <c r="M269" s="4">
        <v>0.30581000000000003</v>
      </c>
      <c r="N269" s="4">
        <v>12.441379</v>
      </c>
      <c r="O269" s="4" t="s">
        <v>2924</v>
      </c>
      <c r="P269" s="4">
        <v>0.70664700000000003</v>
      </c>
      <c r="Q269" s="4">
        <v>11.361068</v>
      </c>
      <c r="R269" s="4" t="s">
        <v>2924</v>
      </c>
      <c r="S269" s="3" t="s">
        <v>4360</v>
      </c>
      <c r="T269" s="4">
        <v>36.08</v>
      </c>
      <c r="U269" s="4">
        <v>13959.74974592</v>
      </c>
      <c r="V269" s="10">
        <v>29663.749745000001</v>
      </c>
      <c r="W269" s="4">
        <v>4.8780487804878003</v>
      </c>
      <c r="X269" s="4">
        <v>37.700000000000003</v>
      </c>
      <c r="Y269" s="4">
        <v>29.71</v>
      </c>
      <c r="Z269" s="4">
        <v>12.441379</v>
      </c>
      <c r="AA269" s="10">
        <v>14.8477366255</v>
      </c>
      <c r="AB269" s="10">
        <v>15.529099845899999</v>
      </c>
      <c r="AC269" s="4">
        <v>3.4076680000000001</v>
      </c>
      <c r="AD269" s="4">
        <v>3.2615447768003998</v>
      </c>
      <c r="AE269" s="4">
        <v>3.4506775716861999</v>
      </c>
      <c r="AF269" s="4">
        <v>11.361068</v>
      </c>
      <c r="AG269" s="4">
        <v>10.576254477226099</v>
      </c>
      <c r="AH269" s="4">
        <v>12.252684735646399</v>
      </c>
      <c r="AI269" s="4">
        <v>0.70664700000000003</v>
      </c>
      <c r="AJ269" s="4">
        <v>0.853016</v>
      </c>
    </row>
    <row r="270" spans="1:36" hidden="1" x14ac:dyDescent="0.3">
      <c r="A270" s="1" t="s">
        <v>264</v>
      </c>
      <c r="B270" s="2">
        <v>4810658</v>
      </c>
      <c r="C270" s="3" t="s">
        <v>2936</v>
      </c>
      <c r="D270" s="4">
        <v>802.79644140000005</v>
      </c>
      <c r="E270" s="3" t="s">
        <v>2920</v>
      </c>
      <c r="F270" s="3" t="s">
        <v>2961</v>
      </c>
      <c r="G270" s="3" t="s">
        <v>2962</v>
      </c>
      <c r="H270" s="3" t="s">
        <v>3090</v>
      </c>
      <c r="I270" s="3" t="s">
        <v>2923</v>
      </c>
      <c r="J270" s="4">
        <v>-12.346843</v>
      </c>
      <c r="K270" s="4">
        <v>-19.862127999999998</v>
      </c>
      <c r="L270" s="4">
        <v>-17.333333</v>
      </c>
      <c r="M270" s="4">
        <v>-0.42826599999999998</v>
      </c>
      <c r="N270" s="4">
        <v>39.490445999999999</v>
      </c>
      <c r="O270" s="4">
        <v>23.425692999999999</v>
      </c>
      <c r="P270" s="4">
        <v>0.69576899999999997</v>
      </c>
      <c r="Q270" s="4">
        <v>7.6620359999999996</v>
      </c>
      <c r="R270" s="4">
        <v>6.0787820000000004</v>
      </c>
      <c r="S270" s="3" t="s">
        <v>4361</v>
      </c>
      <c r="T270" s="4">
        <v>18.600000000000001</v>
      </c>
      <c r="U270" s="4">
        <v>802.79644140000005</v>
      </c>
      <c r="V270" s="10">
        <v>915.996441</v>
      </c>
      <c r="W270" s="4" t="s">
        <v>2935</v>
      </c>
      <c r="X270" s="4">
        <v>25.36</v>
      </c>
      <c r="Y270" s="4">
        <v>17.39</v>
      </c>
      <c r="Z270" s="4">
        <v>54.545454999999997</v>
      </c>
      <c r="AA270" s="10">
        <v>11.8979082709</v>
      </c>
      <c r="AB270" s="10">
        <v>14.0909090909</v>
      </c>
      <c r="AC270" s="4">
        <v>1.3440890000000001</v>
      </c>
      <c r="AD270" s="4">
        <v>1.2978130362708999</v>
      </c>
      <c r="AE270" s="4">
        <v>1.3363756924396999</v>
      </c>
      <c r="AF270" s="4">
        <v>7.6620359999999996</v>
      </c>
      <c r="AG270" s="4">
        <v>7.2554173544553997</v>
      </c>
      <c r="AH270" s="4">
        <v>8.2522201891892006</v>
      </c>
      <c r="AI270" s="4">
        <v>0.69576899999999997</v>
      </c>
      <c r="AJ270" s="4">
        <v>3.9888479999999999</v>
      </c>
    </row>
    <row r="271" spans="1:36" hidden="1" x14ac:dyDescent="0.3">
      <c r="A271" s="1" t="s">
        <v>265</v>
      </c>
      <c r="B271" s="2">
        <v>8386692</v>
      </c>
      <c r="C271" s="3" t="s">
        <v>2936</v>
      </c>
      <c r="D271" s="4">
        <v>14143.154764000001</v>
      </c>
      <c r="E271" s="3" t="s">
        <v>2920</v>
      </c>
      <c r="F271" s="3" t="s">
        <v>2921</v>
      </c>
      <c r="G271" s="3" t="s">
        <v>2922</v>
      </c>
      <c r="H271" s="3" t="s">
        <v>2922</v>
      </c>
      <c r="I271" s="3" t="s">
        <v>3225</v>
      </c>
      <c r="J271" s="4">
        <v>2.2637800000000001</v>
      </c>
      <c r="K271" s="4">
        <v>-16.946442999999999</v>
      </c>
      <c r="L271" s="4">
        <v>-13.054392999999999</v>
      </c>
      <c r="M271" s="4">
        <v>0.19286400000000001</v>
      </c>
      <c r="N271" s="4">
        <v>46.177778000000004</v>
      </c>
      <c r="O271" s="4">
        <v>18.873750999999999</v>
      </c>
      <c r="P271" s="4">
        <v>2.546881</v>
      </c>
      <c r="Q271" s="4">
        <v>16.633351999999999</v>
      </c>
      <c r="R271" s="4">
        <v>22.227350000000001</v>
      </c>
      <c r="S271" s="3" t="s">
        <v>4362</v>
      </c>
      <c r="T271" s="4">
        <v>20.78</v>
      </c>
      <c r="U271" s="4">
        <v>14143.154764000001</v>
      </c>
      <c r="V271" s="10">
        <v>18779.054764</v>
      </c>
      <c r="W271" s="4" t="s">
        <v>2935</v>
      </c>
      <c r="X271" s="4">
        <v>28</v>
      </c>
      <c r="Y271" s="4">
        <v>19.59</v>
      </c>
      <c r="Z271" s="4">
        <v>46.177778000000004</v>
      </c>
      <c r="AA271" s="10">
        <v>19.0537318907</v>
      </c>
      <c r="AB271" s="10">
        <v>20.933863899599999</v>
      </c>
      <c r="AC271" s="4">
        <v>2.7536079999999998</v>
      </c>
      <c r="AD271" s="4">
        <v>2.7320081608231002</v>
      </c>
      <c r="AE271" s="4">
        <v>2.7539282605055999</v>
      </c>
      <c r="AF271" s="4">
        <v>16.633351999999999</v>
      </c>
      <c r="AG271" s="4">
        <v>15.161694339228101</v>
      </c>
      <c r="AH271" s="4">
        <v>15.729108572478999</v>
      </c>
      <c r="AI271" s="4">
        <v>2.546881</v>
      </c>
      <c r="AJ271" s="4" t="s">
        <v>2924</v>
      </c>
    </row>
    <row r="272" spans="1:36" hidden="1" x14ac:dyDescent="0.3">
      <c r="A272" s="1" t="s">
        <v>266</v>
      </c>
      <c r="B272" s="2">
        <v>10946607</v>
      </c>
      <c r="C272" s="3" t="s">
        <v>2919</v>
      </c>
      <c r="D272" s="4">
        <v>1128.4350336800001</v>
      </c>
      <c r="E272" s="3" t="s">
        <v>2920</v>
      </c>
      <c r="F272" s="3" t="s">
        <v>2961</v>
      </c>
      <c r="G272" s="3" t="s">
        <v>2974</v>
      </c>
      <c r="H272" s="3" t="s">
        <v>3005</v>
      </c>
      <c r="I272" s="3" t="s">
        <v>3006</v>
      </c>
      <c r="J272" s="4">
        <v>157.26872299999999</v>
      </c>
      <c r="K272" s="4">
        <v>7.7490779999999999</v>
      </c>
      <c r="L272" s="4">
        <v>10.188679</v>
      </c>
      <c r="M272" s="4">
        <v>4.847397</v>
      </c>
      <c r="N272" s="4" t="s">
        <v>2924</v>
      </c>
      <c r="O272" s="4">
        <v>114.509804</v>
      </c>
      <c r="P272" s="4" t="s">
        <v>2924</v>
      </c>
      <c r="Q272" s="4">
        <v>15.277900000000001</v>
      </c>
      <c r="R272" s="4">
        <v>22.573906999999998</v>
      </c>
      <c r="S272" s="3" t="s">
        <v>4363</v>
      </c>
      <c r="T272" s="4">
        <v>5.84</v>
      </c>
      <c r="U272" s="4">
        <v>1128.4350336800001</v>
      </c>
      <c r="V272" s="10">
        <v>2553.0440330000001</v>
      </c>
      <c r="W272" s="4" t="s">
        <v>2935</v>
      </c>
      <c r="X272" s="5" t="s">
        <v>4364</v>
      </c>
      <c r="Y272" s="4">
        <v>2</v>
      </c>
      <c r="Z272" s="4" t="s">
        <v>2924</v>
      </c>
      <c r="AA272" s="10">
        <v>99.151103565300005</v>
      </c>
      <c r="AB272" s="10" t="s">
        <v>2924</v>
      </c>
      <c r="AC272" s="4">
        <v>1.2871570000000001</v>
      </c>
      <c r="AD272" s="4">
        <v>1.2286484662035</v>
      </c>
      <c r="AE272" s="4">
        <v>1.2733168233922001</v>
      </c>
      <c r="AF272" s="4">
        <v>15.277900000000001</v>
      </c>
      <c r="AG272" s="4">
        <v>14.4442484990235</v>
      </c>
      <c r="AH272" s="4">
        <v>15.1089982267798</v>
      </c>
      <c r="AI272" s="4" t="s">
        <v>2924</v>
      </c>
      <c r="AJ272" s="4" t="s">
        <v>2924</v>
      </c>
    </row>
    <row r="273" spans="1:36" hidden="1" x14ac:dyDescent="0.3">
      <c r="A273" s="1" t="s">
        <v>267</v>
      </c>
      <c r="B273" s="2">
        <v>5113780</v>
      </c>
      <c r="C273" s="3" t="s">
        <v>2919</v>
      </c>
      <c r="D273" s="4">
        <v>3482.0848595699999</v>
      </c>
      <c r="E273" s="3" t="s">
        <v>2946</v>
      </c>
      <c r="F273" s="3" t="s">
        <v>2947</v>
      </c>
      <c r="G273" s="3" t="s">
        <v>2948</v>
      </c>
      <c r="H273" s="3" t="s">
        <v>2990</v>
      </c>
      <c r="I273" s="3" t="s">
        <v>2950</v>
      </c>
      <c r="J273" s="4">
        <v>121.863799</v>
      </c>
      <c r="K273" s="4">
        <v>72.744185999999999</v>
      </c>
      <c r="L273" s="4">
        <v>54.107883999999999</v>
      </c>
      <c r="M273" s="4">
        <v>18.054673000000001</v>
      </c>
      <c r="N273" s="4" t="s">
        <v>2924</v>
      </c>
      <c r="O273" s="4">
        <v>46.194029999999998</v>
      </c>
      <c r="P273" s="4">
        <v>16.275196999999999</v>
      </c>
      <c r="Q273" s="4">
        <v>189.30625000000001</v>
      </c>
      <c r="R273" s="4">
        <v>44.102535000000003</v>
      </c>
      <c r="S273" s="3" t="s">
        <v>4365</v>
      </c>
      <c r="T273" s="4">
        <v>18.57</v>
      </c>
      <c r="U273" s="4">
        <v>3482.0848595699999</v>
      </c>
      <c r="V273" s="10">
        <v>3248.8738589999998</v>
      </c>
      <c r="W273" s="4" t="s">
        <v>2935</v>
      </c>
      <c r="X273" s="4">
        <v>18.75</v>
      </c>
      <c r="Y273" s="5" t="s">
        <v>4366</v>
      </c>
      <c r="Z273" s="4" t="s">
        <v>2924</v>
      </c>
      <c r="AA273" s="10">
        <v>86.775700934499994</v>
      </c>
      <c r="AB273" s="10">
        <v>110.6674612634</v>
      </c>
      <c r="AC273" s="4">
        <v>10.283752</v>
      </c>
      <c r="AD273" s="4">
        <v>8.7403432379158001</v>
      </c>
      <c r="AE273" s="4">
        <v>9.8634691644566992</v>
      </c>
      <c r="AF273" s="4">
        <v>189.30625000000001</v>
      </c>
      <c r="AG273" s="4">
        <v>49.829353665644199</v>
      </c>
      <c r="AH273" s="4">
        <v>65.211809295522499</v>
      </c>
      <c r="AI273" s="4">
        <v>16.275196999999999</v>
      </c>
      <c r="AJ273" s="4">
        <v>18.795546999999999</v>
      </c>
    </row>
    <row r="274" spans="1:36" hidden="1" x14ac:dyDescent="0.3">
      <c r="A274" s="1" t="s">
        <v>268</v>
      </c>
      <c r="B274" s="2">
        <v>3001622</v>
      </c>
      <c r="C274" s="3" t="s">
        <v>2936</v>
      </c>
      <c r="D274" s="4">
        <v>16277.379809669999</v>
      </c>
      <c r="E274" s="3" t="s">
        <v>3033</v>
      </c>
      <c r="F274" s="3" t="s">
        <v>3033</v>
      </c>
      <c r="G274" s="3" t="s">
        <v>3120</v>
      </c>
      <c r="H274" s="3" t="s">
        <v>3121</v>
      </c>
      <c r="I274" s="3" t="s">
        <v>3226</v>
      </c>
      <c r="J274" s="4">
        <v>6.7724250000000001</v>
      </c>
      <c r="K274" s="4">
        <v>-6.2907630000000001</v>
      </c>
      <c r="L274" s="4">
        <v>-4.6141529999999999</v>
      </c>
      <c r="M274" s="4">
        <v>2.457897</v>
      </c>
      <c r="N274" s="4">
        <v>24.317609000000001</v>
      </c>
      <c r="O274" s="4">
        <v>25.444611999999999</v>
      </c>
      <c r="P274" s="4">
        <v>6.8074599999999998</v>
      </c>
      <c r="Q274" s="4">
        <v>12.877159000000001</v>
      </c>
      <c r="R274" s="4">
        <v>25.792838</v>
      </c>
      <c r="S274" s="3" t="s">
        <v>4367</v>
      </c>
      <c r="T274" s="4">
        <v>202.59</v>
      </c>
      <c r="U274" s="4">
        <v>16277.379809669999</v>
      </c>
      <c r="V274" s="10">
        <v>19185.679809000001</v>
      </c>
      <c r="W274" s="4">
        <v>1.7374993829902801</v>
      </c>
      <c r="X274" s="4">
        <v>233.47499999999999</v>
      </c>
      <c r="Y274" s="4">
        <v>187.93</v>
      </c>
      <c r="Z274" s="4">
        <v>24.317609000000001</v>
      </c>
      <c r="AA274" s="10">
        <v>19.632906608199999</v>
      </c>
      <c r="AB274" s="10">
        <v>21.456668311800001</v>
      </c>
      <c r="AC274" s="4">
        <v>2.2102040000000001</v>
      </c>
      <c r="AD274" s="4">
        <v>2.1114128843258002</v>
      </c>
      <c r="AE274" s="4">
        <v>2.1849034609701001</v>
      </c>
      <c r="AF274" s="4">
        <v>12.877159000000001</v>
      </c>
      <c r="AG274" s="4">
        <v>12.482324528547901</v>
      </c>
      <c r="AH274" s="4">
        <v>13.363103435664099</v>
      </c>
      <c r="AI274" s="4">
        <v>6.8074599999999998</v>
      </c>
      <c r="AJ274" s="4" t="s">
        <v>2924</v>
      </c>
    </row>
    <row r="275" spans="1:36" hidden="1" x14ac:dyDescent="0.3">
      <c r="A275" s="1" t="s">
        <v>269</v>
      </c>
      <c r="B275" s="2">
        <v>4812726</v>
      </c>
      <c r="C275" s="3" t="s">
        <v>2957</v>
      </c>
      <c r="D275" s="4">
        <v>786.65614319999997</v>
      </c>
      <c r="E275" s="3" t="s">
        <v>2920</v>
      </c>
      <c r="F275" s="3" t="s">
        <v>2921</v>
      </c>
      <c r="G275" s="3" t="s">
        <v>2942</v>
      </c>
      <c r="H275" s="3" t="s">
        <v>2942</v>
      </c>
      <c r="I275" s="3" t="s">
        <v>3227</v>
      </c>
      <c r="J275" s="4">
        <v>124.043716</v>
      </c>
      <c r="K275" s="4">
        <v>15.492958</v>
      </c>
      <c r="L275" s="4">
        <v>17.929051000000001</v>
      </c>
      <c r="M275" s="4">
        <v>1.317957</v>
      </c>
      <c r="N275" s="4" t="s">
        <v>2924</v>
      </c>
      <c r="O275" s="4" t="s">
        <v>2924</v>
      </c>
      <c r="P275" s="4">
        <v>13.384112999999999</v>
      </c>
      <c r="Q275" s="4" t="s">
        <v>2924</v>
      </c>
      <c r="R275" s="4" t="s">
        <v>2924</v>
      </c>
      <c r="S275" s="3" t="s">
        <v>4368</v>
      </c>
      <c r="T275" s="5" t="s">
        <v>4369</v>
      </c>
      <c r="U275" s="4">
        <v>786.65614319999997</v>
      </c>
      <c r="V275" s="10">
        <v>957.30914299999995</v>
      </c>
      <c r="W275" s="4" t="s">
        <v>2935</v>
      </c>
      <c r="X275" s="4">
        <v>12.48</v>
      </c>
      <c r="Y275" s="5" t="s">
        <v>4370</v>
      </c>
      <c r="Z275" s="4" t="s">
        <v>2924</v>
      </c>
      <c r="AA275" s="10" t="s">
        <v>2924</v>
      </c>
      <c r="AB275" s="10" t="s">
        <v>2924</v>
      </c>
      <c r="AC275" s="4">
        <v>6.7246600000000001</v>
      </c>
      <c r="AD275" s="4">
        <v>5.6157604845006004</v>
      </c>
      <c r="AE275" s="4">
        <v>6.8398571524516996</v>
      </c>
      <c r="AF275" s="4" t="s">
        <v>2924</v>
      </c>
      <c r="AG275" s="4">
        <v>48.694480683639</v>
      </c>
      <c r="AH275" s="4">
        <v>62.003493808129697</v>
      </c>
      <c r="AI275" s="4">
        <v>13.384112999999999</v>
      </c>
      <c r="AJ275" s="4">
        <v>13.384112999999999</v>
      </c>
    </row>
    <row r="276" spans="1:36" hidden="1" x14ac:dyDescent="0.3">
      <c r="A276" s="1" t="s">
        <v>270</v>
      </c>
      <c r="B276" s="2">
        <v>5273947</v>
      </c>
      <c r="C276" s="3" t="s">
        <v>2941</v>
      </c>
      <c r="D276" s="4">
        <v>5160.1279602499999</v>
      </c>
      <c r="E276" s="3" t="s">
        <v>2920</v>
      </c>
      <c r="F276" s="3" t="s">
        <v>2921</v>
      </c>
      <c r="G276" s="3" t="s">
        <v>2942</v>
      </c>
      <c r="H276" s="3" t="s">
        <v>2942</v>
      </c>
      <c r="I276" s="3" t="s">
        <v>2943</v>
      </c>
      <c r="J276" s="4">
        <v>590.89456900000005</v>
      </c>
      <c r="K276" s="4">
        <v>0.921713</v>
      </c>
      <c r="L276" s="4">
        <v>-8.7167580000000005</v>
      </c>
      <c r="M276" s="4">
        <v>2.5367470000000001</v>
      </c>
      <c r="N276" s="4" t="s">
        <v>2924</v>
      </c>
      <c r="O276" s="4" t="s">
        <v>2924</v>
      </c>
      <c r="P276" s="4">
        <v>3.4205950000000001</v>
      </c>
      <c r="Q276" s="4" t="s">
        <v>2924</v>
      </c>
      <c r="R276" s="4" t="s">
        <v>2924</v>
      </c>
      <c r="S276" s="3" t="s">
        <v>4371</v>
      </c>
      <c r="T276" s="4">
        <v>43.25</v>
      </c>
      <c r="U276" s="4">
        <v>5160.1279602499999</v>
      </c>
      <c r="V276" s="10">
        <v>3579.1359600000001</v>
      </c>
      <c r="W276" s="4" t="s">
        <v>2935</v>
      </c>
      <c r="X276" s="4">
        <v>56</v>
      </c>
      <c r="Y276" s="4">
        <v>5.97</v>
      </c>
      <c r="Z276" s="4" t="s">
        <v>2924</v>
      </c>
      <c r="AA276" s="10" t="s">
        <v>2924</v>
      </c>
      <c r="AB276" s="10" t="s">
        <v>2924</v>
      </c>
      <c r="AC276" s="4" t="s">
        <v>2924</v>
      </c>
      <c r="AD276" s="4">
        <v>264.146774122127</v>
      </c>
      <c r="AE276" s="4" t="s">
        <v>2924</v>
      </c>
      <c r="AF276" s="4" t="s">
        <v>2924</v>
      </c>
      <c r="AG276" s="4" t="s">
        <v>2924</v>
      </c>
      <c r="AH276" s="4" t="s">
        <v>2924</v>
      </c>
      <c r="AI276" s="4">
        <v>3.4205950000000001</v>
      </c>
      <c r="AJ276" s="4">
        <v>3.4205950000000001</v>
      </c>
    </row>
    <row r="277" spans="1:36" hidden="1" x14ac:dyDescent="0.3">
      <c r="A277" s="1" t="s">
        <v>271</v>
      </c>
      <c r="B277" s="2">
        <v>4121173</v>
      </c>
      <c r="C277" s="3" t="s">
        <v>2919</v>
      </c>
      <c r="D277" s="4">
        <v>2297.95907373</v>
      </c>
      <c r="E277" s="3" t="s">
        <v>2930</v>
      </c>
      <c r="F277" s="3" t="s">
        <v>2954</v>
      </c>
      <c r="G277" s="3" t="s">
        <v>2954</v>
      </c>
      <c r="H277" s="3" t="s">
        <v>3042</v>
      </c>
      <c r="I277" s="3" t="s">
        <v>3228</v>
      </c>
      <c r="J277" s="4">
        <v>11.033797</v>
      </c>
      <c r="K277" s="4">
        <v>43.758043999999998</v>
      </c>
      <c r="L277" s="4">
        <v>32.502966000000001</v>
      </c>
      <c r="M277" s="4">
        <v>6.992337</v>
      </c>
      <c r="N277" s="4" t="s">
        <v>2924</v>
      </c>
      <c r="O277" s="4">
        <v>53.444975999999997</v>
      </c>
      <c r="P277" s="4">
        <v>3.3920439999999998</v>
      </c>
      <c r="Q277" s="4">
        <v>66.180746999999997</v>
      </c>
      <c r="R277" s="4">
        <v>54.345135999999997</v>
      </c>
      <c r="S277" s="3" t="s">
        <v>4372</v>
      </c>
      <c r="T277" s="5" t="s">
        <v>4373</v>
      </c>
      <c r="U277" s="4">
        <v>2297.95907373</v>
      </c>
      <c r="V277" s="10">
        <v>1984.5620730000001</v>
      </c>
      <c r="W277" s="4" t="s">
        <v>2935</v>
      </c>
      <c r="X277" s="4">
        <v>13.56</v>
      </c>
      <c r="Y277" s="4">
        <v>7.38</v>
      </c>
      <c r="Z277" s="4" t="s">
        <v>2924</v>
      </c>
      <c r="AA277" s="10">
        <v>35.225480920800003</v>
      </c>
      <c r="AB277" s="10">
        <v>44.293758426499998</v>
      </c>
      <c r="AC277" s="4">
        <v>4.641534</v>
      </c>
      <c r="AD277" s="4">
        <v>4.2030944418171003</v>
      </c>
      <c r="AE277" s="4">
        <v>4.5284235842324998</v>
      </c>
      <c r="AF277" s="4">
        <v>66.180746999999997</v>
      </c>
      <c r="AG277" s="4">
        <v>20.8465687274484</v>
      </c>
      <c r="AH277" s="4">
        <v>25.098685183676899</v>
      </c>
      <c r="AI277" s="4">
        <v>3.3920439999999998</v>
      </c>
      <c r="AJ277" s="4">
        <v>5.2539980000000002</v>
      </c>
    </row>
    <row r="278" spans="1:36" hidden="1" x14ac:dyDescent="0.3">
      <c r="A278" s="1" t="s">
        <v>272</v>
      </c>
      <c r="B278" s="2">
        <v>4394651</v>
      </c>
      <c r="C278" s="3" t="s">
        <v>2936</v>
      </c>
      <c r="D278" s="4">
        <v>4776.5331323199998</v>
      </c>
      <c r="E278" s="3" t="s">
        <v>3033</v>
      </c>
      <c r="F278" s="3" t="s">
        <v>3033</v>
      </c>
      <c r="G278" s="3" t="s">
        <v>3034</v>
      </c>
      <c r="H278" s="3" t="s">
        <v>3073</v>
      </c>
      <c r="I278" s="3" t="s">
        <v>3074</v>
      </c>
      <c r="J278" s="4">
        <v>51.888437000000003</v>
      </c>
      <c r="K278" s="4">
        <v>11.876739000000001</v>
      </c>
      <c r="L278" s="4">
        <v>8.1729769999999995</v>
      </c>
      <c r="M278" s="4">
        <v>3.2385470000000001</v>
      </c>
      <c r="N278" s="4">
        <v>32.073619999999998</v>
      </c>
      <c r="O278" s="4">
        <v>29.174106999999999</v>
      </c>
      <c r="P278" s="4">
        <v>2.0214210000000001</v>
      </c>
      <c r="Q278" s="4">
        <v>10.933654000000001</v>
      </c>
      <c r="R278" s="4">
        <v>14.341362</v>
      </c>
      <c r="S278" s="3" t="s">
        <v>4374</v>
      </c>
      <c r="T278" s="4">
        <v>52.28</v>
      </c>
      <c r="U278" s="4">
        <v>4776.5331323199998</v>
      </c>
      <c r="V278" s="10">
        <v>6355.7331320000003</v>
      </c>
      <c r="W278" s="4">
        <v>2.06579954093344</v>
      </c>
      <c r="X278" s="4">
        <v>54.68</v>
      </c>
      <c r="Y278" s="4">
        <v>33.840000000000003</v>
      </c>
      <c r="Z278" s="4">
        <v>31.897497999999999</v>
      </c>
      <c r="AA278" s="10">
        <v>18.491794001100001</v>
      </c>
      <c r="AB278" s="10">
        <v>19.689813873199999</v>
      </c>
      <c r="AC278" s="4">
        <v>1.978192</v>
      </c>
      <c r="AD278" s="4">
        <v>1.8919895709965999</v>
      </c>
      <c r="AE278" s="4">
        <v>1.9559305638514</v>
      </c>
      <c r="AF278" s="4">
        <v>10.933654000000001</v>
      </c>
      <c r="AG278" s="4">
        <v>11.4385850905569</v>
      </c>
      <c r="AH278" s="4">
        <v>12.030330372308001</v>
      </c>
      <c r="AI278" s="4">
        <v>2.0214210000000001</v>
      </c>
      <c r="AJ278" s="4" t="s">
        <v>2924</v>
      </c>
    </row>
    <row r="279" spans="1:36" hidden="1" x14ac:dyDescent="0.3">
      <c r="A279" s="1" t="s">
        <v>273</v>
      </c>
      <c r="B279" s="2">
        <v>4007807</v>
      </c>
      <c r="C279" s="3" t="s">
        <v>2919</v>
      </c>
      <c r="D279" s="4">
        <v>3607.7414586599998</v>
      </c>
      <c r="E279" s="3" t="s">
        <v>2937</v>
      </c>
      <c r="F279" s="3" t="s">
        <v>3060</v>
      </c>
      <c r="G279" s="3" t="s">
        <v>3178</v>
      </c>
      <c r="H279" s="3" t="s">
        <v>3229</v>
      </c>
      <c r="I279" s="3" t="s">
        <v>3230</v>
      </c>
      <c r="J279" s="4">
        <v>-44.694032</v>
      </c>
      <c r="K279" s="4">
        <v>20.944752000000001</v>
      </c>
      <c r="L279" s="4">
        <v>28.901444000000001</v>
      </c>
      <c r="M279" s="4">
        <v>2.4139650000000001</v>
      </c>
      <c r="N279" s="4">
        <v>9.2670820000000003</v>
      </c>
      <c r="O279" s="4">
        <v>6.885059</v>
      </c>
      <c r="P279" s="4" t="s">
        <v>2924</v>
      </c>
      <c r="Q279" s="4">
        <v>9.1638750000000009</v>
      </c>
      <c r="R279" s="4">
        <v>16.809146999999999</v>
      </c>
      <c r="S279" s="3" t="s">
        <v>4375</v>
      </c>
      <c r="T279" s="4">
        <v>102.67</v>
      </c>
      <c r="U279" s="4">
        <v>3607.7414586599998</v>
      </c>
      <c r="V279" s="10">
        <v>29846.741458</v>
      </c>
      <c r="W279" s="4" t="s">
        <v>2935</v>
      </c>
      <c r="X279" s="4">
        <v>204.77</v>
      </c>
      <c r="Y279" s="4">
        <v>65.73</v>
      </c>
      <c r="Z279" s="4">
        <v>9.2670820000000003</v>
      </c>
      <c r="AA279" s="10">
        <v>12.020699909799999</v>
      </c>
      <c r="AB279" s="10">
        <v>20.0838800796</v>
      </c>
      <c r="AC279" s="4">
        <v>2.5202010000000001</v>
      </c>
      <c r="AD279" s="4">
        <v>2.5151147052910998</v>
      </c>
      <c r="AE279" s="4">
        <v>2.5266650343221002</v>
      </c>
      <c r="AF279" s="4">
        <v>9.1638750000000009</v>
      </c>
      <c r="AG279" s="4">
        <v>29.010620560696101</v>
      </c>
      <c r="AH279" s="4">
        <v>35.8950040545338</v>
      </c>
      <c r="AI279" s="4" t="s">
        <v>2924</v>
      </c>
      <c r="AJ279" s="4" t="s">
        <v>2924</v>
      </c>
    </row>
    <row r="280" spans="1:36" hidden="1" x14ac:dyDescent="0.3">
      <c r="A280" s="1" t="s">
        <v>274</v>
      </c>
      <c r="B280" s="2">
        <v>4057075</v>
      </c>
      <c r="C280" s="3" t="s">
        <v>2936</v>
      </c>
      <c r="D280" s="4">
        <v>3098.4236292099999</v>
      </c>
      <c r="E280" s="3" t="s">
        <v>3095</v>
      </c>
      <c r="F280" s="3" t="s">
        <v>3095</v>
      </c>
      <c r="G280" s="3" t="s">
        <v>3130</v>
      </c>
      <c r="H280" s="3" t="s">
        <v>3130</v>
      </c>
      <c r="I280" s="3" t="s">
        <v>3097</v>
      </c>
      <c r="J280" s="4">
        <v>12.63673</v>
      </c>
      <c r="K280" s="4">
        <v>1.9275850000000001</v>
      </c>
      <c r="L280" s="4">
        <v>1.530877</v>
      </c>
      <c r="M280" s="4">
        <v>3.6556289999999998</v>
      </c>
      <c r="N280" s="4">
        <v>15.546284999999999</v>
      </c>
      <c r="O280" s="4" t="s">
        <v>2924</v>
      </c>
      <c r="P280" s="4">
        <v>1.22557</v>
      </c>
      <c r="Q280" s="4">
        <v>9.8989150000000006</v>
      </c>
      <c r="R280" s="4" t="s">
        <v>2924</v>
      </c>
      <c r="S280" s="3" t="s">
        <v>4376</v>
      </c>
      <c r="T280" s="4">
        <v>39.130000000000003</v>
      </c>
      <c r="U280" s="4">
        <v>3098.4236292099999</v>
      </c>
      <c r="V280" s="10">
        <v>6170.7286290000002</v>
      </c>
      <c r="W280" s="4">
        <v>4.8556095067723</v>
      </c>
      <c r="X280" s="4">
        <v>39.984999999999999</v>
      </c>
      <c r="Y280" s="4">
        <v>31.91</v>
      </c>
      <c r="Z280" s="4">
        <v>15.546284999999999</v>
      </c>
      <c r="AA280" s="10">
        <v>16.615711252600001</v>
      </c>
      <c r="AB280" s="10">
        <v>16.482729570299998</v>
      </c>
      <c r="AC280" s="4">
        <v>3.2095919999999998</v>
      </c>
      <c r="AD280" s="4">
        <v>3.2517841223117001</v>
      </c>
      <c r="AE280" s="4">
        <v>3.2639370178122</v>
      </c>
      <c r="AF280" s="4">
        <v>9.8989150000000006</v>
      </c>
      <c r="AG280" s="4">
        <v>9.9127677099117992</v>
      </c>
      <c r="AH280" s="4">
        <v>10.584570542395401</v>
      </c>
      <c r="AI280" s="4">
        <v>1.22557</v>
      </c>
      <c r="AJ280" s="4">
        <v>1.251519</v>
      </c>
    </row>
    <row r="281" spans="1:36" hidden="1" x14ac:dyDescent="0.3">
      <c r="A281" s="1" t="s">
        <v>275</v>
      </c>
      <c r="B281" s="2">
        <v>4004310</v>
      </c>
      <c r="C281" s="3" t="s">
        <v>2919</v>
      </c>
      <c r="D281" s="4">
        <v>4733.9346186000002</v>
      </c>
      <c r="E281" s="3" t="s">
        <v>2946</v>
      </c>
      <c r="F281" s="3" t="s">
        <v>3022</v>
      </c>
      <c r="G281" s="3" t="s">
        <v>3029</v>
      </c>
      <c r="H281" s="3" t="s">
        <v>3197</v>
      </c>
      <c r="I281" s="3" t="s">
        <v>3198</v>
      </c>
      <c r="J281" s="4">
        <v>15.335734</v>
      </c>
      <c r="K281" s="4">
        <v>-0.25645699999999999</v>
      </c>
      <c r="L281" s="4">
        <v>0.72142099999999998</v>
      </c>
      <c r="M281" s="4">
        <v>2.600339</v>
      </c>
      <c r="N281" s="4">
        <v>14.220423</v>
      </c>
      <c r="O281" s="4">
        <v>7.4527789999999996</v>
      </c>
      <c r="P281" s="4">
        <v>0.94306900000000005</v>
      </c>
      <c r="Q281" s="4">
        <v>7.6362410000000001</v>
      </c>
      <c r="R281" s="4">
        <v>10.511106</v>
      </c>
      <c r="S281" s="3" t="s">
        <v>4377</v>
      </c>
      <c r="T281" s="4">
        <v>54.45</v>
      </c>
      <c r="U281" s="4">
        <v>4733.9346186000002</v>
      </c>
      <c r="V281" s="10">
        <v>7652.0666179999998</v>
      </c>
      <c r="W281" s="4">
        <v>2.4242424242424199</v>
      </c>
      <c r="X281" s="4">
        <v>59.24</v>
      </c>
      <c r="Y281" s="4">
        <v>43.62</v>
      </c>
      <c r="Z281" s="4">
        <v>14.220423</v>
      </c>
      <c r="AA281" s="10">
        <v>12.4916836816</v>
      </c>
      <c r="AB281" s="10">
        <v>13.607635270299999</v>
      </c>
      <c r="AC281" s="4">
        <v>0.33232800000000001</v>
      </c>
      <c r="AD281" s="4">
        <v>0.3359068430621</v>
      </c>
      <c r="AE281" s="4">
        <v>0.3411698000849</v>
      </c>
      <c r="AF281" s="4">
        <v>7.6362410000000001</v>
      </c>
      <c r="AG281" s="4">
        <v>9.0077299799882002</v>
      </c>
      <c r="AH281" s="4">
        <v>9.4695160875617006</v>
      </c>
      <c r="AI281" s="4">
        <v>0.94306900000000005</v>
      </c>
      <c r="AJ281" s="4">
        <v>1.126117</v>
      </c>
    </row>
    <row r="282" spans="1:36" hidden="1" x14ac:dyDescent="0.3">
      <c r="A282" s="1" t="s">
        <v>276</v>
      </c>
      <c r="B282" s="2">
        <v>4985766</v>
      </c>
      <c r="C282" s="3" t="s">
        <v>2936</v>
      </c>
      <c r="D282" s="4">
        <v>8835.9226468800007</v>
      </c>
      <c r="E282" s="3" t="s">
        <v>3033</v>
      </c>
      <c r="F282" s="3" t="s">
        <v>3033</v>
      </c>
      <c r="G282" s="3" t="s">
        <v>3034</v>
      </c>
      <c r="H282" s="3" t="s">
        <v>3073</v>
      </c>
      <c r="I282" s="3" t="s">
        <v>3231</v>
      </c>
      <c r="J282" s="4">
        <v>29.913433999999999</v>
      </c>
      <c r="K282" s="4">
        <v>15.540348</v>
      </c>
      <c r="L282" s="4">
        <v>15.606277</v>
      </c>
      <c r="M282" s="4">
        <v>0.57086099999999995</v>
      </c>
      <c r="N282" s="4">
        <v>27.212895</v>
      </c>
      <c r="O282" s="4">
        <v>17.220569000000001</v>
      </c>
      <c r="P282" s="4">
        <v>4.6366860000000001</v>
      </c>
      <c r="Q282" s="4">
        <v>10.767412</v>
      </c>
      <c r="R282" s="4">
        <v>17.858264999999999</v>
      </c>
      <c r="S282" s="3" t="s">
        <v>4378</v>
      </c>
      <c r="T282" s="4">
        <v>40.520000000000003</v>
      </c>
      <c r="U282" s="4">
        <v>8835.9226468800007</v>
      </c>
      <c r="V282" s="10">
        <v>11840.922646000001</v>
      </c>
      <c r="W282" s="4" t="s">
        <v>2935</v>
      </c>
      <c r="X282" s="4">
        <v>40.909999999999997</v>
      </c>
      <c r="Y282" s="4">
        <v>30.4</v>
      </c>
      <c r="Z282" s="4">
        <v>27.212895</v>
      </c>
      <c r="AA282" s="10">
        <v>17.450473729500001</v>
      </c>
      <c r="AB282" s="10">
        <v>18.781954120399998</v>
      </c>
      <c r="AC282" s="4">
        <v>2.2502279999999999</v>
      </c>
      <c r="AD282" s="4">
        <v>2.1992594136384001</v>
      </c>
      <c r="AE282" s="4">
        <v>2.2424955041610999</v>
      </c>
      <c r="AF282" s="4">
        <v>10.767412</v>
      </c>
      <c r="AG282" s="4">
        <v>10.198226926629999</v>
      </c>
      <c r="AH282" s="4">
        <v>10.626314687249501</v>
      </c>
      <c r="AI282" s="4">
        <v>4.6366860000000001</v>
      </c>
      <c r="AJ282" s="4" t="s">
        <v>2924</v>
      </c>
    </row>
    <row r="283" spans="1:36" hidden="1" x14ac:dyDescent="0.3">
      <c r="A283" s="1" t="s">
        <v>277</v>
      </c>
      <c r="B283" s="2">
        <v>4094856</v>
      </c>
      <c r="C283" s="3" t="s">
        <v>2919</v>
      </c>
      <c r="D283" s="4">
        <v>2440.2337527700001</v>
      </c>
      <c r="E283" s="3" t="s">
        <v>2946</v>
      </c>
      <c r="F283" s="3" t="s">
        <v>2991</v>
      </c>
      <c r="G283" s="3" t="s">
        <v>2991</v>
      </c>
      <c r="H283" s="3" t="s">
        <v>2992</v>
      </c>
      <c r="I283" s="3" t="s">
        <v>2993</v>
      </c>
      <c r="J283" s="4">
        <v>-41.516049000000002</v>
      </c>
      <c r="K283" s="4">
        <v>-31.655135000000001</v>
      </c>
      <c r="L283" s="4">
        <v>-16.957965000000002</v>
      </c>
      <c r="M283" s="4">
        <v>2.5266320000000002</v>
      </c>
      <c r="N283" s="4">
        <v>11.096822</v>
      </c>
      <c r="O283" s="4">
        <v>13.919896</v>
      </c>
      <c r="P283" s="4">
        <v>2.5010829999999999</v>
      </c>
      <c r="Q283" s="4">
        <v>7.5139430000000003</v>
      </c>
      <c r="R283" s="4">
        <v>11.548978</v>
      </c>
      <c r="S283" s="3" t="s">
        <v>4379</v>
      </c>
      <c r="T283" s="4">
        <v>75.069999999999993</v>
      </c>
      <c r="U283" s="4">
        <v>2440.2337527700001</v>
      </c>
      <c r="V283" s="10">
        <v>1935.4037519999999</v>
      </c>
      <c r="W283" s="4" t="s">
        <v>2935</v>
      </c>
      <c r="X283" s="4">
        <v>158.61000000000001</v>
      </c>
      <c r="Y283" s="4">
        <v>69.349999999999994</v>
      </c>
      <c r="Z283" s="4">
        <v>11.096822</v>
      </c>
      <c r="AA283" s="10">
        <v>15.9553666312</v>
      </c>
      <c r="AB283" s="10">
        <v>12.8215200683</v>
      </c>
      <c r="AC283" s="4">
        <v>1.7991440000000001</v>
      </c>
      <c r="AD283" s="4">
        <v>2.0310486777010999</v>
      </c>
      <c r="AE283" s="4">
        <v>1.9154967414102999</v>
      </c>
      <c r="AF283" s="4">
        <v>7.5139430000000003</v>
      </c>
      <c r="AG283" s="4">
        <v>11.8140217039651</v>
      </c>
      <c r="AH283" s="4">
        <v>9.0149227191029997</v>
      </c>
      <c r="AI283" s="4">
        <v>2.5010829999999999</v>
      </c>
      <c r="AJ283" s="4">
        <v>2.5010829999999999</v>
      </c>
    </row>
    <row r="284" spans="1:36" hidden="1" x14ac:dyDescent="0.3">
      <c r="A284" s="1" t="s">
        <v>278</v>
      </c>
      <c r="B284" s="2">
        <v>4080716</v>
      </c>
      <c r="C284" s="3" t="s">
        <v>2936</v>
      </c>
      <c r="D284" s="4">
        <v>7424.4171050000004</v>
      </c>
      <c r="E284" s="3" t="s">
        <v>2930</v>
      </c>
      <c r="F284" s="3" t="s">
        <v>2958</v>
      </c>
      <c r="G284" s="3" t="s">
        <v>2958</v>
      </c>
      <c r="H284" s="3" t="s">
        <v>3118</v>
      </c>
      <c r="I284" s="3" t="s">
        <v>3133</v>
      </c>
      <c r="J284" s="4">
        <v>59.335726999999999</v>
      </c>
      <c r="K284" s="4">
        <v>16.454533999999999</v>
      </c>
      <c r="L284" s="4">
        <v>8.7889189999999999</v>
      </c>
      <c r="M284" s="4">
        <v>2.3290670000000002</v>
      </c>
      <c r="N284" s="4">
        <v>12.3092926490985</v>
      </c>
      <c r="O284" s="4">
        <v>4.3968290000000003</v>
      </c>
      <c r="P284" s="4">
        <v>1.341688</v>
      </c>
      <c r="Q284" s="4">
        <v>9.7692239999999995</v>
      </c>
      <c r="R284" s="4">
        <v>4.7662969999999998</v>
      </c>
      <c r="S284" s="3" t="s">
        <v>4380</v>
      </c>
      <c r="T284" s="4">
        <v>88.75</v>
      </c>
      <c r="U284" s="4">
        <v>7424.4171050000004</v>
      </c>
      <c r="V284" s="10">
        <v>8498.9761049999997</v>
      </c>
      <c r="W284" s="4">
        <v>1.9830985915493</v>
      </c>
      <c r="X284" s="4">
        <v>89.31</v>
      </c>
      <c r="Y284" s="4">
        <v>53.49</v>
      </c>
      <c r="Z284" s="5" t="s">
        <v>4381</v>
      </c>
      <c r="AA284" s="10">
        <v>8.0324011221999996</v>
      </c>
      <c r="AB284" s="10">
        <v>8.2583874973999993</v>
      </c>
      <c r="AC284" s="4">
        <v>1.4242859999999999</v>
      </c>
      <c r="AD284" s="4">
        <v>1.3673821572778999</v>
      </c>
      <c r="AE284" s="4">
        <v>1.4493810729775001</v>
      </c>
      <c r="AF284" s="4">
        <v>9.7692239999999995</v>
      </c>
      <c r="AG284" s="4" t="s">
        <v>2935</v>
      </c>
      <c r="AH284" s="4" t="s">
        <v>2935</v>
      </c>
      <c r="AI284" s="4">
        <v>1.341688</v>
      </c>
      <c r="AJ284" s="4">
        <v>1.4130590000000001</v>
      </c>
    </row>
    <row r="285" spans="1:36" hidden="1" x14ac:dyDescent="0.3">
      <c r="A285" s="1" t="s">
        <v>279</v>
      </c>
      <c r="B285" s="2">
        <v>4812049</v>
      </c>
      <c r="C285" s="3" t="s">
        <v>2957</v>
      </c>
      <c r="D285" s="4">
        <v>587.07017506</v>
      </c>
      <c r="E285" s="3" t="s">
        <v>2920</v>
      </c>
      <c r="F285" s="3" t="s">
        <v>2961</v>
      </c>
      <c r="G285" s="3" t="s">
        <v>2962</v>
      </c>
      <c r="H285" s="3" t="s">
        <v>2963</v>
      </c>
      <c r="I285" s="3" t="s">
        <v>3111</v>
      </c>
      <c r="J285" s="4">
        <v>124.20168099999999</v>
      </c>
      <c r="K285" s="4">
        <v>8.0161940000000005</v>
      </c>
      <c r="L285" s="4">
        <v>0.45180700000000001</v>
      </c>
      <c r="M285" s="4">
        <v>5.5379750000000003</v>
      </c>
      <c r="N285" s="4" t="s">
        <v>2924</v>
      </c>
      <c r="O285" s="4" t="s">
        <v>2924</v>
      </c>
      <c r="P285" s="4">
        <v>5.9052680000000004</v>
      </c>
      <c r="Q285" s="4">
        <v>196.35910000000001</v>
      </c>
      <c r="R285" s="4" t="s">
        <v>2924</v>
      </c>
      <c r="S285" s="3" t="s">
        <v>4382</v>
      </c>
      <c r="T285" s="4">
        <v>13.34</v>
      </c>
      <c r="U285" s="4">
        <v>587.07017506</v>
      </c>
      <c r="V285" s="10">
        <v>633.84717499999999</v>
      </c>
      <c r="W285" s="4" t="s">
        <v>2935</v>
      </c>
      <c r="X285" s="4">
        <v>15.9</v>
      </c>
      <c r="Y285" s="4">
        <v>5.55</v>
      </c>
      <c r="Z285" s="4" t="s">
        <v>2924</v>
      </c>
      <c r="AA285" s="10" t="s">
        <v>2924</v>
      </c>
      <c r="AB285" s="10" t="s">
        <v>2924</v>
      </c>
      <c r="AC285" s="4">
        <v>3.5047259999999998</v>
      </c>
      <c r="AD285" s="4">
        <v>3.1419060056101999</v>
      </c>
      <c r="AE285" s="4">
        <v>3.4194175608388</v>
      </c>
      <c r="AF285" s="4">
        <v>196.35910000000001</v>
      </c>
      <c r="AG285" s="4">
        <v>29.333233449799799</v>
      </c>
      <c r="AH285" s="4">
        <v>33.457810297038698</v>
      </c>
      <c r="AI285" s="4">
        <v>5.9052680000000004</v>
      </c>
      <c r="AJ285" s="4">
        <v>6.2307329999999999</v>
      </c>
    </row>
    <row r="286" spans="1:36" hidden="1" x14ac:dyDescent="0.3">
      <c r="A286" s="1" t="s">
        <v>280</v>
      </c>
      <c r="B286" s="2">
        <v>4142027</v>
      </c>
      <c r="C286" s="3" t="s">
        <v>2919</v>
      </c>
      <c r="D286" s="4">
        <v>48570.479573199998</v>
      </c>
      <c r="E286" s="3" t="s">
        <v>2937</v>
      </c>
      <c r="F286" s="3" t="s">
        <v>2938</v>
      </c>
      <c r="G286" s="3" t="s">
        <v>2952</v>
      </c>
      <c r="H286" s="3" t="s">
        <v>2952</v>
      </c>
      <c r="I286" s="3" t="s">
        <v>3232</v>
      </c>
      <c r="J286" s="4">
        <v>178.85036299999999</v>
      </c>
      <c r="K286" s="4">
        <v>70.906115</v>
      </c>
      <c r="L286" s="4">
        <v>41.667223</v>
      </c>
      <c r="M286" s="4">
        <v>6.2734629999999996</v>
      </c>
      <c r="N286" s="4">
        <v>165.355659</v>
      </c>
      <c r="O286" s="4">
        <v>218.80797000000001</v>
      </c>
      <c r="P286" s="4">
        <v>23.078735000000002</v>
      </c>
      <c r="Q286" s="4">
        <v>247.86080699999999</v>
      </c>
      <c r="R286" s="4">
        <v>202.575514</v>
      </c>
      <c r="S286" s="3" t="s">
        <v>4383</v>
      </c>
      <c r="T286" s="4">
        <v>636.95000000000005</v>
      </c>
      <c r="U286" s="4">
        <v>48570.479573199998</v>
      </c>
      <c r="V286" s="10">
        <v>48143.615573000003</v>
      </c>
      <c r="W286" s="4" t="s">
        <v>2935</v>
      </c>
      <c r="X286" s="5" t="s">
        <v>4384</v>
      </c>
      <c r="Y286" s="4">
        <v>224.28</v>
      </c>
      <c r="Z286" s="4">
        <v>165.355659</v>
      </c>
      <c r="AA286" s="10">
        <v>110.21230944920001</v>
      </c>
      <c r="AB286" s="10">
        <v>122.2142274667</v>
      </c>
      <c r="AC286" s="4">
        <v>24.810554</v>
      </c>
      <c r="AD286" s="4">
        <v>19.846422148444301</v>
      </c>
      <c r="AE286" s="4">
        <v>23.200609696015299</v>
      </c>
      <c r="AF286" s="4">
        <v>247.86080699999999</v>
      </c>
      <c r="AG286" s="4">
        <v>79.470351189984896</v>
      </c>
      <c r="AH286" s="4">
        <v>93.458179165287007</v>
      </c>
      <c r="AI286" s="4">
        <v>23.078735000000002</v>
      </c>
      <c r="AJ286" s="4">
        <v>28.346684</v>
      </c>
    </row>
    <row r="287" spans="1:36" hidden="1" x14ac:dyDescent="0.3">
      <c r="A287" s="1" t="s">
        <v>281</v>
      </c>
      <c r="B287" s="2">
        <v>4055785</v>
      </c>
      <c r="C287" s="3" t="s">
        <v>2936</v>
      </c>
      <c r="D287" s="4">
        <v>4833.4454624399996</v>
      </c>
      <c r="E287" s="3" t="s">
        <v>2930</v>
      </c>
      <c r="F287" s="3" t="s">
        <v>2931</v>
      </c>
      <c r="G287" s="3" t="s">
        <v>2931</v>
      </c>
      <c r="H287" s="3" t="s">
        <v>2932</v>
      </c>
      <c r="I287" s="3" t="s">
        <v>3233</v>
      </c>
      <c r="J287" s="4">
        <v>120.756193</v>
      </c>
      <c r="K287" s="4">
        <v>31.276167000000001</v>
      </c>
      <c r="L287" s="4">
        <v>29.074553999999999</v>
      </c>
      <c r="M287" s="4">
        <v>5.6137730000000001</v>
      </c>
      <c r="N287" s="4">
        <v>10.249394673123501</v>
      </c>
      <c r="O287" s="4">
        <v>15.045317000000001</v>
      </c>
      <c r="P287" s="5" t="s">
        <v>3234</v>
      </c>
      <c r="Q287" s="4" t="s">
        <v>2935</v>
      </c>
      <c r="R287" s="4" t="s">
        <v>2935</v>
      </c>
      <c r="S287" s="3" t="s">
        <v>4385</v>
      </c>
      <c r="T287" s="4">
        <v>84.66</v>
      </c>
      <c r="U287" s="4">
        <v>4833.4454624399996</v>
      </c>
      <c r="V287" s="10" t="s">
        <v>2935</v>
      </c>
      <c r="W287" s="4" t="s">
        <v>2935</v>
      </c>
      <c r="X287" s="4">
        <v>85.54</v>
      </c>
      <c r="Y287" s="4">
        <v>36.930399999999999</v>
      </c>
      <c r="Z287" s="4">
        <v>10.294261000000001</v>
      </c>
      <c r="AA287" s="10">
        <v>12.145121723700001</v>
      </c>
      <c r="AB287" s="10">
        <v>12.014185423700001</v>
      </c>
      <c r="AC287" s="4" t="s">
        <v>2935</v>
      </c>
      <c r="AD287" s="4" t="s">
        <v>2935</v>
      </c>
      <c r="AE287" s="4" t="s">
        <v>2935</v>
      </c>
      <c r="AF287" s="4" t="s">
        <v>2935</v>
      </c>
      <c r="AG287" s="4" t="s">
        <v>2935</v>
      </c>
      <c r="AH287" s="4" t="s">
        <v>2935</v>
      </c>
      <c r="AI287" s="5" t="s">
        <v>3234</v>
      </c>
      <c r="AJ287" s="4">
        <v>2.1325470000000002</v>
      </c>
    </row>
    <row r="288" spans="1:36" hidden="1" x14ac:dyDescent="0.3">
      <c r="A288" s="1" t="s">
        <v>282</v>
      </c>
      <c r="B288" s="2">
        <v>4811624</v>
      </c>
      <c r="C288" s="3" t="s">
        <v>2941</v>
      </c>
      <c r="D288" s="4">
        <v>4782.2672636799998</v>
      </c>
      <c r="E288" s="3" t="s">
        <v>2920</v>
      </c>
      <c r="F288" s="3" t="s">
        <v>2921</v>
      </c>
      <c r="G288" s="3" t="s">
        <v>3114</v>
      </c>
      <c r="H288" s="3" t="s">
        <v>3114</v>
      </c>
      <c r="I288" s="3" t="s">
        <v>3051</v>
      </c>
      <c r="J288" s="4">
        <v>57.761791000000002</v>
      </c>
      <c r="K288" s="4">
        <v>13.282057</v>
      </c>
      <c r="L288" s="4">
        <v>6.8023160000000003</v>
      </c>
      <c r="M288" s="4">
        <v>5.9139210000000002</v>
      </c>
      <c r="N288" s="4" t="s">
        <v>2924</v>
      </c>
      <c r="O288" s="4" t="s">
        <v>2924</v>
      </c>
      <c r="P288" s="4">
        <v>51.449426000000003</v>
      </c>
      <c r="Q288" s="4" t="s">
        <v>2924</v>
      </c>
      <c r="R288" s="4" t="s">
        <v>2924</v>
      </c>
      <c r="S288" s="3" t="s">
        <v>4386</v>
      </c>
      <c r="T288" s="4">
        <v>98.68</v>
      </c>
      <c r="U288" s="4">
        <v>4782.2672636799998</v>
      </c>
      <c r="V288" s="10">
        <v>4647.2262629999996</v>
      </c>
      <c r="W288" s="4" t="s">
        <v>2935</v>
      </c>
      <c r="X288" s="4">
        <v>105</v>
      </c>
      <c r="Y288" s="4">
        <v>60.28</v>
      </c>
      <c r="Z288" s="4" t="s">
        <v>2924</v>
      </c>
      <c r="AA288" s="10" t="s">
        <v>2924</v>
      </c>
      <c r="AB288" s="10" t="s">
        <v>2924</v>
      </c>
      <c r="AC288" s="4">
        <v>13.730625</v>
      </c>
      <c r="AD288" s="4">
        <v>8.4793047399870005</v>
      </c>
      <c r="AE288" s="4">
        <v>12.077747128770399</v>
      </c>
      <c r="AF288" s="4" t="s">
        <v>2924</v>
      </c>
      <c r="AG288" s="4" t="s">
        <v>2924</v>
      </c>
      <c r="AH288" s="4" t="s">
        <v>2924</v>
      </c>
      <c r="AI288" s="4">
        <v>51.449426000000003</v>
      </c>
      <c r="AJ288" s="4">
        <v>147.72455099999999</v>
      </c>
    </row>
    <row r="289" spans="1:36" hidden="1" x14ac:dyDescent="0.3">
      <c r="A289" s="1" t="s">
        <v>283</v>
      </c>
      <c r="B289" s="2">
        <v>4942532</v>
      </c>
      <c r="C289" s="3" t="s">
        <v>2919</v>
      </c>
      <c r="D289" s="4">
        <v>2057.94499344</v>
      </c>
      <c r="E289" s="3" t="s">
        <v>2920</v>
      </c>
      <c r="F289" s="3" t="s">
        <v>2921</v>
      </c>
      <c r="G289" s="3" t="s">
        <v>2922</v>
      </c>
      <c r="H289" s="3" t="s">
        <v>2922</v>
      </c>
      <c r="I289" s="3" t="s">
        <v>3235</v>
      </c>
      <c r="J289" s="4">
        <v>-21.678806999999999</v>
      </c>
      <c r="K289" s="4">
        <v>-5.5230129999999997</v>
      </c>
      <c r="L289" s="4">
        <v>3.4830429999999999</v>
      </c>
      <c r="M289" s="4">
        <v>8.7930620000000008</v>
      </c>
      <c r="N289" s="4" t="s">
        <v>2924</v>
      </c>
      <c r="O289" s="4" t="s">
        <v>2935</v>
      </c>
      <c r="P289" s="4">
        <v>1.163348</v>
      </c>
      <c r="Q289" s="4">
        <v>42.374991999999999</v>
      </c>
      <c r="R289" s="4" t="s">
        <v>2935</v>
      </c>
      <c r="S289" s="3" t="s">
        <v>4387</v>
      </c>
      <c r="T289" s="4">
        <v>45.16</v>
      </c>
      <c r="U289" s="4">
        <v>2057.94499344</v>
      </c>
      <c r="V289" s="10">
        <v>1605.1919929999999</v>
      </c>
      <c r="W289" s="4" t="s">
        <v>2935</v>
      </c>
      <c r="X289" s="4">
        <v>69.16</v>
      </c>
      <c r="Y289" s="4">
        <v>38.82</v>
      </c>
      <c r="Z289" s="4" t="s">
        <v>2924</v>
      </c>
      <c r="AA289" s="10">
        <v>105.8429231021</v>
      </c>
      <c r="AB289" s="10">
        <v>105.8429231021</v>
      </c>
      <c r="AC289" s="4">
        <v>2.445735</v>
      </c>
      <c r="AD289" s="4">
        <v>2.6283635291815002</v>
      </c>
      <c r="AE289" s="4">
        <v>2.6283635291815002</v>
      </c>
      <c r="AF289" s="4">
        <v>42.374991999999999</v>
      </c>
      <c r="AG289" s="4">
        <v>24.713815803249201</v>
      </c>
      <c r="AH289" s="4">
        <v>24.713815803249201</v>
      </c>
      <c r="AI289" s="4">
        <v>1.163348</v>
      </c>
      <c r="AJ289" s="4">
        <v>2.4809100000000002</v>
      </c>
    </row>
    <row r="290" spans="1:36" hidden="1" x14ac:dyDescent="0.3">
      <c r="A290" s="1" t="s">
        <v>284</v>
      </c>
      <c r="B290" s="2">
        <v>4384044</v>
      </c>
      <c r="C290" s="3" t="s">
        <v>2936</v>
      </c>
      <c r="D290" s="4">
        <v>2854.4439940799998</v>
      </c>
      <c r="E290" s="3" t="s">
        <v>2937</v>
      </c>
      <c r="F290" s="3" t="s">
        <v>2938</v>
      </c>
      <c r="G290" s="3" t="s">
        <v>2944</v>
      </c>
      <c r="H290" s="3" t="s">
        <v>2944</v>
      </c>
      <c r="I290" s="3" t="s">
        <v>3236</v>
      </c>
      <c r="J290" s="4">
        <v>94.900041000000002</v>
      </c>
      <c r="K290" s="4">
        <v>20.677023999999999</v>
      </c>
      <c r="L290" s="4">
        <v>24.888888999999999</v>
      </c>
      <c r="M290" s="4">
        <v>15.205595000000001</v>
      </c>
      <c r="N290" s="4">
        <v>88.055300000000003</v>
      </c>
      <c r="O290" s="4">
        <v>19.077476000000001</v>
      </c>
      <c r="P290" s="4">
        <v>2.8551790000000001</v>
      </c>
      <c r="Q290" s="4">
        <v>10.774065999999999</v>
      </c>
      <c r="R290" s="4">
        <v>25.112943999999999</v>
      </c>
      <c r="S290" s="3" t="s">
        <v>4388</v>
      </c>
      <c r="T290" s="4">
        <v>95.54</v>
      </c>
      <c r="U290" s="4">
        <v>2854.4439940799998</v>
      </c>
      <c r="V290" s="10">
        <v>3788.3879940000002</v>
      </c>
      <c r="W290" s="4">
        <v>0.71174377224199303</v>
      </c>
      <c r="X290" s="4">
        <v>96.85</v>
      </c>
      <c r="Y290" s="4">
        <v>48.03</v>
      </c>
      <c r="Z290" s="4">
        <v>88.055300000000003</v>
      </c>
      <c r="AA290" s="10">
        <v>18.1648794585</v>
      </c>
      <c r="AB290" s="10">
        <v>18.928182268400001</v>
      </c>
      <c r="AC290" s="4">
        <v>2.412388</v>
      </c>
      <c r="AD290" s="4">
        <v>2.3229440840372999</v>
      </c>
      <c r="AE290" s="4">
        <v>2.3712525873533998</v>
      </c>
      <c r="AF290" s="4">
        <v>10.774065999999999</v>
      </c>
      <c r="AG290" s="4">
        <v>10.8839361855251</v>
      </c>
      <c r="AH290" s="4">
        <v>10.854163530679999</v>
      </c>
      <c r="AI290" s="4">
        <v>2.8551790000000001</v>
      </c>
      <c r="AJ290" s="4" t="s">
        <v>2924</v>
      </c>
    </row>
    <row r="291" spans="1:36" hidden="1" x14ac:dyDescent="0.3">
      <c r="A291" s="1" t="s">
        <v>285</v>
      </c>
      <c r="B291" s="2">
        <v>4067079</v>
      </c>
      <c r="C291" s="3" t="s">
        <v>2936</v>
      </c>
      <c r="D291" s="4">
        <v>517.73181443999999</v>
      </c>
      <c r="E291" s="3" t="s">
        <v>3007</v>
      </c>
      <c r="F291" s="3" t="s">
        <v>3008</v>
      </c>
      <c r="G291" s="3" t="s">
        <v>3009</v>
      </c>
      <c r="H291" s="3" t="s">
        <v>3010</v>
      </c>
      <c r="I291" s="3" t="s">
        <v>3237</v>
      </c>
      <c r="J291" s="4">
        <v>-30.351438000000002</v>
      </c>
      <c r="K291" s="4">
        <v>-20.534628999999999</v>
      </c>
      <c r="L291" s="4">
        <v>-20.243901999999999</v>
      </c>
      <c r="M291" s="4">
        <v>5.3140099999999997</v>
      </c>
      <c r="N291" s="4" t="s">
        <v>2924</v>
      </c>
      <c r="O291" s="4">
        <v>4.4886749999999997</v>
      </c>
      <c r="P291" s="4">
        <v>0.68546300000000004</v>
      </c>
      <c r="Q291" s="4">
        <v>8.4330160000000003</v>
      </c>
      <c r="R291" s="4">
        <v>9.2547490000000003</v>
      </c>
      <c r="S291" s="3" t="s">
        <v>4389</v>
      </c>
      <c r="T291" s="4">
        <v>6.54</v>
      </c>
      <c r="U291" s="4">
        <v>517.73181443999999</v>
      </c>
      <c r="V291" s="10">
        <v>2603.3818139999998</v>
      </c>
      <c r="W291" s="4">
        <v>11.620795107033601</v>
      </c>
      <c r="X291" s="4">
        <v>11.97</v>
      </c>
      <c r="Y291" s="5" t="s">
        <v>4390</v>
      </c>
      <c r="Z291" s="4" t="s">
        <v>2924</v>
      </c>
      <c r="AA291" s="10">
        <v>9.5390898482999997</v>
      </c>
      <c r="AB291" s="10">
        <v>9.2879256965000003</v>
      </c>
      <c r="AC291" s="4">
        <v>1.3289249999999999</v>
      </c>
      <c r="AD291" s="4">
        <v>1.3562105719941999</v>
      </c>
      <c r="AE291" s="4">
        <v>1.3464607261443</v>
      </c>
      <c r="AF291" s="4">
        <v>8.4330160000000003</v>
      </c>
      <c r="AG291" s="4">
        <v>8.8302613889596007</v>
      </c>
      <c r="AH291" s="4">
        <v>8.7738669924508006</v>
      </c>
      <c r="AI291" s="4">
        <v>0.68546300000000004</v>
      </c>
      <c r="AJ291" s="4" t="s">
        <v>2924</v>
      </c>
    </row>
    <row r="292" spans="1:36" hidden="1" x14ac:dyDescent="0.3">
      <c r="A292" s="1" t="s">
        <v>286</v>
      </c>
      <c r="B292" s="2">
        <v>4008727</v>
      </c>
      <c r="C292" s="3" t="s">
        <v>2936</v>
      </c>
      <c r="D292" s="4">
        <v>6499.7549760000002</v>
      </c>
      <c r="E292" s="3" t="s">
        <v>2946</v>
      </c>
      <c r="F292" s="3" t="s">
        <v>3022</v>
      </c>
      <c r="G292" s="3" t="s">
        <v>3029</v>
      </c>
      <c r="H292" s="3" t="s">
        <v>3030</v>
      </c>
      <c r="I292" s="3" t="s">
        <v>3238</v>
      </c>
      <c r="J292" s="4">
        <v>47.776662999999999</v>
      </c>
      <c r="K292" s="4">
        <v>8.7063450000000007</v>
      </c>
      <c r="L292" s="4">
        <v>11.055275999999999</v>
      </c>
      <c r="M292" s="4">
        <v>2.637934</v>
      </c>
      <c r="N292" s="4">
        <v>54.838709999999999</v>
      </c>
      <c r="O292" s="4">
        <v>49.607182999999999</v>
      </c>
      <c r="P292" s="4">
        <v>10.994478000000001</v>
      </c>
      <c r="Q292" s="4">
        <v>33.608215999999999</v>
      </c>
      <c r="R292" s="4">
        <v>56.226711999999999</v>
      </c>
      <c r="S292" s="3" t="s">
        <v>4391</v>
      </c>
      <c r="T292" s="4">
        <v>221</v>
      </c>
      <c r="U292" s="4">
        <v>6499.7549760000002</v>
      </c>
      <c r="V292" s="10">
        <v>6247.3639759999996</v>
      </c>
      <c r="W292" s="4">
        <v>0.61538461538461497</v>
      </c>
      <c r="X292" s="4">
        <v>230.76</v>
      </c>
      <c r="Y292" s="5" t="s">
        <v>4392</v>
      </c>
      <c r="Z292" s="4">
        <v>54.838709999999999</v>
      </c>
      <c r="AA292" s="10">
        <v>46.2236723766</v>
      </c>
      <c r="AB292" s="10">
        <v>51.852616562800002</v>
      </c>
      <c r="AC292" s="4">
        <v>7.772132</v>
      </c>
      <c r="AD292" s="4">
        <v>7.1320140001715</v>
      </c>
      <c r="AE292" s="4">
        <v>7.5903299314590997</v>
      </c>
      <c r="AF292" s="4">
        <v>33.608215999999999</v>
      </c>
      <c r="AG292" s="4">
        <v>30.923686629192801</v>
      </c>
      <c r="AH292" s="4">
        <v>33.423890424391303</v>
      </c>
      <c r="AI292" s="4">
        <v>10.994478000000001</v>
      </c>
      <c r="AJ292" s="4">
        <v>15.214098999999999</v>
      </c>
    </row>
    <row r="293" spans="1:36" hidden="1" x14ac:dyDescent="0.3">
      <c r="A293" s="1" t="s">
        <v>287</v>
      </c>
      <c r="B293" s="2">
        <v>4294084</v>
      </c>
      <c r="C293" s="3" t="s">
        <v>2919</v>
      </c>
      <c r="D293" s="4">
        <v>28167.912834769999</v>
      </c>
      <c r="E293" s="3" t="s">
        <v>3107</v>
      </c>
      <c r="F293" s="3" t="s">
        <v>3108</v>
      </c>
      <c r="G293" s="3" t="s">
        <v>3109</v>
      </c>
      <c r="H293" s="3" t="s">
        <v>3109</v>
      </c>
      <c r="I293" s="3" t="s">
        <v>3239</v>
      </c>
      <c r="J293" s="4">
        <v>-34.902754999999999</v>
      </c>
      <c r="K293" s="4">
        <v>-6.3643780000000003</v>
      </c>
      <c r="L293" s="4">
        <v>-12.665797</v>
      </c>
      <c r="M293" s="4">
        <v>-5.0248290000000004</v>
      </c>
      <c r="N293" s="4">
        <v>9.6813649999999996</v>
      </c>
      <c r="O293" s="4">
        <v>9.8928119999999993</v>
      </c>
      <c r="P293" s="4">
        <v>0.75547900000000001</v>
      </c>
      <c r="Q293" s="4">
        <v>4.2033360000000002</v>
      </c>
      <c r="R293" s="4">
        <v>5.6224290000000003</v>
      </c>
      <c r="S293" s="3" t="s">
        <v>4393</v>
      </c>
      <c r="T293" s="4">
        <v>80.33</v>
      </c>
      <c r="U293" s="4">
        <v>28167.912834769999</v>
      </c>
      <c r="V293" s="10">
        <v>23048.089614</v>
      </c>
      <c r="W293" s="4" t="s">
        <v>2935</v>
      </c>
      <c r="X293" s="4">
        <v>126.23</v>
      </c>
      <c r="Y293" s="4">
        <v>78.95</v>
      </c>
      <c r="Z293" s="4">
        <v>9.6813649999999996</v>
      </c>
      <c r="AA293" s="10">
        <v>8.5369454763318995</v>
      </c>
      <c r="AB293" s="10">
        <v>7.8148706775210002</v>
      </c>
      <c r="AC293" s="4">
        <v>1.206931</v>
      </c>
      <c r="AD293" s="4">
        <v>1.2306026600897999</v>
      </c>
      <c r="AE293" s="4">
        <v>1.2559314199514999</v>
      </c>
      <c r="AF293" s="4">
        <v>4.2033360000000002</v>
      </c>
      <c r="AG293" s="4">
        <v>5.0884371242902997</v>
      </c>
      <c r="AH293" s="4">
        <v>5.1697720524645003</v>
      </c>
      <c r="AI293" s="4">
        <v>0.75547900000000001</v>
      </c>
      <c r="AJ293" s="4">
        <v>0.854904</v>
      </c>
    </row>
    <row r="294" spans="1:36" hidden="1" x14ac:dyDescent="0.3">
      <c r="A294" s="1" t="s">
        <v>288</v>
      </c>
      <c r="B294" s="2">
        <v>6158451</v>
      </c>
      <c r="C294" s="3" t="s">
        <v>2936</v>
      </c>
      <c r="D294" s="4">
        <v>1080.7723160999999</v>
      </c>
      <c r="E294" s="3" t="s">
        <v>2930</v>
      </c>
      <c r="F294" s="3" t="s">
        <v>2954</v>
      </c>
      <c r="G294" s="3" t="s">
        <v>2955</v>
      </c>
      <c r="H294" s="3" t="s">
        <v>2956</v>
      </c>
      <c r="I294" s="3" t="s">
        <v>2972</v>
      </c>
      <c r="J294" s="4">
        <v>10.131579</v>
      </c>
      <c r="K294" s="4">
        <v>2.1354479999999998</v>
      </c>
      <c r="L294" s="4">
        <v>-0.65281900000000004</v>
      </c>
      <c r="M294" s="4">
        <v>-1.0638300000000001</v>
      </c>
      <c r="N294" s="4">
        <v>8.4205229999999993</v>
      </c>
      <c r="O294" s="4">
        <v>7.6333789999999997</v>
      </c>
      <c r="P294" s="4">
        <v>0.94262100000000004</v>
      </c>
      <c r="Q294" s="4" t="s">
        <v>2935</v>
      </c>
      <c r="R294" s="4">
        <v>14.750895</v>
      </c>
      <c r="S294" s="3" t="s">
        <v>4394</v>
      </c>
      <c r="T294" s="4">
        <v>16.739999999999998</v>
      </c>
      <c r="U294" s="4">
        <v>1080.7723160999999</v>
      </c>
      <c r="V294" s="10">
        <v>2350.9183159999998</v>
      </c>
      <c r="W294" s="4">
        <v>10.0358422939068</v>
      </c>
      <c r="X294" s="4">
        <v>17.25</v>
      </c>
      <c r="Y294" s="4">
        <v>14.75</v>
      </c>
      <c r="Z294" s="4">
        <v>8.4205229999999993</v>
      </c>
      <c r="AA294" s="10" t="s">
        <v>2935</v>
      </c>
      <c r="AB294" s="10">
        <v>8.2192991499999994</v>
      </c>
      <c r="AC294" s="4">
        <v>7.9893369999999999</v>
      </c>
      <c r="AD294" s="4">
        <v>8.5936998643822005</v>
      </c>
      <c r="AE294" s="4">
        <v>8.1970652580194994</v>
      </c>
      <c r="AF294" s="4" t="s">
        <v>2935</v>
      </c>
      <c r="AG294" s="4" t="s">
        <v>2935</v>
      </c>
      <c r="AH294" s="4" t="s">
        <v>2935</v>
      </c>
      <c r="AI294" s="4">
        <v>0.94262100000000004</v>
      </c>
      <c r="AJ294" s="4">
        <v>0.94262100000000004</v>
      </c>
    </row>
    <row r="295" spans="1:36" hidden="1" x14ac:dyDescent="0.3">
      <c r="A295" s="1" t="s">
        <v>289</v>
      </c>
      <c r="B295" s="2">
        <v>6893503</v>
      </c>
      <c r="C295" s="3" t="s">
        <v>2919</v>
      </c>
      <c r="D295" s="4">
        <v>43786.517048250003</v>
      </c>
      <c r="E295" s="3" t="s">
        <v>3098</v>
      </c>
      <c r="F295" s="3" t="s">
        <v>3098</v>
      </c>
      <c r="G295" s="3" t="s">
        <v>3184</v>
      </c>
      <c r="H295" s="3" t="s">
        <v>3185</v>
      </c>
      <c r="I295" s="3" t="s">
        <v>3186</v>
      </c>
      <c r="J295" s="4">
        <v>30.569489999999998</v>
      </c>
      <c r="K295" s="4">
        <v>27.816291</v>
      </c>
      <c r="L295" s="4">
        <v>22.984991999999998</v>
      </c>
      <c r="M295" s="4">
        <v>3.0507689999999998</v>
      </c>
      <c r="N295" s="4">
        <v>19.860862000000001</v>
      </c>
      <c r="O295" s="4">
        <v>24.624374</v>
      </c>
      <c r="P295" s="4">
        <v>2.703446</v>
      </c>
      <c r="Q295" s="4">
        <v>9.1178489999999996</v>
      </c>
      <c r="R295" s="4">
        <v>51.714734</v>
      </c>
      <c r="S295" s="3" t="s">
        <v>4395</v>
      </c>
      <c r="T295" s="4">
        <v>44.25</v>
      </c>
      <c r="U295" s="4">
        <v>43786.517048250003</v>
      </c>
      <c r="V295" s="10">
        <v>47312.517048000002</v>
      </c>
      <c r="W295" s="4">
        <v>1.8983050847457601</v>
      </c>
      <c r="X295" s="4">
        <v>45.17</v>
      </c>
      <c r="Y295" s="4">
        <v>28.32</v>
      </c>
      <c r="Z295" s="4">
        <v>19.860862000000001</v>
      </c>
      <c r="AA295" s="10">
        <v>17.9995118776</v>
      </c>
      <c r="AB295" s="10">
        <v>19.277013957800001</v>
      </c>
      <c r="AC295" s="4">
        <v>1.7330589999999999</v>
      </c>
      <c r="AD295" s="4">
        <v>1.6882782035688999</v>
      </c>
      <c r="AE295" s="4">
        <v>1.7160249611484999</v>
      </c>
      <c r="AF295" s="4">
        <v>9.1178489999999996</v>
      </c>
      <c r="AG295" s="4">
        <v>9.7694691171732</v>
      </c>
      <c r="AH295" s="4">
        <v>10.411226119002199</v>
      </c>
      <c r="AI295" s="4">
        <v>2.703446</v>
      </c>
      <c r="AJ295" s="4">
        <v>7.2612410000000001</v>
      </c>
    </row>
    <row r="296" spans="1:36" hidden="1" x14ac:dyDescent="0.3">
      <c r="A296" s="1" t="s">
        <v>290</v>
      </c>
      <c r="B296" s="2">
        <v>4985754</v>
      </c>
      <c r="C296" s="3" t="s">
        <v>2919</v>
      </c>
      <c r="D296" s="4">
        <v>5930.7077070400001</v>
      </c>
      <c r="E296" s="3" t="s">
        <v>3033</v>
      </c>
      <c r="F296" s="3" t="s">
        <v>3033</v>
      </c>
      <c r="G296" s="3" t="s">
        <v>3034</v>
      </c>
      <c r="H296" s="3" t="s">
        <v>3073</v>
      </c>
      <c r="I296" s="3" t="s">
        <v>3074</v>
      </c>
      <c r="J296" s="4">
        <v>48.373455</v>
      </c>
      <c r="K296" s="4">
        <v>8.7052370000000003</v>
      </c>
      <c r="L296" s="4">
        <v>8.8479209999999995</v>
      </c>
      <c r="M296" s="4">
        <v>2.6269900000000002</v>
      </c>
      <c r="N296" s="4">
        <v>48.898418999999997</v>
      </c>
      <c r="O296" s="4">
        <v>36.234358999999998</v>
      </c>
      <c r="P296" s="4">
        <v>5.0378309999999997</v>
      </c>
      <c r="Q296" s="4">
        <v>27.737995999999999</v>
      </c>
      <c r="R296" s="4">
        <v>40.886730999999997</v>
      </c>
      <c r="S296" s="3" t="s">
        <v>4396</v>
      </c>
      <c r="T296" s="4">
        <v>182.44</v>
      </c>
      <c r="U296" s="4">
        <v>5930.7077070400001</v>
      </c>
      <c r="V296" s="10">
        <v>6102.303707</v>
      </c>
      <c r="W296" s="4">
        <v>0.43301907476430601</v>
      </c>
      <c r="X296" s="5" t="s">
        <v>4397</v>
      </c>
      <c r="Y296" s="4">
        <v>120.81</v>
      </c>
      <c r="Z296" s="4">
        <v>48.898418999999997</v>
      </c>
      <c r="AA296" s="10">
        <v>38.408421052599998</v>
      </c>
      <c r="AB296" s="10">
        <v>41.892078071100002</v>
      </c>
      <c r="AC296" s="4">
        <v>6.4754240000000003</v>
      </c>
      <c r="AD296" s="4">
        <v>6.1740586162379003</v>
      </c>
      <c r="AE296" s="4">
        <v>6.3989415521854003</v>
      </c>
      <c r="AF296" s="4">
        <v>27.737995999999999</v>
      </c>
      <c r="AG296" s="4">
        <v>24.3273775299891</v>
      </c>
      <c r="AH296" s="4">
        <v>24.471813727514999</v>
      </c>
      <c r="AI296" s="4">
        <v>5.0378309999999997</v>
      </c>
      <c r="AJ296" s="4">
        <v>27.132659</v>
      </c>
    </row>
    <row r="297" spans="1:36" hidden="1" x14ac:dyDescent="0.3">
      <c r="A297" s="1" t="s">
        <v>291</v>
      </c>
      <c r="B297" s="2">
        <v>4014079</v>
      </c>
      <c r="C297" s="3" t="s">
        <v>2936</v>
      </c>
      <c r="D297" s="4">
        <v>18460.630009320001</v>
      </c>
      <c r="E297" s="3" t="s">
        <v>3033</v>
      </c>
      <c r="F297" s="3" t="s">
        <v>3033</v>
      </c>
      <c r="G297" s="3" t="s">
        <v>3120</v>
      </c>
      <c r="H297" s="3" t="s">
        <v>3172</v>
      </c>
      <c r="I297" s="3" t="s">
        <v>3240</v>
      </c>
      <c r="J297" s="4">
        <v>13.964627999999999</v>
      </c>
      <c r="K297" s="4">
        <v>-3.0407519999999999</v>
      </c>
      <c r="L297" s="4">
        <v>-5.5139760000000004</v>
      </c>
      <c r="M297" s="4">
        <v>1.543007</v>
      </c>
      <c r="N297" s="4">
        <v>25.700042</v>
      </c>
      <c r="O297" s="4" t="s">
        <v>2924</v>
      </c>
      <c r="P297" s="4">
        <v>2.7773539999999999</v>
      </c>
      <c r="Q297" s="4">
        <v>10.304251000000001</v>
      </c>
      <c r="R297" s="4">
        <v>24.078423999999998</v>
      </c>
      <c r="S297" s="3" t="s">
        <v>4398</v>
      </c>
      <c r="T297" s="4">
        <v>61.86</v>
      </c>
      <c r="U297" s="4">
        <v>18460.630009320001</v>
      </c>
      <c r="V297" s="10">
        <v>23220.630009</v>
      </c>
      <c r="W297" s="4">
        <v>1.2932428063368899</v>
      </c>
      <c r="X297" s="4">
        <v>71.319999999999993</v>
      </c>
      <c r="Y297" s="4">
        <v>53.57</v>
      </c>
      <c r="Z297" s="4">
        <v>4.6160730000000001</v>
      </c>
      <c r="AA297" s="10">
        <v>18.108899297400001</v>
      </c>
      <c r="AB297" s="10">
        <v>19.770968700699999</v>
      </c>
      <c r="AC297" s="4">
        <v>1.684485</v>
      </c>
      <c r="AD297" s="4">
        <v>1.9022002501480999</v>
      </c>
      <c r="AE297" s="4">
        <v>1.9509272920459999</v>
      </c>
      <c r="AF297" s="4">
        <v>10.304251000000001</v>
      </c>
      <c r="AG297" s="4">
        <v>11.470730552094199</v>
      </c>
      <c r="AH297" s="4">
        <v>12.0125478413122</v>
      </c>
      <c r="AI297" s="4">
        <v>2.7773539999999999</v>
      </c>
      <c r="AJ297" s="4">
        <v>14.266605</v>
      </c>
    </row>
    <row r="298" spans="1:36" hidden="1" x14ac:dyDescent="0.3">
      <c r="A298" s="1" t="s">
        <v>292</v>
      </c>
      <c r="B298" s="2">
        <v>6630538</v>
      </c>
      <c r="C298" s="3" t="s">
        <v>2936</v>
      </c>
      <c r="D298" s="4">
        <v>721.02314411999998</v>
      </c>
      <c r="E298" s="3" t="s">
        <v>2925</v>
      </c>
      <c r="F298" s="3" t="s">
        <v>2981</v>
      </c>
      <c r="G298" s="3" t="s">
        <v>2982</v>
      </c>
      <c r="H298" s="3" t="s">
        <v>2983</v>
      </c>
      <c r="I298" s="3" t="s">
        <v>2984</v>
      </c>
      <c r="J298" s="4">
        <v>47.381546</v>
      </c>
      <c r="K298" s="4">
        <v>3.8056209999999999</v>
      </c>
      <c r="L298" s="4">
        <v>1.955147</v>
      </c>
      <c r="M298" s="4">
        <v>-0.28121499999999999</v>
      </c>
      <c r="N298" s="4" t="s">
        <v>2924</v>
      </c>
      <c r="O298" s="4" t="s">
        <v>2924</v>
      </c>
      <c r="P298" s="4">
        <v>3.087774</v>
      </c>
      <c r="Q298" s="4">
        <v>13.171908999999999</v>
      </c>
      <c r="R298" s="4" t="s">
        <v>2924</v>
      </c>
      <c r="S298" s="3" t="s">
        <v>4399</v>
      </c>
      <c r="T298" s="4">
        <v>17.73</v>
      </c>
      <c r="U298" s="4">
        <v>721.02314411999998</v>
      </c>
      <c r="V298" s="10">
        <v>5622.100144</v>
      </c>
      <c r="W298" s="4" t="s">
        <v>2935</v>
      </c>
      <c r="X298" s="4">
        <v>17.995000000000001</v>
      </c>
      <c r="Y298" s="4">
        <v>9.74</v>
      </c>
      <c r="Z298" s="4" t="s">
        <v>2924</v>
      </c>
      <c r="AA298" s="10" t="s">
        <v>2924</v>
      </c>
      <c r="AB298" s="10" t="s">
        <v>2924</v>
      </c>
      <c r="AC298" s="4">
        <v>2.2653470000000002</v>
      </c>
      <c r="AD298" s="4">
        <v>2.2580427560129999</v>
      </c>
      <c r="AE298" s="4">
        <v>2.2632335804130999</v>
      </c>
      <c r="AF298" s="4">
        <v>13.171908999999999</v>
      </c>
      <c r="AG298" s="4">
        <v>11.0220789442832</v>
      </c>
      <c r="AH298" s="4">
        <v>11.1130661079265</v>
      </c>
      <c r="AI298" s="4">
        <v>3.087774</v>
      </c>
      <c r="AJ298" s="4" t="s">
        <v>2924</v>
      </c>
    </row>
    <row r="299" spans="1:36" hidden="1" x14ac:dyDescent="0.3">
      <c r="A299" s="1" t="s">
        <v>293</v>
      </c>
      <c r="B299" s="2">
        <v>4053613</v>
      </c>
      <c r="C299" s="3" t="s">
        <v>2936</v>
      </c>
      <c r="D299" s="4">
        <v>2857.7281165499999</v>
      </c>
      <c r="E299" s="3" t="s">
        <v>2930</v>
      </c>
      <c r="F299" s="3" t="s">
        <v>2931</v>
      </c>
      <c r="G299" s="3" t="s">
        <v>2931</v>
      </c>
      <c r="H299" s="3" t="s">
        <v>2932</v>
      </c>
      <c r="I299" s="3" t="s">
        <v>2933</v>
      </c>
      <c r="J299" s="4">
        <v>36.363636</v>
      </c>
      <c r="K299" s="4">
        <v>21.679828000000001</v>
      </c>
      <c r="L299" s="4">
        <v>9.9221789999999999</v>
      </c>
      <c r="M299" s="4">
        <v>4.436229</v>
      </c>
      <c r="N299" s="4" t="s">
        <v>2924</v>
      </c>
      <c r="O299" s="4">
        <v>95.224718999999993</v>
      </c>
      <c r="P299" s="4">
        <v>0.953318</v>
      </c>
      <c r="Q299" s="4" t="s">
        <v>2935</v>
      </c>
      <c r="R299" s="4" t="s">
        <v>2935</v>
      </c>
      <c r="S299" s="3" t="s">
        <v>4400</v>
      </c>
      <c r="T299" s="4">
        <v>16.95</v>
      </c>
      <c r="U299" s="4">
        <v>2857.7281165499999</v>
      </c>
      <c r="V299" s="10" t="s">
        <v>2935</v>
      </c>
      <c r="W299" s="4">
        <v>2.3598820058997099</v>
      </c>
      <c r="X299" s="4">
        <v>16.95</v>
      </c>
      <c r="Y299" s="4">
        <v>11.56</v>
      </c>
      <c r="Z299" s="4" t="s">
        <v>2924</v>
      </c>
      <c r="AA299" s="10">
        <v>14.8762506582</v>
      </c>
      <c r="AB299" s="10">
        <v>25.809693481299998</v>
      </c>
      <c r="AC299" s="4" t="s">
        <v>2935</v>
      </c>
      <c r="AD299" s="4" t="s">
        <v>2935</v>
      </c>
      <c r="AE299" s="4" t="s">
        <v>2935</v>
      </c>
      <c r="AF299" s="4" t="s">
        <v>2935</v>
      </c>
      <c r="AG299" s="4" t="s">
        <v>2935</v>
      </c>
      <c r="AH299" s="4" t="s">
        <v>2935</v>
      </c>
      <c r="AI299" s="4">
        <v>0.953318</v>
      </c>
      <c r="AJ299" s="4">
        <v>1.082306</v>
      </c>
    </row>
    <row r="300" spans="1:36" hidden="1" x14ac:dyDescent="0.3">
      <c r="A300" s="1" t="s">
        <v>294</v>
      </c>
      <c r="B300" s="2">
        <v>100534</v>
      </c>
      <c r="C300" s="3" t="s">
        <v>2919</v>
      </c>
      <c r="D300" s="4">
        <v>4183.5203964399998</v>
      </c>
      <c r="E300" s="3" t="s">
        <v>2930</v>
      </c>
      <c r="F300" s="3" t="s">
        <v>2931</v>
      </c>
      <c r="G300" s="3" t="s">
        <v>2931</v>
      </c>
      <c r="H300" s="3" t="s">
        <v>2932</v>
      </c>
      <c r="I300" s="3" t="s">
        <v>2933</v>
      </c>
      <c r="J300" s="4">
        <v>46.991036999999999</v>
      </c>
      <c r="K300" s="4">
        <v>24.034967000000002</v>
      </c>
      <c r="L300" s="4">
        <v>14.8</v>
      </c>
      <c r="M300" s="4">
        <v>3.6951879999999999</v>
      </c>
      <c r="N300" s="4">
        <v>20.302250803858499</v>
      </c>
      <c r="O300" s="4">
        <v>15.992908</v>
      </c>
      <c r="P300" s="4">
        <v>2.6396320000000002</v>
      </c>
      <c r="Q300" s="4" t="s">
        <v>2935</v>
      </c>
      <c r="R300" s="4" t="s">
        <v>2935</v>
      </c>
      <c r="S300" s="3" t="s">
        <v>4401</v>
      </c>
      <c r="T300" s="4">
        <v>126.28</v>
      </c>
      <c r="U300" s="4">
        <v>4183.5203964399998</v>
      </c>
      <c r="V300" s="10" t="s">
        <v>2935</v>
      </c>
      <c r="W300" s="4">
        <v>1.4570795058599899</v>
      </c>
      <c r="X300" s="4">
        <v>129</v>
      </c>
      <c r="Y300" s="4">
        <v>81.209999999999994</v>
      </c>
      <c r="Z300" s="4">
        <v>20.302250999999998</v>
      </c>
      <c r="AA300" s="10">
        <v>20.0126782884</v>
      </c>
      <c r="AB300" s="10">
        <v>19.751835115599999</v>
      </c>
      <c r="AC300" s="4" t="s">
        <v>2935</v>
      </c>
      <c r="AD300" s="4" t="s">
        <v>2935</v>
      </c>
      <c r="AE300" s="4" t="s">
        <v>2935</v>
      </c>
      <c r="AF300" s="4" t="s">
        <v>2935</v>
      </c>
      <c r="AG300" s="4" t="s">
        <v>2935</v>
      </c>
      <c r="AH300" s="4" t="s">
        <v>2935</v>
      </c>
      <c r="AI300" s="4">
        <v>2.6396320000000002</v>
      </c>
      <c r="AJ300" s="4">
        <v>3.0129079999999999</v>
      </c>
    </row>
    <row r="301" spans="1:36" hidden="1" x14ac:dyDescent="0.3">
      <c r="A301" s="1" t="s">
        <v>295</v>
      </c>
      <c r="B301" s="2">
        <v>4093941</v>
      </c>
      <c r="C301" s="3" t="s">
        <v>2936</v>
      </c>
      <c r="D301" s="4">
        <v>1244.8720800000001</v>
      </c>
      <c r="E301" s="3" t="s">
        <v>2930</v>
      </c>
      <c r="F301" s="3" t="s">
        <v>2954</v>
      </c>
      <c r="G301" s="3" t="s">
        <v>2954</v>
      </c>
      <c r="H301" s="3" t="s">
        <v>3241</v>
      </c>
      <c r="I301" s="3" t="s">
        <v>2933</v>
      </c>
      <c r="J301" s="4">
        <v>33.966746000000001</v>
      </c>
      <c r="K301" s="4">
        <v>14.131535</v>
      </c>
      <c r="L301" s="4">
        <v>2.8258890000000001</v>
      </c>
      <c r="M301" s="4">
        <v>8.8731000000000004E-2</v>
      </c>
      <c r="N301" s="4">
        <v>6.1819509999999998</v>
      </c>
      <c r="O301" s="4" t="s">
        <v>2924</v>
      </c>
      <c r="P301" s="4">
        <v>0.95040199999999997</v>
      </c>
      <c r="Q301" s="4" t="s">
        <v>2935</v>
      </c>
      <c r="R301" s="4" t="s">
        <v>2935</v>
      </c>
      <c r="S301" s="3" t="s">
        <v>4402</v>
      </c>
      <c r="T301" s="4">
        <v>33.840000000000003</v>
      </c>
      <c r="U301" s="4">
        <v>1244.8720800000001</v>
      </c>
      <c r="V301" s="10" t="s">
        <v>2935</v>
      </c>
      <c r="W301" s="4">
        <v>5.9101654846335698</v>
      </c>
      <c r="X301" s="4">
        <v>35.47</v>
      </c>
      <c r="Y301" s="4">
        <v>22.93</v>
      </c>
      <c r="Z301" s="4">
        <v>6.1819509999999998</v>
      </c>
      <c r="AA301" s="10">
        <v>6.1304347826000001</v>
      </c>
      <c r="AB301" s="10">
        <v>6.1304347826000001</v>
      </c>
      <c r="AC301" s="4" t="s">
        <v>2935</v>
      </c>
      <c r="AD301" s="4" t="s">
        <v>2935</v>
      </c>
      <c r="AE301" s="4" t="s">
        <v>2935</v>
      </c>
      <c r="AF301" s="4" t="s">
        <v>2935</v>
      </c>
      <c r="AG301" s="4" t="s">
        <v>2935</v>
      </c>
      <c r="AH301" s="4" t="s">
        <v>2935</v>
      </c>
      <c r="AI301" s="4">
        <v>0.95040199999999997</v>
      </c>
      <c r="AJ301" s="4">
        <v>0.95264899999999997</v>
      </c>
    </row>
    <row r="302" spans="1:36" hidden="1" x14ac:dyDescent="0.3">
      <c r="A302" s="1" t="s">
        <v>296</v>
      </c>
      <c r="B302" s="2">
        <v>4294278</v>
      </c>
      <c r="C302" s="3" t="s">
        <v>2919</v>
      </c>
      <c r="D302" s="4">
        <v>568.63395303000004</v>
      </c>
      <c r="E302" s="3" t="s">
        <v>3107</v>
      </c>
      <c r="F302" s="3" t="s">
        <v>3153</v>
      </c>
      <c r="G302" s="3" t="s">
        <v>3154</v>
      </c>
      <c r="H302" s="3" t="s">
        <v>3155</v>
      </c>
      <c r="I302" s="3" t="s">
        <v>3242</v>
      </c>
      <c r="J302" s="4">
        <v>80.681818000000007</v>
      </c>
      <c r="K302" s="4">
        <v>26.499388</v>
      </c>
      <c r="L302" s="4">
        <v>10.063898</v>
      </c>
      <c r="M302" s="4">
        <v>11.308562</v>
      </c>
      <c r="N302" s="4" t="s">
        <v>2924</v>
      </c>
      <c r="O302" s="4">
        <v>13.074004</v>
      </c>
      <c r="P302" s="4">
        <v>1.6892780000000001</v>
      </c>
      <c r="Q302" s="4">
        <v>24.006698</v>
      </c>
      <c r="R302" s="4">
        <v>16.289045000000002</v>
      </c>
      <c r="S302" s="3" t="s">
        <v>4403</v>
      </c>
      <c r="T302" s="4">
        <v>20.67</v>
      </c>
      <c r="U302" s="4">
        <v>568.63395303000004</v>
      </c>
      <c r="V302" s="10">
        <v>1017.763953</v>
      </c>
      <c r="W302" s="4" t="s">
        <v>2935</v>
      </c>
      <c r="X302" s="4">
        <v>25.022099999999998</v>
      </c>
      <c r="Y302" s="5" t="s">
        <v>4404</v>
      </c>
      <c r="Z302" s="4" t="s">
        <v>2924</v>
      </c>
      <c r="AA302" s="10">
        <v>14.179872401700001</v>
      </c>
      <c r="AB302" s="10">
        <v>15.1969650183</v>
      </c>
      <c r="AC302" s="4">
        <v>1.4458850000000001</v>
      </c>
      <c r="AD302" s="4">
        <v>1.3293180962675999</v>
      </c>
      <c r="AE302" s="4">
        <v>1.3713318343095</v>
      </c>
      <c r="AF302" s="4">
        <v>24.006698</v>
      </c>
      <c r="AG302" s="4">
        <v>12.739406854339</v>
      </c>
      <c r="AH302" s="4">
        <v>12.8866767074375</v>
      </c>
      <c r="AI302" s="4">
        <v>1.6892780000000001</v>
      </c>
      <c r="AJ302" s="4" t="s">
        <v>2924</v>
      </c>
    </row>
    <row r="303" spans="1:36" hidden="1" x14ac:dyDescent="0.3">
      <c r="A303" s="1" t="s">
        <v>297</v>
      </c>
      <c r="B303" s="2">
        <v>1021435</v>
      </c>
      <c r="C303" s="3" t="s">
        <v>2957</v>
      </c>
      <c r="D303" s="4">
        <v>1069.1875670300001</v>
      </c>
      <c r="E303" s="3" t="s">
        <v>2930</v>
      </c>
      <c r="F303" s="3" t="s">
        <v>2931</v>
      </c>
      <c r="G303" s="3" t="s">
        <v>2931</v>
      </c>
      <c r="H303" s="3" t="s">
        <v>2932</v>
      </c>
      <c r="I303" s="3" t="s">
        <v>2933</v>
      </c>
      <c r="J303" s="4">
        <v>27.191520000000001</v>
      </c>
      <c r="K303" s="4">
        <v>20.734878999999999</v>
      </c>
      <c r="L303" s="4">
        <v>14.262786</v>
      </c>
      <c r="M303" s="4">
        <v>4.8605660000000004</v>
      </c>
      <c r="N303" s="4">
        <v>13.1191646191646</v>
      </c>
      <c r="O303" s="4">
        <v>21.896657999999999</v>
      </c>
      <c r="P303" s="4">
        <v>1.6999899999999999</v>
      </c>
      <c r="Q303" s="4" t="s">
        <v>2935</v>
      </c>
      <c r="R303" s="4" t="s">
        <v>2935</v>
      </c>
      <c r="S303" s="3" t="s">
        <v>4405</v>
      </c>
      <c r="T303" s="4">
        <v>106.79</v>
      </c>
      <c r="U303" s="4">
        <v>1069.1875670300001</v>
      </c>
      <c r="V303" s="10" t="s">
        <v>2935</v>
      </c>
      <c r="W303" s="4">
        <v>1.6855510815619399</v>
      </c>
      <c r="X303" s="4">
        <v>109.83</v>
      </c>
      <c r="Y303" s="4">
        <v>74.900000000000006</v>
      </c>
      <c r="Z303" s="4">
        <v>13.106284</v>
      </c>
      <c r="AA303" s="10">
        <v>16.2789634146</v>
      </c>
      <c r="AB303" s="10">
        <v>16.897151898699999</v>
      </c>
      <c r="AC303" s="4" t="s">
        <v>2935</v>
      </c>
      <c r="AD303" s="4" t="s">
        <v>2935</v>
      </c>
      <c r="AE303" s="4" t="s">
        <v>2935</v>
      </c>
      <c r="AF303" s="4" t="s">
        <v>2935</v>
      </c>
      <c r="AG303" s="4" t="s">
        <v>2935</v>
      </c>
      <c r="AH303" s="4" t="s">
        <v>2935</v>
      </c>
      <c r="AI303" s="4">
        <v>1.6999899999999999</v>
      </c>
      <c r="AJ303" s="4">
        <v>2.4794520000000002</v>
      </c>
    </row>
    <row r="304" spans="1:36" hidden="1" x14ac:dyDescent="0.3">
      <c r="A304" s="1" t="s">
        <v>298</v>
      </c>
      <c r="B304" s="2">
        <v>100369</v>
      </c>
      <c r="C304" s="3" t="s">
        <v>2936</v>
      </c>
      <c r="D304" s="4">
        <v>360625.34115300002</v>
      </c>
      <c r="E304" s="3" t="s">
        <v>2930</v>
      </c>
      <c r="F304" s="3" t="s">
        <v>2931</v>
      </c>
      <c r="G304" s="3" t="s">
        <v>2931</v>
      </c>
      <c r="H304" s="3" t="s">
        <v>3243</v>
      </c>
      <c r="I304" s="3" t="s">
        <v>2933</v>
      </c>
      <c r="J304" s="4">
        <v>58.089472000000001</v>
      </c>
      <c r="K304" s="4">
        <v>19.775739000000002</v>
      </c>
      <c r="L304" s="4">
        <v>11.111110999999999</v>
      </c>
      <c r="M304" s="4">
        <v>0.53475899999999998</v>
      </c>
      <c r="N304" s="4">
        <v>17.090909090909101</v>
      </c>
      <c r="O304" s="4" t="s">
        <v>2924</v>
      </c>
      <c r="P304" s="4">
        <v>1.3287720000000001</v>
      </c>
      <c r="Q304" s="4" t="s">
        <v>2935</v>
      </c>
      <c r="R304" s="4" t="s">
        <v>2935</v>
      </c>
      <c r="S304" s="3" t="s">
        <v>4406</v>
      </c>
      <c r="T304" s="4">
        <v>47</v>
      </c>
      <c r="U304" s="4">
        <v>360625.34115300002</v>
      </c>
      <c r="V304" s="10" t="s">
        <v>2935</v>
      </c>
      <c r="W304" s="4">
        <v>2.2127659574468099</v>
      </c>
      <c r="X304" s="4">
        <v>47.22</v>
      </c>
      <c r="Y304" s="4">
        <v>29.3245</v>
      </c>
      <c r="Z304" s="4">
        <v>17.109573999999999</v>
      </c>
      <c r="AA304" s="10">
        <v>13.3895504529</v>
      </c>
      <c r="AB304" s="10">
        <v>14.4967320664</v>
      </c>
      <c r="AC304" s="4" t="s">
        <v>2935</v>
      </c>
      <c r="AD304" s="4" t="s">
        <v>2935</v>
      </c>
      <c r="AE304" s="4" t="s">
        <v>2935</v>
      </c>
      <c r="AF304" s="4" t="s">
        <v>2935</v>
      </c>
      <c r="AG304" s="4" t="s">
        <v>2935</v>
      </c>
      <c r="AH304" s="4" t="s">
        <v>2935</v>
      </c>
      <c r="AI304" s="4">
        <v>1.3287720000000001</v>
      </c>
      <c r="AJ304" s="4">
        <v>1.780708</v>
      </c>
    </row>
    <row r="305" spans="1:36" hidden="1" x14ac:dyDescent="0.3">
      <c r="A305" s="1" t="s">
        <v>299</v>
      </c>
      <c r="B305" s="2">
        <v>100161</v>
      </c>
      <c r="C305" s="3" t="s">
        <v>2936</v>
      </c>
      <c r="D305" s="4">
        <v>3190.9817228400002</v>
      </c>
      <c r="E305" s="3" t="s">
        <v>2930</v>
      </c>
      <c r="F305" s="3" t="s">
        <v>2931</v>
      </c>
      <c r="G305" s="3" t="s">
        <v>2931</v>
      </c>
      <c r="H305" s="3" t="s">
        <v>2932</v>
      </c>
      <c r="I305" s="3" t="s">
        <v>2933</v>
      </c>
      <c r="J305" s="4">
        <v>43.536563999999998</v>
      </c>
      <c r="K305" s="4">
        <v>24.677745000000002</v>
      </c>
      <c r="L305" s="4">
        <v>22.902633000000002</v>
      </c>
      <c r="M305" s="4">
        <v>3.466942</v>
      </c>
      <c r="N305" s="4">
        <v>24.108108108108102</v>
      </c>
      <c r="O305" s="4">
        <v>37.252899999999997</v>
      </c>
      <c r="P305" s="4">
        <v>2.416544</v>
      </c>
      <c r="Q305" s="4" t="s">
        <v>2935</v>
      </c>
      <c r="R305" s="4" t="s">
        <v>2935</v>
      </c>
      <c r="S305" s="3" t="s">
        <v>4407</v>
      </c>
      <c r="T305" s="4">
        <v>80.28</v>
      </c>
      <c r="U305" s="4">
        <v>3190.9817228400002</v>
      </c>
      <c r="V305" s="10" t="s">
        <v>2935</v>
      </c>
      <c r="W305" s="4">
        <v>3.4877927254608898</v>
      </c>
      <c r="X305" s="4">
        <v>81.45</v>
      </c>
      <c r="Y305" s="4">
        <v>54.5</v>
      </c>
      <c r="Z305" s="4">
        <v>24.100871000000001</v>
      </c>
      <c r="AA305" s="10">
        <v>22.7757603268</v>
      </c>
      <c r="AB305" s="10">
        <v>22.3088615755</v>
      </c>
      <c r="AC305" s="4" t="s">
        <v>2935</v>
      </c>
      <c r="AD305" s="4" t="s">
        <v>2935</v>
      </c>
      <c r="AE305" s="4" t="s">
        <v>2935</v>
      </c>
      <c r="AF305" s="4" t="s">
        <v>2935</v>
      </c>
      <c r="AG305" s="4" t="s">
        <v>2935</v>
      </c>
      <c r="AH305" s="4" t="s">
        <v>2935</v>
      </c>
      <c r="AI305" s="4">
        <v>2.416544</v>
      </c>
      <c r="AJ305" s="4">
        <v>2.475638</v>
      </c>
    </row>
    <row r="306" spans="1:36" hidden="1" x14ac:dyDescent="0.3">
      <c r="A306" s="1" t="s">
        <v>300</v>
      </c>
      <c r="B306" s="2">
        <v>1005468</v>
      </c>
      <c r="C306" s="3" t="s">
        <v>2919</v>
      </c>
      <c r="D306" s="4">
        <v>5596.3615245800002</v>
      </c>
      <c r="E306" s="3" t="s">
        <v>2930</v>
      </c>
      <c r="F306" s="3" t="s">
        <v>2931</v>
      </c>
      <c r="G306" s="3" t="s">
        <v>2931</v>
      </c>
      <c r="H306" s="3" t="s">
        <v>2932</v>
      </c>
      <c r="I306" s="3" t="s">
        <v>2933</v>
      </c>
      <c r="J306" s="4">
        <v>18.924783000000001</v>
      </c>
      <c r="K306" s="4">
        <v>18.581731000000001</v>
      </c>
      <c r="L306" s="4">
        <v>12.574166999999999</v>
      </c>
      <c r="M306" s="4">
        <v>1.732316</v>
      </c>
      <c r="N306" s="4">
        <v>8.1134868421052602</v>
      </c>
      <c r="O306" s="4">
        <v>7.1070450000000003</v>
      </c>
      <c r="P306" s="4">
        <v>1.065213</v>
      </c>
      <c r="Q306" s="4" t="s">
        <v>2935</v>
      </c>
      <c r="R306" s="4" t="s">
        <v>2935</v>
      </c>
      <c r="S306" s="3" t="s">
        <v>4408</v>
      </c>
      <c r="T306" s="4">
        <v>49.33</v>
      </c>
      <c r="U306" s="4">
        <v>5596.3615245800002</v>
      </c>
      <c r="V306" s="10" t="s">
        <v>2935</v>
      </c>
      <c r="W306" s="4">
        <v>3.3245489560105401</v>
      </c>
      <c r="X306" s="4">
        <v>52.36</v>
      </c>
      <c r="Y306" s="4">
        <v>37.43</v>
      </c>
      <c r="Z306" s="4">
        <v>8.1121529999999993</v>
      </c>
      <c r="AA306" s="10">
        <v>8.4801705317000007</v>
      </c>
      <c r="AB306" s="10">
        <v>8.1875110995</v>
      </c>
      <c r="AC306" s="4" t="s">
        <v>2935</v>
      </c>
      <c r="AD306" s="4" t="s">
        <v>2935</v>
      </c>
      <c r="AE306" s="4" t="s">
        <v>2935</v>
      </c>
      <c r="AF306" s="4" t="s">
        <v>2935</v>
      </c>
      <c r="AG306" s="4" t="s">
        <v>2935</v>
      </c>
      <c r="AH306" s="4" t="s">
        <v>2935</v>
      </c>
      <c r="AI306" s="4">
        <v>1.065213</v>
      </c>
      <c r="AJ306" s="4">
        <v>1.2184459999999999</v>
      </c>
    </row>
    <row r="307" spans="1:36" hidden="1" x14ac:dyDescent="0.3">
      <c r="A307" s="1" t="s">
        <v>301</v>
      </c>
      <c r="B307" s="2">
        <v>4235397</v>
      </c>
      <c r="C307" s="3" t="s">
        <v>2936</v>
      </c>
      <c r="D307" s="4">
        <v>3193.2777926399999</v>
      </c>
      <c r="E307" s="3" t="s">
        <v>2930</v>
      </c>
      <c r="F307" s="3" t="s">
        <v>2931</v>
      </c>
      <c r="G307" s="3" t="s">
        <v>2931</v>
      </c>
      <c r="H307" s="3" t="s">
        <v>2932</v>
      </c>
      <c r="I307" s="3" t="s">
        <v>2933</v>
      </c>
      <c r="J307" s="4">
        <v>60.480842000000003</v>
      </c>
      <c r="K307" s="4">
        <v>16.625717000000002</v>
      </c>
      <c r="L307" s="4">
        <v>21.987435999999999</v>
      </c>
      <c r="M307" s="4">
        <v>4.9373620000000003</v>
      </c>
      <c r="N307" s="4">
        <v>17.508196721311499</v>
      </c>
      <c r="O307" s="4">
        <v>10.061234000000001</v>
      </c>
      <c r="P307" s="4">
        <v>1.137289</v>
      </c>
      <c r="Q307" s="4" t="s">
        <v>2935</v>
      </c>
      <c r="R307" s="4" t="s">
        <v>2935</v>
      </c>
      <c r="S307" s="3" t="s">
        <v>4409</v>
      </c>
      <c r="T307" s="4">
        <v>42.72</v>
      </c>
      <c r="U307" s="4">
        <v>3193.2777926399999</v>
      </c>
      <c r="V307" s="10" t="s">
        <v>2935</v>
      </c>
      <c r="W307" s="4">
        <v>2.7153558052434499</v>
      </c>
      <c r="X307" s="4">
        <v>42.83</v>
      </c>
      <c r="Y307" s="4">
        <v>24.34</v>
      </c>
      <c r="Z307" s="4">
        <v>17.479541999999999</v>
      </c>
      <c r="AA307" s="10">
        <v>13.967631191700001</v>
      </c>
      <c r="AB307" s="10">
        <v>14.7028961814</v>
      </c>
      <c r="AC307" s="4" t="s">
        <v>2935</v>
      </c>
      <c r="AD307" s="4" t="s">
        <v>2935</v>
      </c>
      <c r="AE307" s="4" t="s">
        <v>2935</v>
      </c>
      <c r="AF307" s="4" t="s">
        <v>2935</v>
      </c>
      <c r="AG307" s="4" t="s">
        <v>2935</v>
      </c>
      <c r="AH307" s="4" t="s">
        <v>2935</v>
      </c>
      <c r="AI307" s="4">
        <v>1.137289</v>
      </c>
      <c r="AJ307" s="4">
        <v>1.1696420000000001</v>
      </c>
    </row>
    <row r="308" spans="1:36" hidden="1" x14ac:dyDescent="0.3">
      <c r="A308" s="1" t="s">
        <v>302</v>
      </c>
      <c r="B308" s="2">
        <v>1024098</v>
      </c>
      <c r="C308" s="3" t="s">
        <v>2919</v>
      </c>
      <c r="D308" s="4">
        <v>2600.62397521</v>
      </c>
      <c r="E308" s="3" t="s">
        <v>2930</v>
      </c>
      <c r="F308" s="3" t="s">
        <v>2931</v>
      </c>
      <c r="G308" s="3" t="s">
        <v>2931</v>
      </c>
      <c r="H308" s="3" t="s">
        <v>2932</v>
      </c>
      <c r="I308" s="3" t="s">
        <v>2933</v>
      </c>
      <c r="J308" s="4">
        <v>69.748087999999996</v>
      </c>
      <c r="K308" s="4">
        <v>34.767856999999999</v>
      </c>
      <c r="L308" s="4">
        <v>15.221374000000001</v>
      </c>
      <c r="M308" s="4">
        <v>2.6523400000000001</v>
      </c>
      <c r="N308" s="4">
        <v>15.7887029288703</v>
      </c>
      <c r="O308" s="4">
        <v>10.455805</v>
      </c>
      <c r="P308" s="4">
        <v>1.449757</v>
      </c>
      <c r="Q308" s="4" t="s">
        <v>2935</v>
      </c>
      <c r="R308" s="4" t="s">
        <v>2935</v>
      </c>
      <c r="S308" s="3" t="s">
        <v>4410</v>
      </c>
      <c r="T308" s="4">
        <v>75.47</v>
      </c>
      <c r="U308" s="4">
        <v>2600.62397521</v>
      </c>
      <c r="V308" s="10" t="s">
        <v>2935</v>
      </c>
      <c r="W308" s="4">
        <v>2.5440572412879301</v>
      </c>
      <c r="X308" s="4">
        <v>77.010000000000005</v>
      </c>
      <c r="Y308" s="4">
        <v>42.000100000000003</v>
      </c>
      <c r="Z308" s="4">
        <v>15.788703</v>
      </c>
      <c r="AA308" s="10">
        <v>15.7121145878</v>
      </c>
      <c r="AB308" s="10">
        <v>15.712016455200001</v>
      </c>
      <c r="AC308" s="4" t="s">
        <v>2935</v>
      </c>
      <c r="AD308" s="4" t="s">
        <v>2935</v>
      </c>
      <c r="AE308" s="4" t="s">
        <v>2935</v>
      </c>
      <c r="AF308" s="4" t="s">
        <v>2935</v>
      </c>
      <c r="AG308" s="4" t="s">
        <v>2935</v>
      </c>
      <c r="AH308" s="4" t="s">
        <v>2935</v>
      </c>
      <c r="AI308" s="4">
        <v>1.449757</v>
      </c>
      <c r="AJ308" s="4">
        <v>1.835226</v>
      </c>
    </row>
    <row r="309" spans="1:36" hidden="1" x14ac:dyDescent="0.3">
      <c r="A309" s="1" t="s">
        <v>303</v>
      </c>
      <c r="B309" s="2">
        <v>100824</v>
      </c>
      <c r="C309" s="3" t="s">
        <v>2971</v>
      </c>
      <c r="D309" s="4">
        <v>549.18478031999996</v>
      </c>
      <c r="E309" s="3" t="s">
        <v>2930</v>
      </c>
      <c r="F309" s="3" t="s">
        <v>2931</v>
      </c>
      <c r="G309" s="3" t="s">
        <v>2931</v>
      </c>
      <c r="H309" s="3" t="s">
        <v>2932</v>
      </c>
      <c r="I309" s="3" t="s">
        <v>2933</v>
      </c>
      <c r="J309" s="4">
        <v>35.735849000000002</v>
      </c>
      <c r="K309" s="4">
        <v>19.660678999999998</v>
      </c>
      <c r="L309" s="4">
        <v>17.973106000000001</v>
      </c>
      <c r="M309" s="4">
        <v>0.81277999999999995</v>
      </c>
      <c r="N309" s="4">
        <v>12.9388489208633</v>
      </c>
      <c r="O309" s="4">
        <v>11.898776</v>
      </c>
      <c r="P309" s="4">
        <v>1.1941040000000001</v>
      </c>
      <c r="Q309" s="4" t="s">
        <v>2935</v>
      </c>
      <c r="R309" s="4" t="s">
        <v>2935</v>
      </c>
      <c r="S309" s="3" t="s">
        <v>4411</v>
      </c>
      <c r="T309" s="4">
        <v>35.97</v>
      </c>
      <c r="U309" s="4">
        <v>549.18478031999996</v>
      </c>
      <c r="V309" s="10" t="s">
        <v>2935</v>
      </c>
      <c r="W309" s="4">
        <v>3.3361134278565499</v>
      </c>
      <c r="X309" s="4">
        <v>38.47</v>
      </c>
      <c r="Y309" s="4">
        <v>23.26</v>
      </c>
      <c r="Z309" s="4">
        <v>12.938848999999999</v>
      </c>
      <c r="AA309" s="10">
        <v>13.2242647058</v>
      </c>
      <c r="AB309" s="10">
        <v>13.0326086956</v>
      </c>
      <c r="AC309" s="4" t="s">
        <v>2935</v>
      </c>
      <c r="AD309" s="4" t="s">
        <v>2935</v>
      </c>
      <c r="AE309" s="4" t="s">
        <v>2935</v>
      </c>
      <c r="AF309" s="4" t="s">
        <v>2935</v>
      </c>
      <c r="AG309" s="4" t="s">
        <v>2935</v>
      </c>
      <c r="AH309" s="4" t="s">
        <v>2935</v>
      </c>
      <c r="AI309" s="4">
        <v>1.1941040000000001</v>
      </c>
      <c r="AJ309" s="4">
        <v>1.6331439999999999</v>
      </c>
    </row>
    <row r="310" spans="1:36" hidden="1" x14ac:dyDescent="0.3">
      <c r="A310" s="1" t="s">
        <v>304</v>
      </c>
      <c r="B310" s="2">
        <v>4147159</v>
      </c>
      <c r="C310" s="3" t="s">
        <v>2936</v>
      </c>
      <c r="D310" s="4">
        <v>1076.7011676</v>
      </c>
      <c r="E310" s="3" t="s">
        <v>2930</v>
      </c>
      <c r="F310" s="3" t="s">
        <v>2954</v>
      </c>
      <c r="G310" s="3" t="s">
        <v>2955</v>
      </c>
      <c r="H310" s="3" t="s">
        <v>2956</v>
      </c>
      <c r="I310" s="3" t="s">
        <v>2972</v>
      </c>
      <c r="J310" s="4">
        <v>12.458655</v>
      </c>
      <c r="K310" s="4">
        <v>2.2044090000000001</v>
      </c>
      <c r="L310" s="4">
        <v>3.9755349999999998</v>
      </c>
      <c r="M310" s="4">
        <v>2.5125630000000001</v>
      </c>
      <c r="N310" s="5" t="s">
        <v>3244</v>
      </c>
      <c r="O310" s="4">
        <v>3.5294120000000002</v>
      </c>
      <c r="P310" s="4">
        <v>0.90145799999999998</v>
      </c>
      <c r="Q310" s="4" t="s">
        <v>2935</v>
      </c>
      <c r="R310" s="4">
        <v>12.060105</v>
      </c>
      <c r="S310" s="3" t="s">
        <v>4412</v>
      </c>
      <c r="T310" s="5" t="s">
        <v>4413</v>
      </c>
      <c r="U310" s="4">
        <v>1076.7011676</v>
      </c>
      <c r="V310" s="10">
        <v>2382.7751669999998</v>
      </c>
      <c r="W310" s="4">
        <v>10.1960784313726</v>
      </c>
      <c r="X310" s="5" t="s">
        <v>4414</v>
      </c>
      <c r="Y310" s="4">
        <v>8.5500000000000007</v>
      </c>
      <c r="Z310" s="5" t="s">
        <v>3244</v>
      </c>
      <c r="AA310" s="10">
        <v>9.2701990365999993</v>
      </c>
      <c r="AB310" s="10">
        <v>8.2125603863999999</v>
      </c>
      <c r="AC310" s="4">
        <v>8.177187</v>
      </c>
      <c r="AD310" s="4">
        <v>8.9088729118910006</v>
      </c>
      <c r="AE310" s="4">
        <v>8.3829986982786</v>
      </c>
      <c r="AF310" s="4" t="s">
        <v>2935</v>
      </c>
      <c r="AG310" s="4" t="s">
        <v>2935</v>
      </c>
      <c r="AH310" s="4" t="s">
        <v>2935</v>
      </c>
      <c r="AI310" s="4">
        <v>0.90145799999999998</v>
      </c>
      <c r="AJ310" s="4">
        <v>0.90145799999999998</v>
      </c>
    </row>
    <row r="311" spans="1:36" hidden="1" x14ac:dyDescent="0.3">
      <c r="A311" s="1" t="s">
        <v>305</v>
      </c>
      <c r="B311" s="2">
        <v>4992370</v>
      </c>
      <c r="C311" s="3" t="s">
        <v>2936</v>
      </c>
      <c r="D311" s="4">
        <v>2386.6410255800001</v>
      </c>
      <c r="E311" s="3" t="s">
        <v>2937</v>
      </c>
      <c r="F311" s="3" t="s">
        <v>2938</v>
      </c>
      <c r="G311" s="3" t="s">
        <v>3047</v>
      </c>
      <c r="H311" s="3" t="s">
        <v>3071</v>
      </c>
      <c r="I311" s="3" t="s">
        <v>3245</v>
      </c>
      <c r="J311" s="4">
        <v>77.415688000000003</v>
      </c>
      <c r="K311" s="4">
        <v>23.535620000000002</v>
      </c>
      <c r="L311" s="4">
        <v>0.40746300000000002</v>
      </c>
      <c r="M311" s="4">
        <v>0.29991400000000001</v>
      </c>
      <c r="N311" s="4" t="s">
        <v>2924</v>
      </c>
      <c r="O311" s="4">
        <v>77.260726000000005</v>
      </c>
      <c r="P311" s="4">
        <v>1.8247009999999999</v>
      </c>
      <c r="Q311" s="4">
        <v>9.4287069999999993</v>
      </c>
      <c r="R311" s="4">
        <v>14.669646999999999</v>
      </c>
      <c r="S311" s="3" t="s">
        <v>4415</v>
      </c>
      <c r="T311" s="4">
        <v>46.82</v>
      </c>
      <c r="U311" s="4">
        <v>2386.6410255800001</v>
      </c>
      <c r="V311" s="10">
        <v>3457.4030250000001</v>
      </c>
      <c r="W311" s="4">
        <v>1.3669372063220799</v>
      </c>
      <c r="X311" s="4">
        <v>47.4</v>
      </c>
      <c r="Y311" s="4">
        <v>25.7501</v>
      </c>
      <c r="Z311" s="4" t="s">
        <v>2924</v>
      </c>
      <c r="AA311" s="10">
        <v>24.664173207600001</v>
      </c>
      <c r="AB311" s="10">
        <v>34.940298507400001</v>
      </c>
      <c r="AC311" s="4">
        <v>2.1392090000000001</v>
      </c>
      <c r="AD311" s="4">
        <v>2.1188962585033999</v>
      </c>
      <c r="AE311" s="4">
        <v>2.1664962402481001</v>
      </c>
      <c r="AF311" s="4">
        <v>9.4287069999999993</v>
      </c>
      <c r="AG311" s="4">
        <v>10.2097706037178</v>
      </c>
      <c r="AH311" s="4">
        <v>11.645139115234899</v>
      </c>
      <c r="AI311" s="4">
        <v>1.8247009999999999</v>
      </c>
      <c r="AJ311" s="4" t="s">
        <v>2924</v>
      </c>
    </row>
    <row r="312" spans="1:36" hidden="1" x14ac:dyDescent="0.3">
      <c r="A312" s="1" t="s">
        <v>306</v>
      </c>
      <c r="B312" s="2">
        <v>4259706</v>
      </c>
      <c r="C312" s="3" t="s">
        <v>2919</v>
      </c>
      <c r="D312" s="4">
        <v>1109.06821524</v>
      </c>
      <c r="E312" s="3" t="s">
        <v>2937</v>
      </c>
      <c r="F312" s="3" t="s">
        <v>2967</v>
      </c>
      <c r="G312" s="3" t="s">
        <v>3087</v>
      </c>
      <c r="H312" s="3" t="s">
        <v>3088</v>
      </c>
      <c r="I312" s="3" t="s">
        <v>3149</v>
      </c>
      <c r="J312" s="4">
        <v>59.403542000000002</v>
      </c>
      <c r="K312" s="4">
        <v>20.179876</v>
      </c>
      <c r="L312" s="4">
        <v>16.862531000000001</v>
      </c>
      <c r="M312" s="4">
        <v>2.986513</v>
      </c>
      <c r="N312" s="4">
        <v>22.624338999999999</v>
      </c>
      <c r="O312" s="4" t="s">
        <v>2924</v>
      </c>
      <c r="P312" s="4">
        <v>5.1493260000000003</v>
      </c>
      <c r="Q312" s="4">
        <v>14.644411</v>
      </c>
      <c r="R312" s="4" t="s">
        <v>2924</v>
      </c>
      <c r="S312" s="3" t="s">
        <v>4416</v>
      </c>
      <c r="T312" s="4">
        <v>42.76</v>
      </c>
      <c r="U312" s="4">
        <v>1109.06821524</v>
      </c>
      <c r="V312" s="10">
        <v>1036.425215</v>
      </c>
      <c r="W312" s="4">
        <v>0.74836295603367597</v>
      </c>
      <c r="X312" s="4">
        <v>43.295000000000002</v>
      </c>
      <c r="Y312" s="4">
        <v>26.6</v>
      </c>
      <c r="Z312" s="4">
        <v>22.624338999999999</v>
      </c>
      <c r="AA312" s="10">
        <v>19.592210767400001</v>
      </c>
      <c r="AB312" s="10">
        <v>21.568726355599999</v>
      </c>
      <c r="AC312" s="4">
        <v>0.92837000000000003</v>
      </c>
      <c r="AD312" s="4">
        <v>0.86626771317240003</v>
      </c>
      <c r="AE312" s="4">
        <v>0.91447111807570003</v>
      </c>
      <c r="AF312" s="4">
        <v>14.644411</v>
      </c>
      <c r="AG312" s="4">
        <v>14.1275292692003</v>
      </c>
      <c r="AH312" s="4">
        <v>15.626935075313201</v>
      </c>
      <c r="AI312" s="4">
        <v>5.1493260000000003</v>
      </c>
      <c r="AJ312" s="4">
        <v>6.6181710000000002</v>
      </c>
    </row>
    <row r="313" spans="1:36" hidden="1" x14ac:dyDescent="0.3">
      <c r="A313" s="1" t="s">
        <v>307</v>
      </c>
      <c r="B313" s="2">
        <v>4069317</v>
      </c>
      <c r="C313" s="3" t="s">
        <v>2936</v>
      </c>
      <c r="D313" s="4">
        <v>6728.9278616600004</v>
      </c>
      <c r="E313" s="3" t="s">
        <v>2925</v>
      </c>
      <c r="F313" s="3" t="s">
        <v>2926</v>
      </c>
      <c r="G313" s="3" t="s">
        <v>2927</v>
      </c>
      <c r="H313" s="3" t="s">
        <v>2928</v>
      </c>
      <c r="I313" s="3" t="s">
        <v>2966</v>
      </c>
      <c r="J313" s="4">
        <v>2.264402</v>
      </c>
      <c r="K313" s="4">
        <v>-9.7826090000000008</v>
      </c>
      <c r="L313" s="4">
        <v>2.9845739999999998</v>
      </c>
      <c r="M313" s="4">
        <v>-2.6315789999999999</v>
      </c>
      <c r="N313" s="4">
        <v>7.4125030000000001</v>
      </c>
      <c r="O313" s="4">
        <v>10.095332000000001</v>
      </c>
      <c r="P313" s="4" t="s">
        <v>2924</v>
      </c>
      <c r="Q313" s="4">
        <v>5.8484480000000003</v>
      </c>
      <c r="R313" s="4">
        <v>13.87233</v>
      </c>
      <c r="S313" s="3" t="s">
        <v>4417</v>
      </c>
      <c r="T313" s="4">
        <v>30.71</v>
      </c>
      <c r="U313" s="4">
        <v>6728.9278616600004</v>
      </c>
      <c r="V313" s="10">
        <v>11579.927861</v>
      </c>
      <c r="W313" s="4">
        <v>2.6050146532074199</v>
      </c>
      <c r="X313" s="4">
        <v>52.984999999999999</v>
      </c>
      <c r="Y313" s="4">
        <v>26.204999999999998</v>
      </c>
      <c r="Z313" s="4">
        <v>7.4125030000000001</v>
      </c>
      <c r="AA313" s="10">
        <v>9.2513932821000004</v>
      </c>
      <c r="AB313" s="10">
        <v>9.6006252441999997</v>
      </c>
      <c r="AC313" s="4">
        <v>1.568246</v>
      </c>
      <c r="AD313" s="4">
        <v>1.5814998897723</v>
      </c>
      <c r="AE313" s="4">
        <v>1.5990410318584001</v>
      </c>
      <c r="AF313" s="4">
        <v>5.8484480000000003</v>
      </c>
      <c r="AG313" s="4">
        <v>7.5079523592169002</v>
      </c>
      <c r="AH313" s="4">
        <v>7.6135073594277003</v>
      </c>
      <c r="AI313" s="4" t="s">
        <v>2924</v>
      </c>
      <c r="AJ313" s="4" t="s">
        <v>2924</v>
      </c>
    </row>
    <row r="314" spans="1:36" hidden="1" x14ac:dyDescent="0.3">
      <c r="A314" s="1" t="s">
        <v>308</v>
      </c>
      <c r="B314" s="2">
        <v>29631408</v>
      </c>
      <c r="C314" s="3" t="s">
        <v>2936</v>
      </c>
      <c r="D314" s="4">
        <v>6892.00823184</v>
      </c>
      <c r="E314" s="3" t="s">
        <v>2920</v>
      </c>
      <c r="F314" s="3" t="s">
        <v>2961</v>
      </c>
      <c r="G314" s="3" t="s">
        <v>2962</v>
      </c>
      <c r="H314" s="3" t="s">
        <v>3090</v>
      </c>
      <c r="I314" s="3" t="s">
        <v>3246</v>
      </c>
      <c r="J314" s="4">
        <v>26.666667</v>
      </c>
      <c r="K314" s="4">
        <v>22.388992999999999</v>
      </c>
      <c r="L314" s="4">
        <v>-3.8329240000000002</v>
      </c>
      <c r="M314" s="4">
        <v>-0.55894299999999997</v>
      </c>
      <c r="N314" s="4" t="s">
        <v>2924</v>
      </c>
      <c r="O314" s="4" t="s">
        <v>2924</v>
      </c>
      <c r="P314" s="4">
        <v>1.045685</v>
      </c>
      <c r="Q314" s="4">
        <v>16.516141000000001</v>
      </c>
      <c r="R314" s="4">
        <v>29.096565999999999</v>
      </c>
      <c r="S314" s="3" t="s">
        <v>4418</v>
      </c>
      <c r="T314" s="4">
        <v>19.57</v>
      </c>
      <c r="U314" s="4">
        <v>6892.00823184</v>
      </c>
      <c r="V314" s="10">
        <v>11264.008231</v>
      </c>
      <c r="W314" s="4" t="s">
        <v>2935</v>
      </c>
      <c r="X314" s="4">
        <v>21.69</v>
      </c>
      <c r="Y314" s="4">
        <v>13.16</v>
      </c>
      <c r="Z314" s="4" t="s">
        <v>2924</v>
      </c>
      <c r="AA314" s="10">
        <v>24.4716768788</v>
      </c>
      <c r="AB314" s="10">
        <v>32.869763848200002</v>
      </c>
      <c r="AC314" s="4">
        <v>2.4047839999999998</v>
      </c>
      <c r="AD314" s="4">
        <v>2.2648048856132998</v>
      </c>
      <c r="AE314" s="4">
        <v>2.3615808296048999</v>
      </c>
      <c r="AF314" s="4">
        <v>16.516141000000001</v>
      </c>
      <c r="AG314" s="4">
        <v>11.7751535148975</v>
      </c>
      <c r="AH314" s="4">
        <v>12.7832355693815</v>
      </c>
      <c r="AI314" s="4">
        <v>1.045685</v>
      </c>
      <c r="AJ314" s="4" t="s">
        <v>2924</v>
      </c>
    </row>
    <row r="315" spans="1:36" hidden="1" x14ac:dyDescent="0.3">
      <c r="A315" s="1" t="s">
        <v>309</v>
      </c>
      <c r="B315" s="2">
        <v>4394665</v>
      </c>
      <c r="C315" s="3" t="s">
        <v>2936</v>
      </c>
      <c r="D315" s="4">
        <v>2931.3931059699999</v>
      </c>
      <c r="E315" s="3" t="s">
        <v>2920</v>
      </c>
      <c r="F315" s="3" t="s">
        <v>2921</v>
      </c>
      <c r="G315" s="3" t="s">
        <v>3114</v>
      </c>
      <c r="H315" s="3" t="s">
        <v>3114</v>
      </c>
      <c r="I315" s="3" t="s">
        <v>3051</v>
      </c>
      <c r="J315" s="4">
        <v>15.007215</v>
      </c>
      <c r="K315" s="4">
        <v>38.128250000000001</v>
      </c>
      <c r="L315" s="4">
        <v>-1.726264</v>
      </c>
      <c r="M315" s="4">
        <v>-6.014151</v>
      </c>
      <c r="N315" s="4" t="s">
        <v>2924</v>
      </c>
      <c r="O315" s="4">
        <v>2.9013469999999999</v>
      </c>
      <c r="P315" s="4" t="s">
        <v>2924</v>
      </c>
      <c r="Q315" s="4">
        <v>7.8258390000000002</v>
      </c>
      <c r="R315" s="4">
        <v>10.992817000000001</v>
      </c>
      <c r="S315" s="3" t="s">
        <v>4419</v>
      </c>
      <c r="T315" s="4">
        <v>7.97</v>
      </c>
      <c r="U315" s="4">
        <v>2931.3931059699999</v>
      </c>
      <c r="V315" s="10">
        <v>24651.393104999999</v>
      </c>
      <c r="W315" s="4" t="s">
        <v>2935</v>
      </c>
      <c r="X315" s="4">
        <v>11.46</v>
      </c>
      <c r="Y315" s="4">
        <v>3.96</v>
      </c>
      <c r="Z315" s="4" t="s">
        <v>2924</v>
      </c>
      <c r="AA315" s="10">
        <v>1.8803378474000001</v>
      </c>
      <c r="AB315" s="10">
        <v>2.1245231817999999</v>
      </c>
      <c r="AC315" s="4">
        <v>2.6020050000000001</v>
      </c>
      <c r="AD315" s="4">
        <v>2.5137074053917998</v>
      </c>
      <c r="AE315" s="4">
        <v>2.5750087055968001</v>
      </c>
      <c r="AF315" s="4">
        <v>7.8258390000000002</v>
      </c>
      <c r="AG315" s="4">
        <v>7.1526687289561002</v>
      </c>
      <c r="AH315" s="4">
        <v>7.4630038044395004</v>
      </c>
      <c r="AI315" s="4" t="s">
        <v>2924</v>
      </c>
      <c r="AJ315" s="4" t="s">
        <v>2924</v>
      </c>
    </row>
    <row r="316" spans="1:36" hidden="1" x14ac:dyDescent="0.3">
      <c r="A316" s="1" t="s">
        <v>310</v>
      </c>
      <c r="B316" s="2">
        <v>4081442</v>
      </c>
      <c r="C316" s="3" t="s">
        <v>2936</v>
      </c>
      <c r="D316" s="4">
        <v>16956.61356501</v>
      </c>
      <c r="E316" s="3" t="s">
        <v>2920</v>
      </c>
      <c r="F316" s="3" t="s">
        <v>2961</v>
      </c>
      <c r="G316" s="3" t="s">
        <v>2962</v>
      </c>
      <c r="H316" s="3" t="s">
        <v>2963</v>
      </c>
      <c r="I316" s="3" t="s">
        <v>2964</v>
      </c>
      <c r="J316" s="4">
        <v>-7.8012220000000001</v>
      </c>
      <c r="K316" s="4">
        <v>-8.9887639999999998</v>
      </c>
      <c r="L316" s="4">
        <v>-9.2374969999999994</v>
      </c>
      <c r="M316" s="4">
        <v>3.9111389999999999</v>
      </c>
      <c r="N316" s="4">
        <v>139.53781499999999</v>
      </c>
      <c r="O316" s="4">
        <v>43.185955999999997</v>
      </c>
      <c r="P316" s="4">
        <v>2.1535570000000002</v>
      </c>
      <c r="Q316" s="4">
        <v>9.7695430000000005</v>
      </c>
      <c r="R316" s="4">
        <v>76.699370000000002</v>
      </c>
      <c r="S316" s="3" t="s">
        <v>4420</v>
      </c>
      <c r="T316" s="4">
        <v>33.21</v>
      </c>
      <c r="U316" s="4">
        <v>16956.61356501</v>
      </c>
      <c r="V316" s="10">
        <v>28800.613565</v>
      </c>
      <c r="W316" s="4">
        <v>2.0475760313158702</v>
      </c>
      <c r="X316" s="4">
        <v>44.005000000000003</v>
      </c>
      <c r="Y316" s="4">
        <v>31.6</v>
      </c>
      <c r="Z316" s="4">
        <v>156.65094300000001</v>
      </c>
      <c r="AA316" s="10">
        <v>14.3859649122</v>
      </c>
      <c r="AB316" s="10">
        <v>18.164116980999999</v>
      </c>
      <c r="AC316" s="4">
        <v>1.912137</v>
      </c>
      <c r="AD316" s="4">
        <v>2.6194594317635</v>
      </c>
      <c r="AE316" s="4">
        <v>2.7284338303997999</v>
      </c>
      <c r="AF316" s="4">
        <v>9.7695430000000005</v>
      </c>
      <c r="AG316" s="4">
        <v>12.762260444624101</v>
      </c>
      <c r="AH316" s="4">
        <v>14.441496819729201</v>
      </c>
      <c r="AI316" s="4">
        <v>2.1535570000000002</v>
      </c>
      <c r="AJ316" s="4" t="s">
        <v>2924</v>
      </c>
    </row>
    <row r="317" spans="1:36" hidden="1" x14ac:dyDescent="0.3">
      <c r="A317" s="1" t="s">
        <v>311</v>
      </c>
      <c r="B317" s="2">
        <v>115758387</v>
      </c>
      <c r="C317" s="3" t="s">
        <v>2936</v>
      </c>
      <c r="D317" s="4">
        <v>3822.6796206399999</v>
      </c>
      <c r="E317" s="3" t="s">
        <v>3007</v>
      </c>
      <c r="F317" s="3" t="s">
        <v>3075</v>
      </c>
      <c r="G317" s="3" t="s">
        <v>3075</v>
      </c>
      <c r="H317" s="3" t="s">
        <v>3076</v>
      </c>
      <c r="I317" s="3" t="s">
        <v>3247</v>
      </c>
      <c r="J317" s="4">
        <v>78.845144000000005</v>
      </c>
      <c r="K317" s="4">
        <v>14.213879</v>
      </c>
      <c r="L317" s="5" t="s">
        <v>3248</v>
      </c>
      <c r="M317" s="4">
        <v>5.8732129999999998</v>
      </c>
      <c r="N317" s="4" t="s">
        <v>2924</v>
      </c>
      <c r="O317" s="4">
        <v>52.204945000000002</v>
      </c>
      <c r="P317" s="4">
        <v>19.686457000000001</v>
      </c>
      <c r="Q317" s="4">
        <v>30.791778000000001</v>
      </c>
      <c r="R317" s="4" t="s">
        <v>2935</v>
      </c>
      <c r="S317" s="3" t="s">
        <v>4421</v>
      </c>
      <c r="T317" s="4">
        <v>34.07</v>
      </c>
      <c r="U317" s="4">
        <v>3822.6796206399999</v>
      </c>
      <c r="V317" s="10">
        <v>4046.5738799999999</v>
      </c>
      <c r="W317" s="4" t="s">
        <v>2935</v>
      </c>
      <c r="X317" s="4">
        <v>35.22</v>
      </c>
      <c r="Y317" s="4">
        <v>18.71</v>
      </c>
      <c r="Z317" s="4" t="s">
        <v>2924</v>
      </c>
      <c r="AA317" s="10">
        <v>201.02153294599901</v>
      </c>
      <c r="AB317" s="10">
        <v>164.22048639030899</v>
      </c>
      <c r="AC317" s="4">
        <v>1.478467</v>
      </c>
      <c r="AD317" s="4">
        <v>1.2531675844343</v>
      </c>
      <c r="AE317" s="4">
        <v>1.4363550222538</v>
      </c>
      <c r="AF317" s="4">
        <v>30.791778000000001</v>
      </c>
      <c r="AG317" s="4">
        <v>23.155900637736099</v>
      </c>
      <c r="AH317" s="4">
        <v>27.655867548258598</v>
      </c>
      <c r="AI317" s="4">
        <v>19.686457000000001</v>
      </c>
      <c r="AJ317" s="4">
        <v>19.724515</v>
      </c>
    </row>
    <row r="318" spans="1:36" hidden="1" x14ac:dyDescent="0.3">
      <c r="A318" s="1" t="s">
        <v>312</v>
      </c>
      <c r="B318" s="2">
        <v>4988905</v>
      </c>
      <c r="C318" s="3" t="s">
        <v>2919</v>
      </c>
      <c r="D318" s="4">
        <v>6942.5940451200004</v>
      </c>
      <c r="E318" s="3" t="s">
        <v>2937</v>
      </c>
      <c r="F318" s="3" t="s">
        <v>2938</v>
      </c>
      <c r="G318" s="3" t="s">
        <v>3039</v>
      </c>
      <c r="H318" s="3" t="s">
        <v>3039</v>
      </c>
      <c r="I318" s="3" t="s">
        <v>3249</v>
      </c>
      <c r="J318" s="4">
        <v>35.01023</v>
      </c>
      <c r="K318" s="4">
        <v>28.455285</v>
      </c>
      <c r="L318" s="4">
        <v>21.144708000000001</v>
      </c>
      <c r="M318" s="4">
        <v>13.6</v>
      </c>
      <c r="N318" s="4">
        <v>19.176068000000001</v>
      </c>
      <c r="O318" s="4">
        <v>35.943607999999998</v>
      </c>
      <c r="P318" s="4">
        <v>3.659316</v>
      </c>
      <c r="Q318" s="4">
        <v>10.124611</v>
      </c>
      <c r="R318" s="4">
        <v>76.480390999999997</v>
      </c>
      <c r="S318" s="3" t="s">
        <v>4422</v>
      </c>
      <c r="T318" s="4">
        <v>112.18</v>
      </c>
      <c r="U318" s="4">
        <v>6942.5940451200004</v>
      </c>
      <c r="V318" s="10">
        <v>10578.194045</v>
      </c>
      <c r="W318" s="4" t="s">
        <v>2935</v>
      </c>
      <c r="X318" s="5" t="s">
        <v>4423</v>
      </c>
      <c r="Y318" s="4">
        <v>77.540000000000006</v>
      </c>
      <c r="Z318" s="4">
        <v>19.176068000000001</v>
      </c>
      <c r="AA318" s="10">
        <v>14.584552179599999</v>
      </c>
      <c r="AB318" s="10">
        <v>15.6397258516</v>
      </c>
      <c r="AC318" s="4">
        <v>1.095153</v>
      </c>
      <c r="AD318" s="4">
        <v>1.0491129628967</v>
      </c>
      <c r="AE318" s="4">
        <v>1.0805705946932</v>
      </c>
      <c r="AF318" s="4">
        <v>10.124611</v>
      </c>
      <c r="AG318" s="4">
        <v>10.763760194374999</v>
      </c>
      <c r="AH318" s="4">
        <v>11.306586025401501</v>
      </c>
      <c r="AI318" s="4">
        <v>3.659316</v>
      </c>
      <c r="AJ318" s="4" t="s">
        <v>2924</v>
      </c>
    </row>
    <row r="319" spans="1:36" hidden="1" x14ac:dyDescent="0.3">
      <c r="A319" s="1" t="s">
        <v>313</v>
      </c>
      <c r="B319" s="2">
        <v>10653429</v>
      </c>
      <c r="C319" s="3" t="s">
        <v>2919</v>
      </c>
      <c r="D319" s="4">
        <v>1993.7861380500001</v>
      </c>
      <c r="E319" s="3" t="s">
        <v>2920</v>
      </c>
      <c r="F319" s="3" t="s">
        <v>2921</v>
      </c>
      <c r="G319" s="3" t="s">
        <v>2942</v>
      </c>
      <c r="H319" s="3" t="s">
        <v>2942</v>
      </c>
      <c r="I319" s="3" t="s">
        <v>2943</v>
      </c>
      <c r="J319" s="4">
        <v>-15.571284</v>
      </c>
      <c r="K319" s="4">
        <v>2.1615009999999999</v>
      </c>
      <c r="L319" s="4">
        <v>10.158310999999999</v>
      </c>
      <c r="M319" s="4">
        <v>4.158004</v>
      </c>
      <c r="N319" s="4" t="s">
        <v>2924</v>
      </c>
      <c r="O319" s="4" t="s">
        <v>2924</v>
      </c>
      <c r="P319" s="4">
        <v>2.5117820000000002</v>
      </c>
      <c r="Q319" s="4" t="s">
        <v>2924</v>
      </c>
      <c r="R319" s="4" t="s">
        <v>2924</v>
      </c>
      <c r="S319" s="3" t="s">
        <v>4424</v>
      </c>
      <c r="T319" s="4">
        <v>25.05</v>
      </c>
      <c r="U319" s="4">
        <v>1993.7861380500001</v>
      </c>
      <c r="V319" s="10">
        <v>1230.0941379999999</v>
      </c>
      <c r="W319" s="4" t="s">
        <v>2935</v>
      </c>
      <c r="X319" s="4">
        <v>49.5</v>
      </c>
      <c r="Y319" s="4">
        <v>20.84</v>
      </c>
      <c r="Z319" s="4" t="s">
        <v>2924</v>
      </c>
      <c r="AA319" s="10" t="s">
        <v>2924</v>
      </c>
      <c r="AB319" s="10" t="s">
        <v>2924</v>
      </c>
      <c r="AC319" s="4">
        <v>3.5181429999999998</v>
      </c>
      <c r="AD319" s="4">
        <v>22.397274260036099</v>
      </c>
      <c r="AE319" s="4">
        <v>24.508969257544599</v>
      </c>
      <c r="AF319" s="4" t="s">
        <v>2924</v>
      </c>
      <c r="AG319" s="4" t="s">
        <v>2924</v>
      </c>
      <c r="AH319" s="4" t="s">
        <v>2924</v>
      </c>
      <c r="AI319" s="4">
        <v>2.5117820000000002</v>
      </c>
      <c r="AJ319" s="4">
        <v>2.5117820000000002</v>
      </c>
    </row>
    <row r="320" spans="1:36" hidden="1" x14ac:dyDescent="0.3">
      <c r="A320" s="1" t="s">
        <v>314</v>
      </c>
      <c r="B320" s="2">
        <v>4089273</v>
      </c>
      <c r="C320" s="3" t="s">
        <v>2936</v>
      </c>
      <c r="D320" s="4">
        <v>1035.1877466399999</v>
      </c>
      <c r="E320" s="3" t="s">
        <v>2925</v>
      </c>
      <c r="F320" s="3" t="s">
        <v>2997</v>
      </c>
      <c r="G320" s="3" t="s">
        <v>3250</v>
      </c>
      <c r="H320" s="3" t="s">
        <v>3251</v>
      </c>
      <c r="I320" s="3" t="s">
        <v>3252</v>
      </c>
      <c r="J320" s="4">
        <v>32.133178999999998</v>
      </c>
      <c r="K320" s="4">
        <v>9.4611929999999997</v>
      </c>
      <c r="L320" s="4">
        <v>10.703860000000001</v>
      </c>
      <c r="M320" s="4">
        <v>2.4924930000000001</v>
      </c>
      <c r="N320" s="4">
        <v>7.5342159999999998</v>
      </c>
      <c r="O320" s="4" t="s">
        <v>2924</v>
      </c>
      <c r="P320" s="4">
        <v>0.84010200000000002</v>
      </c>
      <c r="Q320" s="4">
        <v>11.421384</v>
      </c>
      <c r="R320" s="4" t="s">
        <v>2924</v>
      </c>
      <c r="S320" s="3" t="s">
        <v>4425</v>
      </c>
      <c r="T320" s="4">
        <v>34.130000000000003</v>
      </c>
      <c r="U320" s="4">
        <v>1035.1877466399999</v>
      </c>
      <c r="V320" s="10">
        <v>1876.4077460000001</v>
      </c>
      <c r="W320" s="4" t="s">
        <v>2935</v>
      </c>
      <c r="X320" s="4">
        <v>38.223199999999999</v>
      </c>
      <c r="Y320" s="4">
        <v>25.475000000000001</v>
      </c>
      <c r="Z320" s="4">
        <v>7.5342159999999998</v>
      </c>
      <c r="AA320" s="10">
        <v>7.4805479451999997</v>
      </c>
      <c r="AB320" s="10">
        <v>7.4805479451999997</v>
      </c>
      <c r="AC320" s="4">
        <v>0.805257</v>
      </c>
      <c r="AD320" s="4">
        <v>0.67538808235059999</v>
      </c>
      <c r="AE320" s="4">
        <v>0.67538808235059999</v>
      </c>
      <c r="AF320" s="4">
        <v>11.421384</v>
      </c>
      <c r="AG320" s="4">
        <v>7.0022530189721</v>
      </c>
      <c r="AH320" s="4">
        <v>7.0022530189721</v>
      </c>
      <c r="AI320" s="4">
        <v>0.84010200000000002</v>
      </c>
      <c r="AJ320" s="4">
        <v>0.84792900000000004</v>
      </c>
    </row>
    <row r="321" spans="1:36" hidden="1" x14ac:dyDescent="0.3">
      <c r="A321" s="1" t="s">
        <v>315</v>
      </c>
      <c r="B321" s="2">
        <v>4133271</v>
      </c>
      <c r="C321" s="3" t="s">
        <v>2936</v>
      </c>
      <c r="D321" s="4">
        <v>64745.501632</v>
      </c>
      <c r="E321" s="3" t="s">
        <v>2920</v>
      </c>
      <c r="F321" s="3" t="s">
        <v>2961</v>
      </c>
      <c r="G321" s="3" t="s">
        <v>2962</v>
      </c>
      <c r="H321" s="3" t="s">
        <v>2963</v>
      </c>
      <c r="I321" s="3" t="s">
        <v>2964</v>
      </c>
      <c r="J321" s="4">
        <v>-6.2329939999999997</v>
      </c>
      <c r="K321" s="4">
        <v>-4.8023800000000003</v>
      </c>
      <c r="L321" s="4">
        <v>-6.5537530000000004</v>
      </c>
      <c r="M321" s="4">
        <v>-0.51077099999999998</v>
      </c>
      <c r="N321" s="4">
        <v>44.782086999999997</v>
      </c>
      <c r="O321" s="4">
        <v>20.169277999999998</v>
      </c>
      <c r="P321" s="4">
        <v>2.5029050000000002</v>
      </c>
      <c r="Q321" s="4">
        <v>15.739151</v>
      </c>
      <c r="R321" s="4">
        <v>17.465230999999999</v>
      </c>
      <c r="S321" s="3" t="s">
        <v>4426</v>
      </c>
      <c r="T321" s="4">
        <v>224</v>
      </c>
      <c r="U321" s="4">
        <v>64745.501632</v>
      </c>
      <c r="V321" s="10">
        <v>82693.501632</v>
      </c>
      <c r="W321" s="4">
        <v>1.8571428571428601</v>
      </c>
      <c r="X321" s="4">
        <v>249.89</v>
      </c>
      <c r="Y321" s="4">
        <v>218.75</v>
      </c>
      <c r="Z321" s="4">
        <v>46.233229999999999</v>
      </c>
      <c r="AA321" s="10">
        <v>15.603938601199999</v>
      </c>
      <c r="AB321" s="10">
        <v>15.603938601199999</v>
      </c>
      <c r="AC321" s="4">
        <v>4.1705420000000002</v>
      </c>
      <c r="AD321" s="4">
        <v>3.7643158774289001</v>
      </c>
      <c r="AE321" s="4">
        <v>3.7643158774289001</v>
      </c>
      <c r="AF321" s="4">
        <v>15.739151</v>
      </c>
      <c r="AG321" s="4">
        <v>12.9031363657556</v>
      </c>
      <c r="AH321" s="4">
        <v>12.9031363657556</v>
      </c>
      <c r="AI321" s="4">
        <v>2.5029050000000002</v>
      </c>
      <c r="AJ321" s="4" t="s">
        <v>2924</v>
      </c>
    </row>
    <row r="322" spans="1:36" hidden="1" x14ac:dyDescent="0.3">
      <c r="A322" s="1" t="s">
        <v>316</v>
      </c>
      <c r="B322" s="2">
        <v>4810824</v>
      </c>
      <c r="C322" s="3" t="s">
        <v>2919</v>
      </c>
      <c r="D322" s="4">
        <v>20240.962418939998</v>
      </c>
      <c r="E322" s="3" t="s">
        <v>2920</v>
      </c>
      <c r="F322" s="3" t="s">
        <v>2921</v>
      </c>
      <c r="G322" s="3" t="s">
        <v>2942</v>
      </c>
      <c r="H322" s="3" t="s">
        <v>2942</v>
      </c>
      <c r="I322" s="3" t="s">
        <v>2943</v>
      </c>
      <c r="J322" s="4">
        <v>3.1372659999999999</v>
      </c>
      <c r="K322" s="4">
        <v>-2.6171859999999998</v>
      </c>
      <c r="L322" s="4">
        <v>-13.651814999999999</v>
      </c>
      <c r="M322" s="4">
        <v>0.67642599999999997</v>
      </c>
      <c r="N322" s="4" t="s">
        <v>2924</v>
      </c>
      <c r="O322" s="4" t="s">
        <v>2924</v>
      </c>
      <c r="P322" s="4">
        <v>5.8941970000000001</v>
      </c>
      <c r="Q322" s="4" t="s">
        <v>2924</v>
      </c>
      <c r="R322" s="4" t="s">
        <v>2924</v>
      </c>
      <c r="S322" s="3" t="s">
        <v>4427</v>
      </c>
      <c r="T322" s="4">
        <v>190.51</v>
      </c>
      <c r="U322" s="4">
        <v>20240.962418939998</v>
      </c>
      <c r="V322" s="10">
        <v>18578.850418000002</v>
      </c>
      <c r="W322" s="4" t="s">
        <v>2935</v>
      </c>
      <c r="X322" s="4">
        <v>248.16</v>
      </c>
      <c r="Y322" s="4">
        <v>126.96810000000001</v>
      </c>
      <c r="Z322" s="4" t="s">
        <v>2924</v>
      </c>
      <c r="AA322" s="10" t="s">
        <v>2924</v>
      </c>
      <c r="AB322" s="10" t="s">
        <v>2924</v>
      </c>
      <c r="AC322" s="4">
        <v>5.5437669999999999</v>
      </c>
      <c r="AD322" s="4">
        <v>4.2287952611800996</v>
      </c>
      <c r="AE322" s="4">
        <v>5.0204672274817996</v>
      </c>
      <c r="AF322" s="4" t="s">
        <v>2924</v>
      </c>
      <c r="AG322" s="4" t="s">
        <v>2924</v>
      </c>
      <c r="AH322" s="4" t="s">
        <v>2924</v>
      </c>
      <c r="AI322" s="4">
        <v>5.8941970000000001</v>
      </c>
      <c r="AJ322" s="4">
        <v>6.1106239999999996</v>
      </c>
    </row>
    <row r="323" spans="1:36" hidden="1" x14ac:dyDescent="0.3">
      <c r="A323" s="1" t="s">
        <v>317</v>
      </c>
      <c r="B323" s="2">
        <v>4963973</v>
      </c>
      <c r="C323" s="3" t="s">
        <v>2919</v>
      </c>
      <c r="D323" s="4">
        <v>1031.1249860099999</v>
      </c>
      <c r="E323" s="3" t="s">
        <v>2946</v>
      </c>
      <c r="F323" s="3" t="s">
        <v>3022</v>
      </c>
      <c r="G323" s="3" t="s">
        <v>3029</v>
      </c>
      <c r="H323" s="3" t="s">
        <v>3150</v>
      </c>
      <c r="I323" s="3" t="s">
        <v>3253</v>
      </c>
      <c r="J323" s="4">
        <v>77.611110999999994</v>
      </c>
      <c r="K323" s="4">
        <v>13.234947</v>
      </c>
      <c r="L323" s="4">
        <v>-7.3691329999999997</v>
      </c>
      <c r="M323" s="4">
        <v>4.7052399999999999</v>
      </c>
      <c r="N323" s="4">
        <v>22.175723000000001</v>
      </c>
      <c r="O323" s="4">
        <v>14.771292000000001</v>
      </c>
      <c r="P323" s="4">
        <v>3.2759499999999999</v>
      </c>
      <c r="Q323" s="4">
        <v>9.9217239999999993</v>
      </c>
      <c r="R323" s="4">
        <v>13.060064000000001</v>
      </c>
      <c r="S323" s="3" t="s">
        <v>4428</v>
      </c>
      <c r="T323" s="4">
        <v>95.91</v>
      </c>
      <c r="U323" s="4">
        <v>1031.1249860099999</v>
      </c>
      <c r="V323" s="10">
        <v>948.74998600000004</v>
      </c>
      <c r="W323" s="4">
        <v>0.25023459493274902</v>
      </c>
      <c r="X323" s="4">
        <v>106.93</v>
      </c>
      <c r="Y323" s="4">
        <v>51</v>
      </c>
      <c r="Z323" s="4">
        <v>22.175723000000001</v>
      </c>
      <c r="AA323" s="10">
        <v>25.373015873</v>
      </c>
      <c r="AB323" s="10">
        <v>23.2791262135</v>
      </c>
      <c r="AC323" s="4">
        <v>1.807339</v>
      </c>
      <c r="AD323" s="4">
        <v>1.8496434082412001</v>
      </c>
      <c r="AE323" s="4">
        <v>1.8670961778401001</v>
      </c>
      <c r="AF323" s="4">
        <v>9.9217239999999993</v>
      </c>
      <c r="AG323" s="4">
        <v>11.0641397784257</v>
      </c>
      <c r="AH323" s="4">
        <v>11.134909758817001</v>
      </c>
      <c r="AI323" s="4">
        <v>3.2759499999999999</v>
      </c>
      <c r="AJ323" s="4">
        <v>4.0852750000000002</v>
      </c>
    </row>
    <row r="324" spans="1:36" hidden="1" x14ac:dyDescent="0.3">
      <c r="A324" s="1" t="s">
        <v>318</v>
      </c>
      <c r="B324" s="2">
        <v>4198848</v>
      </c>
      <c r="C324" s="3" t="s">
        <v>2936</v>
      </c>
      <c r="D324" s="4">
        <v>4982.3821433599996</v>
      </c>
      <c r="E324" s="3" t="s">
        <v>2946</v>
      </c>
      <c r="F324" s="3" t="s">
        <v>3022</v>
      </c>
      <c r="G324" s="3" t="s">
        <v>3029</v>
      </c>
      <c r="H324" s="3" t="s">
        <v>3150</v>
      </c>
      <c r="I324" s="3" t="s">
        <v>3254</v>
      </c>
      <c r="J324" s="4">
        <v>80.400175000000004</v>
      </c>
      <c r="K324" s="4">
        <v>18.769231000000001</v>
      </c>
      <c r="L324" s="5" t="s">
        <v>3255</v>
      </c>
      <c r="M324" s="4">
        <v>4.1396170000000003</v>
      </c>
      <c r="N324" s="4">
        <v>28.759022000000002</v>
      </c>
      <c r="O324" s="4">
        <v>23.965852000000002</v>
      </c>
      <c r="P324" s="4">
        <v>4.0648960000000001</v>
      </c>
      <c r="Q324" s="4">
        <v>15.545743</v>
      </c>
      <c r="R324" s="4">
        <v>29.836465</v>
      </c>
      <c r="S324" s="3" t="s">
        <v>4429</v>
      </c>
      <c r="T324" s="4">
        <v>123.52</v>
      </c>
      <c r="U324" s="4">
        <v>4982.3821433599996</v>
      </c>
      <c r="V324" s="10">
        <v>6020.633143</v>
      </c>
      <c r="W324" s="4">
        <v>0.16191709844559601</v>
      </c>
      <c r="X324" s="4">
        <v>131.82</v>
      </c>
      <c r="Y324" s="4">
        <v>65.52</v>
      </c>
      <c r="Z324" s="4">
        <v>28.759022000000002</v>
      </c>
      <c r="AA324" s="10" t="s">
        <v>2935</v>
      </c>
      <c r="AB324" s="10">
        <v>20.136941636700001</v>
      </c>
      <c r="AC324" s="4">
        <v>2.5661429999999998</v>
      </c>
      <c r="AD324" s="4" t="s">
        <v>2935</v>
      </c>
      <c r="AE324" s="4">
        <v>2.4579815671584999</v>
      </c>
      <c r="AF324" s="4">
        <v>15.545743</v>
      </c>
      <c r="AG324" s="4">
        <v>12.9430333022332</v>
      </c>
      <c r="AH324" s="4">
        <v>14.7362185699661</v>
      </c>
      <c r="AI324" s="4">
        <v>4.0648960000000001</v>
      </c>
      <c r="AJ324" s="4" t="s">
        <v>2924</v>
      </c>
    </row>
    <row r="325" spans="1:36" hidden="1" x14ac:dyDescent="0.3">
      <c r="A325" s="1" t="s">
        <v>319</v>
      </c>
      <c r="B325" s="2">
        <v>105883072</v>
      </c>
      <c r="C325" s="3" t="s">
        <v>2957</v>
      </c>
      <c r="D325" s="4">
        <v>2477.4488063600002</v>
      </c>
      <c r="E325" s="3" t="s">
        <v>2920</v>
      </c>
      <c r="F325" s="3" t="s">
        <v>2921</v>
      </c>
      <c r="G325" s="3" t="s">
        <v>3114</v>
      </c>
      <c r="H325" s="3" t="s">
        <v>3114</v>
      </c>
      <c r="I325" s="3" t="s">
        <v>3051</v>
      </c>
      <c r="J325" s="4">
        <v>112.75523699999999</v>
      </c>
      <c r="K325" s="4">
        <v>64.06953</v>
      </c>
      <c r="L325" s="4">
        <v>33.828189999999999</v>
      </c>
      <c r="M325" s="4">
        <v>-3.1155659999999998</v>
      </c>
      <c r="N325" s="4" t="s">
        <v>2924</v>
      </c>
      <c r="O325" s="4" t="s">
        <v>2935</v>
      </c>
      <c r="P325" s="4">
        <v>22.083677000000002</v>
      </c>
      <c r="Q325" s="4" t="s">
        <v>2924</v>
      </c>
      <c r="R325" s="4" t="s">
        <v>2935</v>
      </c>
      <c r="S325" s="3" t="s">
        <v>4430</v>
      </c>
      <c r="T325" s="4">
        <v>80.23</v>
      </c>
      <c r="U325" s="4">
        <v>2477.4488063600002</v>
      </c>
      <c r="V325" s="10">
        <v>2390.1778060000001</v>
      </c>
      <c r="W325" s="4" t="s">
        <v>2935</v>
      </c>
      <c r="X325" s="4">
        <v>86.53</v>
      </c>
      <c r="Y325" s="4">
        <v>31.004999999999999</v>
      </c>
      <c r="Z325" s="4" t="s">
        <v>2924</v>
      </c>
      <c r="AA325" s="10" t="s">
        <v>2924</v>
      </c>
      <c r="AB325" s="10" t="s">
        <v>2924</v>
      </c>
      <c r="AC325" s="4" t="s">
        <v>2935</v>
      </c>
      <c r="AD325" s="4" t="s">
        <v>2935</v>
      </c>
      <c r="AE325" s="4" t="s">
        <v>2935</v>
      </c>
      <c r="AF325" s="4" t="s">
        <v>2924</v>
      </c>
      <c r="AG325" s="4" t="s">
        <v>2935</v>
      </c>
      <c r="AH325" s="4" t="s">
        <v>2935</v>
      </c>
      <c r="AI325" s="4">
        <v>22.083677000000002</v>
      </c>
      <c r="AJ325" s="4">
        <v>22.083677000000002</v>
      </c>
    </row>
    <row r="326" spans="1:36" hidden="1" x14ac:dyDescent="0.3">
      <c r="A326" s="1" t="s">
        <v>320</v>
      </c>
      <c r="B326" s="2">
        <v>19070340</v>
      </c>
      <c r="C326" s="3" t="s">
        <v>2936</v>
      </c>
      <c r="D326" s="4">
        <v>10158.457120200001</v>
      </c>
      <c r="E326" s="3" t="s">
        <v>3007</v>
      </c>
      <c r="F326" s="3" t="s">
        <v>3256</v>
      </c>
      <c r="G326" s="3" t="s">
        <v>3257</v>
      </c>
      <c r="H326" s="3" t="s">
        <v>3257</v>
      </c>
      <c r="I326" s="3" t="s">
        <v>3258</v>
      </c>
      <c r="J326" s="4">
        <v>57.357357</v>
      </c>
      <c r="K326" s="4">
        <v>42.391303999999998</v>
      </c>
      <c r="L326" s="4">
        <v>20.036652</v>
      </c>
      <c r="M326" s="4">
        <v>9.0303789999999999</v>
      </c>
      <c r="N326" s="4">
        <v>42.258065000000002</v>
      </c>
      <c r="O326" s="4">
        <v>51.305483000000002</v>
      </c>
      <c r="P326" s="4" t="s">
        <v>2924</v>
      </c>
      <c r="Q326" s="4">
        <v>25.516480999999999</v>
      </c>
      <c r="R326" s="4">
        <v>53.668114000000003</v>
      </c>
      <c r="S326" s="3" t="s">
        <v>4431</v>
      </c>
      <c r="T326" s="4">
        <v>78.599999999999994</v>
      </c>
      <c r="U326" s="4">
        <v>10158.457120200001</v>
      </c>
      <c r="V326" s="10">
        <v>10926.15712</v>
      </c>
      <c r="W326" s="4" t="s">
        <v>2935</v>
      </c>
      <c r="X326" s="4">
        <v>78.680000000000007</v>
      </c>
      <c r="Y326" s="4">
        <v>48.06</v>
      </c>
      <c r="Z326" s="4">
        <v>42.258065000000002</v>
      </c>
      <c r="AA326" s="10">
        <v>36.157214882399998</v>
      </c>
      <c r="AB326" s="10">
        <v>36.157214882399998</v>
      </c>
      <c r="AC326" s="4">
        <v>5.4734780000000001</v>
      </c>
      <c r="AD326" s="4">
        <v>4.7895667814978999</v>
      </c>
      <c r="AE326" s="4">
        <v>4.7895667814978999</v>
      </c>
      <c r="AF326" s="4">
        <v>25.516480999999999</v>
      </c>
      <c r="AG326" s="4">
        <v>22.901987923074699</v>
      </c>
      <c r="AH326" s="4">
        <v>22.901987923074699</v>
      </c>
      <c r="AI326" s="4" t="s">
        <v>2924</v>
      </c>
      <c r="AJ326" s="4" t="s">
        <v>2924</v>
      </c>
    </row>
    <row r="327" spans="1:36" hidden="1" x14ac:dyDescent="0.3">
      <c r="A327" s="1" t="s">
        <v>321</v>
      </c>
      <c r="B327" s="2">
        <v>4275867</v>
      </c>
      <c r="C327" s="3" t="s">
        <v>2936</v>
      </c>
      <c r="D327" s="4">
        <v>1733.97158823</v>
      </c>
      <c r="E327" s="3" t="s">
        <v>2946</v>
      </c>
      <c r="F327" s="3" t="s">
        <v>3022</v>
      </c>
      <c r="G327" s="3" t="s">
        <v>3029</v>
      </c>
      <c r="H327" s="3" t="s">
        <v>3259</v>
      </c>
      <c r="I327" s="3" t="s">
        <v>3253</v>
      </c>
      <c r="J327" s="4">
        <v>89.496459999999999</v>
      </c>
      <c r="K327" s="4">
        <v>16.437031999999999</v>
      </c>
      <c r="L327" s="4">
        <v>12.520439</v>
      </c>
      <c r="M327" s="4">
        <v>2.3586909999999999</v>
      </c>
      <c r="N327" s="4">
        <v>28.022106000000001</v>
      </c>
      <c r="O327" s="4">
        <v>7.0527090000000001</v>
      </c>
      <c r="P327" s="4">
        <v>1.571307</v>
      </c>
      <c r="Q327" s="4">
        <v>9.799277</v>
      </c>
      <c r="R327" s="4">
        <v>6.1348700000000003</v>
      </c>
      <c r="S327" s="3" t="s">
        <v>4432</v>
      </c>
      <c r="T327" s="4">
        <v>48.17</v>
      </c>
      <c r="U327" s="4">
        <v>1733.97158823</v>
      </c>
      <c r="V327" s="10">
        <v>1822.861588</v>
      </c>
      <c r="W327" s="4">
        <v>1.41166701266348</v>
      </c>
      <c r="X327" s="4">
        <v>52.57</v>
      </c>
      <c r="Y327" s="4">
        <v>24.75</v>
      </c>
      <c r="Z327" s="4">
        <v>28.022106000000001</v>
      </c>
      <c r="AA327" s="10">
        <v>21.345327247699998</v>
      </c>
      <c r="AB327" s="10">
        <v>21.377250558</v>
      </c>
      <c r="AC327" s="4">
        <v>0.67749999999999999</v>
      </c>
      <c r="AD327" s="4">
        <v>0.68076493164740004</v>
      </c>
      <c r="AE327" s="4">
        <v>0.68548938106479995</v>
      </c>
      <c r="AF327" s="4">
        <v>9.799277</v>
      </c>
      <c r="AG327" s="4" t="s">
        <v>2935</v>
      </c>
      <c r="AH327" s="4" t="s">
        <v>2935</v>
      </c>
      <c r="AI327" s="4">
        <v>1.571307</v>
      </c>
      <c r="AJ327" s="4">
        <v>1.9028240000000001</v>
      </c>
    </row>
    <row r="328" spans="1:36" hidden="1" x14ac:dyDescent="0.3">
      <c r="A328" s="1" t="s">
        <v>322</v>
      </c>
      <c r="B328" s="2">
        <v>4162851</v>
      </c>
      <c r="C328" s="3" t="s">
        <v>2919</v>
      </c>
      <c r="D328" s="4">
        <v>15281.356257089999</v>
      </c>
      <c r="E328" s="3" t="s">
        <v>2946</v>
      </c>
      <c r="F328" s="3" t="s">
        <v>2947</v>
      </c>
      <c r="G328" s="3" t="s">
        <v>2948</v>
      </c>
      <c r="H328" s="3" t="s">
        <v>2990</v>
      </c>
      <c r="I328" s="3" t="s">
        <v>2950</v>
      </c>
      <c r="J328" s="4">
        <v>-7.1756599999999997</v>
      </c>
      <c r="K328" s="4">
        <v>-2.7465920000000001</v>
      </c>
      <c r="L328" s="4">
        <v>-2.315747</v>
      </c>
      <c r="M328" s="4">
        <v>4.1210560000000003</v>
      </c>
      <c r="N328" s="4">
        <v>43.624101000000003</v>
      </c>
      <c r="O328" s="4">
        <v>35.800738000000003</v>
      </c>
      <c r="P328" s="4">
        <v>14.780621999999999</v>
      </c>
      <c r="Q328" s="4">
        <v>44.834964999999997</v>
      </c>
      <c r="R328" s="4">
        <v>40.115490000000001</v>
      </c>
      <c r="S328" s="3" t="s">
        <v>4433</v>
      </c>
      <c r="T328" s="4">
        <v>48.51</v>
      </c>
      <c r="U328" s="4">
        <v>15281.356257089999</v>
      </c>
      <c r="V328" s="10">
        <v>16668.788257</v>
      </c>
      <c r="W328" s="4">
        <v>0.49474335188620899</v>
      </c>
      <c r="X328" s="4">
        <v>57.19</v>
      </c>
      <c r="Y328" s="4">
        <v>43.82</v>
      </c>
      <c r="Z328" s="4">
        <v>43.624101000000003</v>
      </c>
      <c r="AA328" s="10">
        <v>43.3628318584</v>
      </c>
      <c r="AB328" s="10">
        <v>45.728344786599997</v>
      </c>
      <c r="AC328" s="4">
        <v>12.686362000000001</v>
      </c>
      <c r="AD328" s="4">
        <v>11.3943456538383</v>
      </c>
      <c r="AE328" s="4">
        <v>12.301884672820099</v>
      </c>
      <c r="AF328" s="4">
        <v>44.834964999999997</v>
      </c>
      <c r="AG328" s="4">
        <v>32.869657221655402</v>
      </c>
      <c r="AH328" s="4">
        <v>35.283343531391303</v>
      </c>
      <c r="AI328" s="4">
        <v>14.780621999999999</v>
      </c>
      <c r="AJ328" s="4" t="s">
        <v>2924</v>
      </c>
    </row>
    <row r="329" spans="1:36" hidden="1" x14ac:dyDescent="0.3">
      <c r="A329" s="1" t="s">
        <v>323</v>
      </c>
      <c r="B329" s="2">
        <v>103462</v>
      </c>
      <c r="C329" s="3" t="s">
        <v>2936</v>
      </c>
      <c r="D329" s="4">
        <v>1027363.88769012</v>
      </c>
      <c r="E329" s="3" t="s">
        <v>2930</v>
      </c>
      <c r="F329" s="3" t="s">
        <v>2954</v>
      </c>
      <c r="G329" s="3" t="s">
        <v>2954</v>
      </c>
      <c r="H329" s="3" t="s">
        <v>3260</v>
      </c>
      <c r="I329" s="3" t="s">
        <v>3126</v>
      </c>
      <c r="J329" s="4">
        <v>29.987261</v>
      </c>
      <c r="K329" s="4">
        <v>5.976261</v>
      </c>
      <c r="L329" s="4">
        <v>3.1302340000000002</v>
      </c>
      <c r="M329" s="4">
        <v>1.1729480000000001</v>
      </c>
      <c r="N329" s="4">
        <v>9.6165909999999997</v>
      </c>
      <c r="O329" s="4">
        <v>48.862470999999999</v>
      </c>
      <c r="P329" s="4">
        <v>1.632843</v>
      </c>
      <c r="Q329" s="4">
        <v>5.4286940000000001</v>
      </c>
      <c r="R329" s="4">
        <v>8.3406880000000001</v>
      </c>
      <c r="S329" s="3" t="s">
        <v>4434</v>
      </c>
      <c r="T329" s="4">
        <v>714280</v>
      </c>
      <c r="U329" s="4">
        <v>1027363.88769012</v>
      </c>
      <c r="V329" s="10">
        <v>829395.88769</v>
      </c>
      <c r="W329" s="4" t="s">
        <v>2935</v>
      </c>
      <c r="X329" s="4">
        <v>741971.39</v>
      </c>
      <c r="Y329" s="4">
        <v>533700.01</v>
      </c>
      <c r="Z329" s="4">
        <v>9.6165909999999997</v>
      </c>
      <c r="AA329" s="10">
        <v>24.6407711875</v>
      </c>
      <c r="AB329" s="10">
        <v>24.092410174400001</v>
      </c>
      <c r="AC329" s="4">
        <v>2.2422589999999998</v>
      </c>
      <c r="AD329" s="4">
        <v>2.2716270161504002</v>
      </c>
      <c r="AE329" s="4">
        <v>2.2293848272589001</v>
      </c>
      <c r="AF329" s="4">
        <v>5.4286940000000001</v>
      </c>
      <c r="AG329" s="4" t="s">
        <v>2935</v>
      </c>
      <c r="AH329" s="4" t="s">
        <v>2935</v>
      </c>
      <c r="AI329" s="4">
        <v>1.632843</v>
      </c>
      <c r="AJ329" s="4">
        <v>2.0211269999999999</v>
      </c>
    </row>
    <row r="330" spans="1:36" hidden="1" x14ac:dyDescent="0.3">
      <c r="A330" s="1" t="s">
        <v>324</v>
      </c>
      <c r="B330" s="2">
        <v>4054645</v>
      </c>
      <c r="C330" s="3" t="s">
        <v>2936</v>
      </c>
      <c r="D330" s="4">
        <v>1316.1888070800001</v>
      </c>
      <c r="E330" s="3" t="s">
        <v>2930</v>
      </c>
      <c r="F330" s="3" t="s">
        <v>2931</v>
      </c>
      <c r="G330" s="3" t="s">
        <v>2931</v>
      </c>
      <c r="H330" s="3" t="s">
        <v>2932</v>
      </c>
      <c r="I330" s="3" t="s">
        <v>2933</v>
      </c>
      <c r="J330" s="4">
        <v>47.82197</v>
      </c>
      <c r="K330" s="4">
        <v>17.633759999999999</v>
      </c>
      <c r="L330" s="4">
        <v>14.191661</v>
      </c>
      <c r="M330" s="4">
        <v>2.0261439999999999</v>
      </c>
      <c r="N330" s="4">
        <v>32.863157894736801</v>
      </c>
      <c r="O330" s="4">
        <v>9.5678820000000009</v>
      </c>
      <c r="P330" s="4">
        <v>1.2297629999999999</v>
      </c>
      <c r="Q330" s="4" t="s">
        <v>2935</v>
      </c>
      <c r="R330" s="4" t="s">
        <v>2935</v>
      </c>
      <c r="S330" s="3" t="s">
        <v>4435</v>
      </c>
      <c r="T330" s="4">
        <v>31.22</v>
      </c>
      <c r="U330" s="4">
        <v>1316.1888070800001</v>
      </c>
      <c r="V330" s="10" t="s">
        <v>2935</v>
      </c>
      <c r="W330" s="4">
        <v>2.3062139654067901</v>
      </c>
      <c r="X330" s="4">
        <v>32</v>
      </c>
      <c r="Y330" s="4">
        <v>20.5</v>
      </c>
      <c r="Z330" s="4">
        <v>33.497853999999997</v>
      </c>
      <c r="AA330" s="10">
        <v>13.4377824645</v>
      </c>
      <c r="AB330" s="10">
        <v>14.376033190999999</v>
      </c>
      <c r="AC330" s="4" t="s">
        <v>2935</v>
      </c>
      <c r="AD330" s="4" t="s">
        <v>2935</v>
      </c>
      <c r="AE330" s="4" t="s">
        <v>2935</v>
      </c>
      <c r="AF330" s="4" t="s">
        <v>2935</v>
      </c>
      <c r="AG330" s="4" t="s">
        <v>2935</v>
      </c>
      <c r="AH330" s="4" t="s">
        <v>2935</v>
      </c>
      <c r="AI330" s="4">
        <v>1.2297629999999999</v>
      </c>
      <c r="AJ330" s="4">
        <v>1.24865</v>
      </c>
    </row>
    <row r="331" spans="1:36" hidden="1" x14ac:dyDescent="0.3">
      <c r="A331" s="1" t="s">
        <v>325</v>
      </c>
      <c r="B331" s="2">
        <v>4635041</v>
      </c>
      <c r="C331" s="3" t="s">
        <v>2936</v>
      </c>
      <c r="D331" s="4">
        <v>8254.9789013699992</v>
      </c>
      <c r="E331" s="3" t="s">
        <v>3033</v>
      </c>
      <c r="F331" s="3" t="s">
        <v>3033</v>
      </c>
      <c r="G331" s="3" t="s">
        <v>3120</v>
      </c>
      <c r="H331" s="3" t="s">
        <v>3172</v>
      </c>
      <c r="I331" s="3" t="s">
        <v>3261</v>
      </c>
      <c r="J331" s="5" t="s">
        <v>3262</v>
      </c>
      <c r="K331" s="5" t="s">
        <v>3263</v>
      </c>
      <c r="L331" s="4">
        <v>4.0179869999999998</v>
      </c>
      <c r="M331" s="4">
        <v>7.3502989999999997</v>
      </c>
      <c r="N331" s="4">
        <v>16.372146000000001</v>
      </c>
      <c r="O331" s="4">
        <v>9.6644199999999998</v>
      </c>
      <c r="P331" s="4">
        <v>2.2777370000000001</v>
      </c>
      <c r="Q331" s="4">
        <v>7.7998890000000003</v>
      </c>
      <c r="R331" s="4">
        <v>13.088046</v>
      </c>
      <c r="S331" s="3" t="s">
        <v>4436</v>
      </c>
      <c r="T331" s="4">
        <v>71.709999999999994</v>
      </c>
      <c r="U331" s="4">
        <v>8254.9789013699992</v>
      </c>
      <c r="V331" s="10">
        <v>15474.978901</v>
      </c>
      <c r="W331" s="4">
        <v>1.72918700320736</v>
      </c>
      <c r="X331" s="4">
        <v>72.5</v>
      </c>
      <c r="Y331" s="4">
        <v>54.06</v>
      </c>
      <c r="Z331" s="4">
        <v>16.372146000000001</v>
      </c>
      <c r="AA331" s="10">
        <v>11.3345029794</v>
      </c>
      <c r="AB331" s="10">
        <v>11.3345029794</v>
      </c>
      <c r="AC331" s="4">
        <v>1.2624390000000001</v>
      </c>
      <c r="AD331" s="4">
        <v>1.4163393820854999</v>
      </c>
      <c r="AE331" s="4">
        <v>1.4163393820854999</v>
      </c>
      <c r="AF331" s="4">
        <v>7.7998890000000003</v>
      </c>
      <c r="AG331" s="4">
        <v>8.2354970828020004</v>
      </c>
      <c r="AH331" s="4">
        <v>8.2354970828020004</v>
      </c>
      <c r="AI331" s="4">
        <v>2.2777370000000001</v>
      </c>
      <c r="AJ331" s="4" t="s">
        <v>2924</v>
      </c>
    </row>
    <row r="332" spans="1:36" hidden="1" x14ac:dyDescent="0.3">
      <c r="A332" s="1" t="s">
        <v>326</v>
      </c>
      <c r="B332" s="2">
        <v>4095864</v>
      </c>
      <c r="C332" s="3" t="s">
        <v>2936</v>
      </c>
      <c r="D332" s="4">
        <v>19226.498526840001</v>
      </c>
      <c r="E332" s="3" t="s">
        <v>2925</v>
      </c>
      <c r="F332" s="3" t="s">
        <v>2926</v>
      </c>
      <c r="G332" s="3" t="s">
        <v>2927</v>
      </c>
      <c r="H332" s="3" t="s">
        <v>3264</v>
      </c>
      <c r="I332" s="3" t="s">
        <v>3265</v>
      </c>
      <c r="J332" s="4">
        <v>28.815998</v>
      </c>
      <c r="K332" s="4">
        <v>4.4198250000000003</v>
      </c>
      <c r="L332" s="4">
        <v>-4.5110380000000001</v>
      </c>
      <c r="M332" s="4">
        <v>-3.3671489999999999</v>
      </c>
      <c r="N332" s="4">
        <v>15.451250999999999</v>
      </c>
      <c r="O332" s="4">
        <v>14.134175000000001</v>
      </c>
      <c r="P332" s="4">
        <v>6.1961110000000001</v>
      </c>
      <c r="Q332" s="4">
        <v>5.9010579999999999</v>
      </c>
      <c r="R332" s="4">
        <v>15.045937</v>
      </c>
      <c r="S332" s="3" t="s">
        <v>4437</v>
      </c>
      <c r="T332" s="4">
        <v>89.54</v>
      </c>
      <c r="U332" s="4">
        <v>19226.498526840001</v>
      </c>
      <c r="V332" s="10">
        <v>21739.498525999999</v>
      </c>
      <c r="W332" s="4">
        <v>4.1992405628769296</v>
      </c>
      <c r="X332" s="4">
        <v>103.71</v>
      </c>
      <c r="Y332" s="4">
        <v>67.8</v>
      </c>
      <c r="Z332" s="4">
        <v>15.451250999999999</v>
      </c>
      <c r="AA332" s="10">
        <v>13.684644893</v>
      </c>
      <c r="AB332" s="10">
        <v>14.272143021</v>
      </c>
      <c r="AC332" s="4">
        <v>0.511073</v>
      </c>
      <c r="AD332" s="4">
        <v>0.51782661199690005</v>
      </c>
      <c r="AE332" s="4">
        <v>0.52284527749179999</v>
      </c>
      <c r="AF332" s="4">
        <v>5.9010579999999999</v>
      </c>
      <c r="AG332" s="4">
        <v>8.0910575844249006</v>
      </c>
      <c r="AH332" s="4">
        <v>8.3215744143488006</v>
      </c>
      <c r="AI332" s="4">
        <v>6.1961110000000001</v>
      </c>
      <c r="AJ332" s="4">
        <v>11.861174</v>
      </c>
    </row>
    <row r="333" spans="1:36" hidden="1" x14ac:dyDescent="0.3">
      <c r="A333" s="1" t="s">
        <v>327</v>
      </c>
      <c r="B333" s="2">
        <v>5092477</v>
      </c>
      <c r="C333" s="3" t="s">
        <v>2936</v>
      </c>
      <c r="D333" s="4">
        <v>3931.96993776</v>
      </c>
      <c r="E333" s="3" t="s">
        <v>2925</v>
      </c>
      <c r="F333" s="3" t="s">
        <v>2926</v>
      </c>
      <c r="G333" s="3" t="s">
        <v>2927</v>
      </c>
      <c r="H333" s="3" t="s">
        <v>3266</v>
      </c>
      <c r="I333" s="3" t="s">
        <v>3247</v>
      </c>
      <c r="J333" s="4">
        <v>-16.678011999999999</v>
      </c>
      <c r="K333" s="4">
        <v>-12.132089000000001</v>
      </c>
      <c r="L333" s="4">
        <v>-0.89068800000000004</v>
      </c>
      <c r="M333" s="4">
        <v>1.4084509999999999</v>
      </c>
      <c r="N333" s="4">
        <v>10.079573</v>
      </c>
      <c r="O333" s="4">
        <v>5.0537070000000002</v>
      </c>
      <c r="P333" s="4">
        <v>65.027739999999994</v>
      </c>
      <c r="Q333" s="4">
        <v>34.924639999999997</v>
      </c>
      <c r="R333" s="4">
        <v>71.170991999999998</v>
      </c>
      <c r="S333" s="3" t="s">
        <v>4438</v>
      </c>
      <c r="T333" s="5" t="s">
        <v>4439</v>
      </c>
      <c r="U333" s="4">
        <v>3931.96993776</v>
      </c>
      <c r="V333" s="10">
        <v>4184.3009769999999</v>
      </c>
      <c r="W333" s="4">
        <v>12.230392156862701</v>
      </c>
      <c r="X333" s="4">
        <v>21.2818</v>
      </c>
      <c r="Y333" s="4">
        <v>11.67</v>
      </c>
      <c r="Z333" s="4">
        <v>10.079573</v>
      </c>
      <c r="AA333" s="10">
        <v>7.0956687300096002</v>
      </c>
      <c r="AB333" s="10">
        <v>8.9707623099307003</v>
      </c>
      <c r="AC333" s="4">
        <v>5.9705640000000004</v>
      </c>
      <c r="AD333" s="4">
        <v>5.8466781725840997</v>
      </c>
      <c r="AE333" s="4">
        <v>6.1515046271792002</v>
      </c>
      <c r="AF333" s="4">
        <v>34.924639999999997</v>
      </c>
      <c r="AG333" s="4">
        <v>27.812513540751301</v>
      </c>
      <c r="AH333" s="4">
        <v>30.367678861858501</v>
      </c>
      <c r="AI333" s="4">
        <v>65.027739999999994</v>
      </c>
      <c r="AJ333" s="4" t="s">
        <v>2924</v>
      </c>
    </row>
    <row r="334" spans="1:36" hidden="1" x14ac:dyDescent="0.3">
      <c r="A334" s="1" t="s">
        <v>328</v>
      </c>
      <c r="B334" s="2">
        <v>4051608</v>
      </c>
      <c r="C334" s="3" t="s">
        <v>2919</v>
      </c>
      <c r="D334" s="4">
        <v>4605.3019872000004</v>
      </c>
      <c r="E334" s="3" t="s">
        <v>2930</v>
      </c>
      <c r="F334" s="3" t="s">
        <v>2954</v>
      </c>
      <c r="G334" s="3" t="s">
        <v>2955</v>
      </c>
      <c r="H334" s="3" t="s">
        <v>3267</v>
      </c>
      <c r="I334" s="3" t="s">
        <v>3166</v>
      </c>
      <c r="J334" s="4">
        <v>43.928035999999999</v>
      </c>
      <c r="K334" s="4">
        <v>0.84033599999999997</v>
      </c>
      <c r="L334" s="4">
        <v>2.7837260000000001</v>
      </c>
      <c r="M334" s="4">
        <v>-7.6923079999999997</v>
      </c>
      <c r="N334" s="4">
        <v>38.4</v>
      </c>
      <c r="O334" s="4">
        <v>22.056855435538399</v>
      </c>
      <c r="P334" s="4">
        <v>5.4114990000000001</v>
      </c>
      <c r="Q334" s="4" t="s">
        <v>2935</v>
      </c>
      <c r="R334" s="4" t="s">
        <v>2935</v>
      </c>
      <c r="S334" s="3" t="s">
        <v>4440</v>
      </c>
      <c r="T334" s="5" t="s">
        <v>4441</v>
      </c>
      <c r="U334" s="4">
        <v>4605.3019872000004</v>
      </c>
      <c r="V334" s="10" t="s">
        <v>2935</v>
      </c>
      <c r="W334" s="4">
        <v>0.83333333333333304</v>
      </c>
      <c r="X334" s="4">
        <v>11.79</v>
      </c>
      <c r="Y334" s="5" t="s">
        <v>4442</v>
      </c>
      <c r="Z334" s="4">
        <v>39.669421</v>
      </c>
      <c r="AA334" s="10">
        <v>9.0566037734999991</v>
      </c>
      <c r="AB334" s="10">
        <v>9.6969696969000001</v>
      </c>
      <c r="AC334" s="4" t="s">
        <v>2935</v>
      </c>
      <c r="AD334" s="4" t="s">
        <v>2935</v>
      </c>
      <c r="AE334" s="4" t="s">
        <v>2935</v>
      </c>
      <c r="AF334" s="4" t="s">
        <v>2935</v>
      </c>
      <c r="AG334" s="4" t="s">
        <v>2935</v>
      </c>
      <c r="AH334" s="4" t="s">
        <v>2935</v>
      </c>
      <c r="AI334" s="4">
        <v>5.4114990000000001</v>
      </c>
      <c r="AJ334" s="4">
        <v>29.629629999999999</v>
      </c>
    </row>
    <row r="335" spans="1:36" hidden="1" x14ac:dyDescent="0.3">
      <c r="A335" s="1" t="s">
        <v>329</v>
      </c>
      <c r="B335" s="2">
        <v>20762399</v>
      </c>
      <c r="C335" s="3" t="s">
        <v>2941</v>
      </c>
      <c r="D335" s="4">
        <v>984.37854771000002</v>
      </c>
      <c r="E335" s="3" t="s">
        <v>2920</v>
      </c>
      <c r="F335" s="3" t="s">
        <v>2921</v>
      </c>
      <c r="G335" s="3" t="s">
        <v>2942</v>
      </c>
      <c r="H335" s="3" t="s">
        <v>2942</v>
      </c>
      <c r="I335" s="3" t="s">
        <v>3051</v>
      </c>
      <c r="J335" s="4">
        <v>-22.725331000000001</v>
      </c>
      <c r="K335" s="4">
        <v>-22.725331000000001</v>
      </c>
      <c r="L335" s="4">
        <v>-20.167695999999999</v>
      </c>
      <c r="M335" s="4">
        <v>-10.312345000000001</v>
      </c>
      <c r="N335" s="4" t="s">
        <v>2924</v>
      </c>
      <c r="O335" s="4" t="s">
        <v>2924</v>
      </c>
      <c r="P335" s="4">
        <v>1.9316599999999999</v>
      </c>
      <c r="Q335" s="4" t="s">
        <v>2924</v>
      </c>
      <c r="R335" s="4" t="s">
        <v>2935</v>
      </c>
      <c r="S335" s="3" t="s">
        <v>4443</v>
      </c>
      <c r="T335" s="4">
        <v>18.09</v>
      </c>
      <c r="U335" s="4">
        <v>984.37854771000002</v>
      </c>
      <c r="V335" s="10">
        <v>464.06554699999998</v>
      </c>
      <c r="W335" s="4" t="s">
        <v>2935</v>
      </c>
      <c r="X335" s="4">
        <v>28.09</v>
      </c>
      <c r="Y335" s="4">
        <v>17.41</v>
      </c>
      <c r="Z335" s="4" t="s">
        <v>2924</v>
      </c>
      <c r="AA335" s="10" t="s">
        <v>2924</v>
      </c>
      <c r="AB335" s="10" t="s">
        <v>2924</v>
      </c>
      <c r="AC335" s="4" t="s">
        <v>2935</v>
      </c>
      <c r="AD335" s="4" t="s">
        <v>2935</v>
      </c>
      <c r="AE335" s="4" t="s">
        <v>2935</v>
      </c>
      <c r="AF335" s="4" t="s">
        <v>2924</v>
      </c>
      <c r="AG335" s="4" t="s">
        <v>2924</v>
      </c>
      <c r="AH335" s="4" t="s">
        <v>2924</v>
      </c>
      <c r="AI335" s="4">
        <v>1.9316599999999999</v>
      </c>
      <c r="AJ335" s="4">
        <v>1.9316599999999999</v>
      </c>
    </row>
    <row r="336" spans="1:36" hidden="1" x14ac:dyDescent="0.3">
      <c r="A336" s="1" t="s">
        <v>330</v>
      </c>
      <c r="B336" s="2">
        <v>4865862</v>
      </c>
      <c r="C336" s="3" t="s">
        <v>2919</v>
      </c>
      <c r="D336" s="4">
        <v>1418.2052713400001</v>
      </c>
      <c r="E336" s="3" t="s">
        <v>2920</v>
      </c>
      <c r="F336" s="3" t="s">
        <v>2921</v>
      </c>
      <c r="G336" s="3" t="s">
        <v>2942</v>
      </c>
      <c r="H336" s="3" t="s">
        <v>2942</v>
      </c>
      <c r="I336" s="3" t="s">
        <v>3051</v>
      </c>
      <c r="J336" s="4">
        <v>48.410404999999997</v>
      </c>
      <c r="K336" s="4">
        <v>-8.0572959999999991</v>
      </c>
      <c r="L336" s="4">
        <v>-21.632964999999999</v>
      </c>
      <c r="M336" s="4">
        <v>-5.7365760000000003</v>
      </c>
      <c r="N336" s="4" t="s">
        <v>2924</v>
      </c>
      <c r="O336" s="4" t="s">
        <v>2924</v>
      </c>
      <c r="P336" s="4">
        <v>1.705838</v>
      </c>
      <c r="Q336" s="4" t="s">
        <v>2924</v>
      </c>
      <c r="R336" s="4" t="s">
        <v>2924</v>
      </c>
      <c r="S336" s="3" t="s">
        <v>4444</v>
      </c>
      <c r="T336" s="4">
        <v>20.54</v>
      </c>
      <c r="U336" s="4">
        <v>1418.2052713400001</v>
      </c>
      <c r="V336" s="10">
        <v>538.43027099999995</v>
      </c>
      <c r="W336" s="4" t="s">
        <v>2935</v>
      </c>
      <c r="X336" s="4">
        <v>28.670102</v>
      </c>
      <c r="Y336" s="4">
        <v>13.31</v>
      </c>
      <c r="Z336" s="4" t="s">
        <v>2924</v>
      </c>
      <c r="AA336" s="10" t="s">
        <v>2924</v>
      </c>
      <c r="AB336" s="10" t="s">
        <v>2924</v>
      </c>
      <c r="AC336" s="4">
        <v>14.592397</v>
      </c>
      <c r="AD336" s="4">
        <v>22.1742321821282</v>
      </c>
      <c r="AE336" s="4">
        <v>14.5505374667436</v>
      </c>
      <c r="AF336" s="4" t="s">
        <v>2924</v>
      </c>
      <c r="AG336" s="4" t="s">
        <v>2924</v>
      </c>
      <c r="AH336" s="4" t="s">
        <v>2924</v>
      </c>
      <c r="AI336" s="4">
        <v>1.705838</v>
      </c>
      <c r="AJ336" s="4">
        <v>1.705838</v>
      </c>
    </row>
    <row r="337" spans="1:36" hidden="1" x14ac:dyDescent="0.3">
      <c r="A337" s="1" t="s">
        <v>331</v>
      </c>
      <c r="B337" s="2">
        <v>21923391</v>
      </c>
      <c r="C337" s="3" t="s">
        <v>2941</v>
      </c>
      <c r="D337" s="4">
        <v>535.33526340000003</v>
      </c>
      <c r="E337" s="3" t="s">
        <v>2946</v>
      </c>
      <c r="F337" s="3" t="s">
        <v>2947</v>
      </c>
      <c r="G337" s="3" t="s">
        <v>2985</v>
      </c>
      <c r="H337" s="3" t="s">
        <v>3065</v>
      </c>
      <c r="I337" s="3" t="s">
        <v>3068</v>
      </c>
      <c r="J337" s="4">
        <v>-21.584385999999999</v>
      </c>
      <c r="K337" s="4">
        <v>20.246479000000001</v>
      </c>
      <c r="L337" s="4">
        <v>22.841726999999999</v>
      </c>
      <c r="M337" s="4">
        <v>12.892562</v>
      </c>
      <c r="N337" s="4" t="s">
        <v>2924</v>
      </c>
      <c r="O337" s="4">
        <v>22.691030000000001</v>
      </c>
      <c r="P337" s="4">
        <v>18.459458999999999</v>
      </c>
      <c r="Q337" s="4" t="s">
        <v>2924</v>
      </c>
      <c r="R337" s="4">
        <v>12.640153</v>
      </c>
      <c r="S337" s="3" t="s">
        <v>4445</v>
      </c>
      <c r="T337" s="4">
        <v>6.83</v>
      </c>
      <c r="U337" s="4">
        <v>535.33526340000003</v>
      </c>
      <c r="V337" s="10">
        <v>588.92526299999997</v>
      </c>
      <c r="W337" s="4" t="s">
        <v>2935</v>
      </c>
      <c r="X337" s="5" t="s">
        <v>4446</v>
      </c>
      <c r="Y337" s="5" t="s">
        <v>4447</v>
      </c>
      <c r="Z337" s="4" t="s">
        <v>2924</v>
      </c>
      <c r="AA337" s="10">
        <v>27.124702144499999</v>
      </c>
      <c r="AB337" s="10">
        <v>28.634915311</v>
      </c>
      <c r="AC337" s="4">
        <v>1.784362</v>
      </c>
      <c r="AD337" s="4">
        <v>1.7094040853265999</v>
      </c>
      <c r="AE337" s="4">
        <v>1.769803285292</v>
      </c>
      <c r="AF337" s="4" t="s">
        <v>2924</v>
      </c>
      <c r="AG337" s="4">
        <v>22.378725846718599</v>
      </c>
      <c r="AH337" s="4">
        <v>28.590534167111301</v>
      </c>
      <c r="AI337" s="4">
        <v>18.459458999999999</v>
      </c>
      <c r="AJ337" s="4" t="s">
        <v>2924</v>
      </c>
    </row>
    <row r="338" spans="1:36" hidden="1" x14ac:dyDescent="0.3">
      <c r="A338" s="1" t="s">
        <v>332</v>
      </c>
      <c r="B338" s="2">
        <v>4398473</v>
      </c>
      <c r="C338" s="3" t="s">
        <v>2936</v>
      </c>
      <c r="D338" s="4">
        <v>652.86071535999997</v>
      </c>
      <c r="E338" s="3" t="s">
        <v>2925</v>
      </c>
      <c r="F338" s="3" t="s">
        <v>2981</v>
      </c>
      <c r="G338" s="3" t="s">
        <v>2982</v>
      </c>
      <c r="H338" s="3" t="s">
        <v>3174</v>
      </c>
      <c r="I338" s="3" t="s">
        <v>3187</v>
      </c>
      <c r="J338" s="4">
        <v>44.874360000000003</v>
      </c>
      <c r="K338" s="4">
        <v>17.454440000000002</v>
      </c>
      <c r="L338" s="4">
        <v>21.561475999999999</v>
      </c>
      <c r="M338" s="4">
        <v>-0.17305200000000001</v>
      </c>
      <c r="N338" s="4">
        <v>5.8052760000000001</v>
      </c>
      <c r="O338" s="4">
        <v>11.422027999999999</v>
      </c>
      <c r="P338" s="5" t="s">
        <v>3268</v>
      </c>
      <c r="Q338" s="4">
        <v>6.1654220000000004</v>
      </c>
      <c r="R338" s="4">
        <v>32.848424999999999</v>
      </c>
      <c r="S338" s="3" t="s">
        <v>4448</v>
      </c>
      <c r="T338" s="4">
        <v>1049.8900000000001</v>
      </c>
      <c r="U338" s="4">
        <v>652.86071535999997</v>
      </c>
      <c r="V338" s="10">
        <v>635.41571499999998</v>
      </c>
      <c r="W338" s="4" t="s">
        <v>2935</v>
      </c>
      <c r="X338" s="5" t="s">
        <v>4449</v>
      </c>
      <c r="Y338" s="4">
        <v>724.69</v>
      </c>
      <c r="Z338" s="4">
        <v>5.8052760000000001</v>
      </c>
      <c r="AA338" s="10" t="s">
        <v>2924</v>
      </c>
      <c r="AB338" s="10" t="s">
        <v>2924</v>
      </c>
      <c r="AC338" s="5" t="s">
        <v>4450</v>
      </c>
      <c r="AD338" s="4">
        <v>0.72942500958029999</v>
      </c>
      <c r="AE338" s="4">
        <v>0.72942500958029999</v>
      </c>
      <c r="AF338" s="4">
        <v>6.1654220000000004</v>
      </c>
      <c r="AG338" s="4">
        <v>26.4806998862543</v>
      </c>
      <c r="AH338" s="4">
        <v>26.4806998862543</v>
      </c>
      <c r="AI338" s="5" t="s">
        <v>3268</v>
      </c>
      <c r="AJ338" s="4">
        <v>1.2388870000000001</v>
      </c>
    </row>
    <row r="339" spans="1:36" hidden="1" x14ac:dyDescent="0.3">
      <c r="A339" s="1" t="s">
        <v>333</v>
      </c>
      <c r="B339" s="2">
        <v>5295870</v>
      </c>
      <c r="C339" s="3" t="s">
        <v>2919</v>
      </c>
      <c r="D339" s="4">
        <v>7572.3867155300004</v>
      </c>
      <c r="E339" s="3" t="s">
        <v>3107</v>
      </c>
      <c r="F339" s="3" t="s">
        <v>3108</v>
      </c>
      <c r="G339" s="3" t="s">
        <v>3109</v>
      </c>
      <c r="H339" s="3" t="s">
        <v>3109</v>
      </c>
      <c r="I339" s="3" t="s">
        <v>2950</v>
      </c>
      <c r="J339" s="4">
        <v>28.925035000000001</v>
      </c>
      <c r="K339" s="4">
        <v>40.663580000000003</v>
      </c>
      <c r="L339" s="4">
        <v>-11.029771</v>
      </c>
      <c r="M339" s="4">
        <v>-0.38251400000000002</v>
      </c>
      <c r="N339" s="4" t="s">
        <v>2924</v>
      </c>
      <c r="O339" s="4" t="s">
        <v>2935</v>
      </c>
      <c r="P339" s="4">
        <v>3.8925550000000002</v>
      </c>
      <c r="Q339" s="4" t="s">
        <v>2924</v>
      </c>
      <c r="R339" s="4" t="s">
        <v>2935</v>
      </c>
      <c r="S339" s="3" t="s">
        <v>4451</v>
      </c>
      <c r="T339" s="4">
        <v>18.23</v>
      </c>
      <c r="U339" s="4">
        <v>7572.3867155300004</v>
      </c>
      <c r="V339" s="10">
        <v>6012.7900250000002</v>
      </c>
      <c r="W339" s="4" t="s">
        <v>2935</v>
      </c>
      <c r="X339" s="4">
        <v>31.77</v>
      </c>
      <c r="Y339" s="5" t="s">
        <v>4452</v>
      </c>
      <c r="Z339" s="4" t="s">
        <v>2924</v>
      </c>
      <c r="AA339" s="10">
        <v>63.105186087579</v>
      </c>
      <c r="AB339" s="10" t="s">
        <v>2924</v>
      </c>
      <c r="AC339" s="4">
        <v>1.6574690000000001</v>
      </c>
      <c r="AD339" s="4">
        <v>1.4624506842925999</v>
      </c>
      <c r="AE339" s="4">
        <v>1.6301921114727</v>
      </c>
      <c r="AF339" s="4" t="s">
        <v>2924</v>
      </c>
      <c r="AG339" s="4">
        <v>17.192040255604599</v>
      </c>
      <c r="AH339" s="4">
        <v>38.142746836083099</v>
      </c>
      <c r="AI339" s="4">
        <v>3.8925550000000002</v>
      </c>
      <c r="AJ339" s="4">
        <v>6.8831059999999997</v>
      </c>
    </row>
    <row r="340" spans="1:36" hidden="1" x14ac:dyDescent="0.3">
      <c r="A340" s="1" t="s">
        <v>334</v>
      </c>
      <c r="B340" s="2">
        <v>5137623</v>
      </c>
      <c r="C340" s="3" t="s">
        <v>2936</v>
      </c>
      <c r="D340" s="4">
        <v>9470.9808207599999</v>
      </c>
      <c r="E340" s="3" t="s">
        <v>2946</v>
      </c>
      <c r="F340" s="3" t="s">
        <v>2947</v>
      </c>
      <c r="G340" s="3" t="s">
        <v>2948</v>
      </c>
      <c r="H340" s="3" t="s">
        <v>2990</v>
      </c>
      <c r="I340" s="3" t="s">
        <v>2950</v>
      </c>
      <c r="J340" s="4">
        <v>43.320281999999999</v>
      </c>
      <c r="K340" s="4">
        <v>80.350808000000001</v>
      </c>
      <c r="L340" s="4">
        <v>62.684443999999999</v>
      </c>
      <c r="M340" s="4">
        <v>8.052899</v>
      </c>
      <c r="N340" s="4" t="s">
        <v>2924</v>
      </c>
      <c r="O340" s="4">
        <v>33.228031999999999</v>
      </c>
      <c r="P340" s="4">
        <v>2.3597220000000001</v>
      </c>
      <c r="Q340" s="4" t="s">
        <v>2924</v>
      </c>
      <c r="R340" s="4">
        <v>175.62179499999999</v>
      </c>
      <c r="S340" s="3" t="s">
        <v>4453</v>
      </c>
      <c r="T340" s="4">
        <v>91.51</v>
      </c>
      <c r="U340" s="4">
        <v>9470.9808207599999</v>
      </c>
      <c r="V340" s="10">
        <v>8973.30782</v>
      </c>
      <c r="W340" s="4" t="s">
        <v>2935</v>
      </c>
      <c r="X340" s="4">
        <v>92.16</v>
      </c>
      <c r="Y340" s="4">
        <v>43.11</v>
      </c>
      <c r="Z340" s="4" t="s">
        <v>2924</v>
      </c>
      <c r="AA340" s="10">
        <v>55.296392531199999</v>
      </c>
      <c r="AB340" s="10">
        <v>51.6430865082</v>
      </c>
      <c r="AC340" s="4">
        <v>6.6783720000000004</v>
      </c>
      <c r="AD340" s="4">
        <v>5.9907168237965998</v>
      </c>
      <c r="AE340" s="4">
        <v>6.1653090557979997</v>
      </c>
      <c r="AF340" s="4" t="s">
        <v>2924</v>
      </c>
      <c r="AG340" s="4">
        <v>41.339228121320197</v>
      </c>
      <c r="AH340" s="4">
        <v>40.720080491666401</v>
      </c>
      <c r="AI340" s="4">
        <v>2.3597220000000001</v>
      </c>
      <c r="AJ340" s="5" t="s">
        <v>4454</v>
      </c>
    </row>
    <row r="341" spans="1:36" hidden="1" x14ac:dyDescent="0.3">
      <c r="A341" s="1" t="s">
        <v>335</v>
      </c>
      <c r="B341" s="2">
        <v>119020271</v>
      </c>
      <c r="C341" s="3" t="s">
        <v>2919</v>
      </c>
      <c r="D341" s="4">
        <v>543.46053719999998</v>
      </c>
      <c r="E341" s="3" t="s">
        <v>2937</v>
      </c>
      <c r="F341" s="3" t="s">
        <v>3060</v>
      </c>
      <c r="G341" s="3" t="s">
        <v>3061</v>
      </c>
      <c r="H341" s="3" t="s">
        <v>3061</v>
      </c>
      <c r="I341" s="3" t="s">
        <v>3269</v>
      </c>
      <c r="J341" s="4">
        <v>-55.857857000000003</v>
      </c>
      <c r="K341" s="4">
        <v>-55.857857000000003</v>
      </c>
      <c r="L341" s="4">
        <v>-42.928930000000001</v>
      </c>
      <c r="M341" s="4">
        <v>-12.852836</v>
      </c>
      <c r="N341" s="4">
        <v>114.173626</v>
      </c>
      <c r="O341" s="4">
        <v>16.624994000000001</v>
      </c>
      <c r="P341" s="4" t="s">
        <v>2924</v>
      </c>
      <c r="Q341" s="4">
        <v>44.536802000000002</v>
      </c>
      <c r="R341" s="4" t="s">
        <v>2924</v>
      </c>
      <c r="S341" s="3" t="s">
        <v>4455</v>
      </c>
      <c r="T341" s="4">
        <v>7.95</v>
      </c>
      <c r="U341" s="4">
        <v>543.46053719999998</v>
      </c>
      <c r="V341" s="10">
        <v>825.07291699999996</v>
      </c>
      <c r="W341" s="4" t="s">
        <v>2935</v>
      </c>
      <c r="X341" s="4">
        <v>21.9499</v>
      </c>
      <c r="Y341" s="5" t="s">
        <v>3538</v>
      </c>
      <c r="Z341" s="4">
        <v>114.173626</v>
      </c>
      <c r="AA341" s="10" t="s">
        <v>2935</v>
      </c>
      <c r="AB341" s="10" t="s">
        <v>2935</v>
      </c>
      <c r="AC341" s="4">
        <v>1.278105</v>
      </c>
      <c r="AD341" s="4" t="s">
        <v>2935</v>
      </c>
      <c r="AE341" s="4" t="s">
        <v>2935</v>
      </c>
      <c r="AF341" s="4">
        <v>44.536802000000002</v>
      </c>
      <c r="AG341" s="4" t="s">
        <v>2935</v>
      </c>
      <c r="AH341" s="4" t="s">
        <v>2935</v>
      </c>
      <c r="AI341" s="4" t="s">
        <v>2924</v>
      </c>
      <c r="AJ341" s="4" t="s">
        <v>2924</v>
      </c>
    </row>
    <row r="342" spans="1:36" hidden="1" x14ac:dyDescent="0.3">
      <c r="A342" s="1" t="s">
        <v>336</v>
      </c>
      <c r="B342" s="2">
        <v>7269053</v>
      </c>
      <c r="C342" s="3" t="s">
        <v>2919</v>
      </c>
      <c r="D342" s="4">
        <v>686.14484531999994</v>
      </c>
      <c r="E342" s="3" t="s">
        <v>2920</v>
      </c>
      <c r="F342" s="3" t="s">
        <v>2921</v>
      </c>
      <c r="G342" s="3" t="s">
        <v>3114</v>
      </c>
      <c r="H342" s="3" t="s">
        <v>3114</v>
      </c>
      <c r="I342" s="3" t="s">
        <v>3270</v>
      </c>
      <c r="J342" s="4">
        <v>4.533042</v>
      </c>
      <c r="K342" s="4">
        <v>4.533042</v>
      </c>
      <c r="L342" s="4">
        <v>-19.410526000000001</v>
      </c>
      <c r="M342" s="4">
        <v>4.647348</v>
      </c>
      <c r="N342" s="4" t="s">
        <v>2935</v>
      </c>
      <c r="O342" s="4" t="s">
        <v>2935</v>
      </c>
      <c r="P342" s="4">
        <v>2.0861040000000002</v>
      </c>
      <c r="Q342" s="4" t="s">
        <v>2924</v>
      </c>
      <c r="R342" s="4" t="s">
        <v>2935</v>
      </c>
      <c r="S342" s="3" t="s">
        <v>4456</v>
      </c>
      <c r="T342" s="4">
        <v>19.14</v>
      </c>
      <c r="U342" s="4">
        <v>686.14484531999994</v>
      </c>
      <c r="V342" s="10">
        <v>361.88384500000001</v>
      </c>
      <c r="W342" s="4" t="s">
        <v>2935</v>
      </c>
      <c r="X342" s="4">
        <v>26.62</v>
      </c>
      <c r="Y342" s="4">
        <v>18</v>
      </c>
      <c r="Z342" s="4" t="s">
        <v>2924</v>
      </c>
      <c r="AA342" s="10" t="s">
        <v>2924</v>
      </c>
      <c r="AB342" s="10" t="s">
        <v>2924</v>
      </c>
      <c r="AC342" s="4" t="s">
        <v>2935</v>
      </c>
      <c r="AD342" s="4" t="s">
        <v>2935</v>
      </c>
      <c r="AE342" s="4" t="s">
        <v>2935</v>
      </c>
      <c r="AF342" s="4" t="s">
        <v>2924</v>
      </c>
      <c r="AG342" s="4" t="s">
        <v>2924</v>
      </c>
      <c r="AH342" s="4" t="s">
        <v>2924</v>
      </c>
      <c r="AI342" s="4">
        <v>2.0861040000000002</v>
      </c>
      <c r="AJ342" s="4">
        <v>2.0861040000000002</v>
      </c>
    </row>
    <row r="343" spans="1:36" hidden="1" x14ac:dyDescent="0.3">
      <c r="A343" s="1" t="s">
        <v>337</v>
      </c>
      <c r="B343" s="2">
        <v>4812549</v>
      </c>
      <c r="C343" s="3" t="s">
        <v>2919</v>
      </c>
      <c r="D343" s="4">
        <v>1574.2075396</v>
      </c>
      <c r="E343" s="3" t="s">
        <v>2920</v>
      </c>
      <c r="F343" s="3" t="s">
        <v>2921</v>
      </c>
      <c r="G343" s="3" t="s">
        <v>2942</v>
      </c>
      <c r="H343" s="3" t="s">
        <v>2942</v>
      </c>
      <c r="I343" s="3" t="s">
        <v>2943</v>
      </c>
      <c r="J343" s="4">
        <v>37.681159000000001</v>
      </c>
      <c r="K343" s="4">
        <v>-4.1614120000000003</v>
      </c>
      <c r="L343" s="4">
        <v>-4.4025160000000003</v>
      </c>
      <c r="M343" s="4">
        <v>8.1081079999999996</v>
      </c>
      <c r="N343" s="4" t="s">
        <v>2924</v>
      </c>
      <c r="O343" s="4" t="s">
        <v>2924</v>
      </c>
      <c r="P343" s="4" t="s">
        <v>2924</v>
      </c>
      <c r="Q343" s="4" t="s">
        <v>2924</v>
      </c>
      <c r="R343" s="4">
        <v>26.912649999999999</v>
      </c>
      <c r="S343" s="3" t="s">
        <v>4457</v>
      </c>
      <c r="T343" s="5" t="s">
        <v>4458</v>
      </c>
      <c r="U343" s="4">
        <v>1574.2075396</v>
      </c>
      <c r="V343" s="10">
        <v>2086.332539</v>
      </c>
      <c r="W343" s="4" t="s">
        <v>2935</v>
      </c>
      <c r="X343" s="4">
        <v>8.8800000000000008</v>
      </c>
      <c r="Y343" s="5" t="s">
        <v>4459</v>
      </c>
      <c r="Z343" s="4" t="s">
        <v>2924</v>
      </c>
      <c r="AA343" s="10" t="s">
        <v>2924</v>
      </c>
      <c r="AB343" s="10" t="s">
        <v>2924</v>
      </c>
      <c r="AC343" s="4">
        <v>5.0568070000000001</v>
      </c>
      <c r="AD343" s="4">
        <v>4.0966155077147999</v>
      </c>
      <c r="AE343" s="4">
        <v>4.6755440610883001</v>
      </c>
      <c r="AF343" s="4" t="s">
        <v>2924</v>
      </c>
      <c r="AG343" s="4">
        <v>41.028671028463798</v>
      </c>
      <c r="AH343" s="4" t="s">
        <v>2924</v>
      </c>
      <c r="AI343" s="4" t="s">
        <v>2924</v>
      </c>
      <c r="AJ343" s="4" t="s">
        <v>2924</v>
      </c>
    </row>
    <row r="344" spans="1:36" hidden="1" x14ac:dyDescent="0.3">
      <c r="A344" s="1" t="s">
        <v>338</v>
      </c>
      <c r="B344" s="2">
        <v>4152157</v>
      </c>
      <c r="C344" s="3" t="s">
        <v>2919</v>
      </c>
      <c r="D344" s="4">
        <v>23009.083785999999</v>
      </c>
      <c r="E344" s="3" t="s">
        <v>2920</v>
      </c>
      <c r="F344" s="3" t="s">
        <v>2921</v>
      </c>
      <c r="G344" s="3" t="s">
        <v>2942</v>
      </c>
      <c r="H344" s="3" t="s">
        <v>2942</v>
      </c>
      <c r="I344" s="3" t="s">
        <v>2943</v>
      </c>
      <c r="J344" s="4">
        <v>-31.924983999999998</v>
      </c>
      <c r="K344" s="4">
        <v>-22.339169999999999</v>
      </c>
      <c r="L344" s="4">
        <v>-15.061861</v>
      </c>
      <c r="M344" s="4">
        <v>-1.306332</v>
      </c>
      <c r="N344" s="4">
        <v>14.275382</v>
      </c>
      <c r="O344" s="4">
        <v>12.973462</v>
      </c>
      <c r="P344" s="4">
        <v>1.406331</v>
      </c>
      <c r="Q344" s="4">
        <v>9.1410210000000003</v>
      </c>
      <c r="R344" s="4">
        <v>12.742388999999999</v>
      </c>
      <c r="S344" s="3" t="s">
        <v>4460</v>
      </c>
      <c r="T344" s="5" t="s">
        <v>4461</v>
      </c>
      <c r="U344" s="4">
        <v>23009.083785999999</v>
      </c>
      <c r="V344" s="10">
        <v>27960.783786</v>
      </c>
      <c r="W344" s="4" t="s">
        <v>2935</v>
      </c>
      <c r="X344" s="4">
        <v>268.29500000000002</v>
      </c>
      <c r="Y344" s="4">
        <v>153.62</v>
      </c>
      <c r="Z344" s="4">
        <v>14.275382</v>
      </c>
      <c r="AA344" s="10">
        <v>10.04561562</v>
      </c>
      <c r="AB344" s="10">
        <v>9.6194850924999997</v>
      </c>
      <c r="AC344" s="4">
        <v>2.9103080000000001</v>
      </c>
      <c r="AD344" s="4">
        <v>2.9391926043493002</v>
      </c>
      <c r="AE344" s="4">
        <v>2.9003128858210001</v>
      </c>
      <c r="AF344" s="4">
        <v>9.1410210000000003</v>
      </c>
      <c r="AG344" s="4">
        <v>7.6370073171732002</v>
      </c>
      <c r="AH344" s="4">
        <v>8.0207720083592005</v>
      </c>
      <c r="AI344" s="4">
        <v>1.406331</v>
      </c>
      <c r="AJ344" s="4" t="s">
        <v>2924</v>
      </c>
    </row>
    <row r="345" spans="1:36" hidden="1" x14ac:dyDescent="0.3">
      <c r="A345" s="1" t="s">
        <v>339</v>
      </c>
      <c r="B345" s="2">
        <v>106997565</v>
      </c>
      <c r="C345" s="3" t="s">
        <v>2936</v>
      </c>
      <c r="D345" s="4">
        <v>4610.1631951400004</v>
      </c>
      <c r="E345" s="3" t="s">
        <v>2920</v>
      </c>
      <c r="F345" s="3" t="s">
        <v>2921</v>
      </c>
      <c r="G345" s="3" t="s">
        <v>2942</v>
      </c>
      <c r="H345" s="3" t="s">
        <v>2942</v>
      </c>
      <c r="I345" s="3" t="s">
        <v>2943</v>
      </c>
      <c r="J345" s="4">
        <v>49.770038999999997</v>
      </c>
      <c r="K345" s="4">
        <v>14.089089</v>
      </c>
      <c r="L345" s="4">
        <v>-13.409307</v>
      </c>
      <c r="M345" s="4">
        <v>2.7033119999999999</v>
      </c>
      <c r="N345" s="4" t="s">
        <v>2924</v>
      </c>
      <c r="O345" s="4" t="s">
        <v>2924</v>
      </c>
      <c r="P345" s="4">
        <v>13.690690999999999</v>
      </c>
      <c r="Q345" s="4" t="s">
        <v>2924</v>
      </c>
      <c r="R345" s="4" t="s">
        <v>2924</v>
      </c>
      <c r="S345" s="3" t="s">
        <v>4462</v>
      </c>
      <c r="T345" s="4">
        <v>45.59</v>
      </c>
      <c r="U345" s="4">
        <v>4610.1631951400004</v>
      </c>
      <c r="V345" s="10">
        <v>4260.3351949999997</v>
      </c>
      <c r="W345" s="4" t="s">
        <v>2935</v>
      </c>
      <c r="X345" s="4">
        <v>62.21</v>
      </c>
      <c r="Y345" s="4">
        <v>26.8</v>
      </c>
      <c r="Z345" s="4" t="s">
        <v>2924</v>
      </c>
      <c r="AA345" s="10" t="s">
        <v>2924</v>
      </c>
      <c r="AB345" s="10" t="s">
        <v>2924</v>
      </c>
      <c r="AC345" s="4" t="s">
        <v>2935</v>
      </c>
      <c r="AD345" s="4">
        <v>251.725911843777</v>
      </c>
      <c r="AE345" s="4" t="s">
        <v>2924</v>
      </c>
      <c r="AF345" s="4" t="s">
        <v>2924</v>
      </c>
      <c r="AG345" s="4" t="s">
        <v>2924</v>
      </c>
      <c r="AH345" s="4" t="s">
        <v>2924</v>
      </c>
      <c r="AI345" s="4">
        <v>13.690690999999999</v>
      </c>
      <c r="AJ345" s="4">
        <v>14.607498</v>
      </c>
    </row>
    <row r="346" spans="1:36" hidden="1" x14ac:dyDescent="0.3">
      <c r="A346" s="1" t="s">
        <v>340</v>
      </c>
      <c r="B346" s="2">
        <v>4812047</v>
      </c>
      <c r="C346" s="3" t="s">
        <v>2957</v>
      </c>
      <c r="D346" s="4">
        <v>1206.5314361400001</v>
      </c>
      <c r="E346" s="3" t="s">
        <v>2920</v>
      </c>
      <c r="F346" s="3" t="s">
        <v>2921</v>
      </c>
      <c r="G346" s="3" t="s">
        <v>2922</v>
      </c>
      <c r="H346" s="3" t="s">
        <v>2922</v>
      </c>
      <c r="I346" s="3" t="s">
        <v>3111</v>
      </c>
      <c r="J346" s="4">
        <v>84.730114</v>
      </c>
      <c r="K346" s="4">
        <v>6.3803679999999998</v>
      </c>
      <c r="L346" s="4">
        <v>15.037594</v>
      </c>
      <c r="M346" s="4">
        <v>23.739296</v>
      </c>
      <c r="N346" s="4" t="s">
        <v>2924</v>
      </c>
      <c r="O346" s="4" t="s">
        <v>2924</v>
      </c>
      <c r="P346" s="4">
        <v>3.6946020000000002</v>
      </c>
      <c r="Q346" s="4" t="s">
        <v>2924</v>
      </c>
      <c r="R346" s="4">
        <v>110.007644</v>
      </c>
      <c r="S346" s="3" t="s">
        <v>4463</v>
      </c>
      <c r="T346" s="4">
        <v>26.01</v>
      </c>
      <c r="U346" s="4">
        <v>1206.5314361400001</v>
      </c>
      <c r="V346" s="10">
        <v>1211.6104359999999</v>
      </c>
      <c r="W346" s="4" t="s">
        <v>2935</v>
      </c>
      <c r="X346" s="4">
        <v>28.88</v>
      </c>
      <c r="Y346" s="4">
        <v>11.91</v>
      </c>
      <c r="Z346" s="4" t="s">
        <v>2924</v>
      </c>
      <c r="AA346" s="10" t="s">
        <v>2924</v>
      </c>
      <c r="AB346" s="10" t="s">
        <v>2924</v>
      </c>
      <c r="AC346" s="4">
        <v>8.2446599999999997</v>
      </c>
      <c r="AD346" s="4">
        <v>12.5546378604661</v>
      </c>
      <c r="AE346" s="4">
        <v>10.873882856371001</v>
      </c>
      <c r="AF346" s="4" t="s">
        <v>2924</v>
      </c>
      <c r="AG346" s="4">
        <v>60.101214613457699</v>
      </c>
      <c r="AH346" s="4">
        <v>74.641484684951095</v>
      </c>
      <c r="AI346" s="4">
        <v>3.6946020000000002</v>
      </c>
      <c r="AJ346" s="4">
        <v>14.612360000000001</v>
      </c>
    </row>
    <row r="347" spans="1:36" hidden="1" x14ac:dyDescent="0.3">
      <c r="A347" s="1" t="s">
        <v>341</v>
      </c>
      <c r="B347" s="2">
        <v>4810813</v>
      </c>
      <c r="C347" s="3" t="s">
        <v>2919</v>
      </c>
      <c r="D347" s="4">
        <v>12246.86460816</v>
      </c>
      <c r="E347" s="3" t="s">
        <v>2920</v>
      </c>
      <c r="F347" s="3" t="s">
        <v>2921</v>
      </c>
      <c r="G347" s="3" t="s">
        <v>2942</v>
      </c>
      <c r="H347" s="3" t="s">
        <v>2942</v>
      </c>
      <c r="I347" s="3" t="s">
        <v>2943</v>
      </c>
      <c r="J347" s="4">
        <v>-27.134595999999998</v>
      </c>
      <c r="K347" s="4">
        <v>-28.615863000000001</v>
      </c>
      <c r="L347" s="4">
        <v>-8.8898340000000005</v>
      </c>
      <c r="M347" s="4">
        <v>1.324503</v>
      </c>
      <c r="N347" s="4">
        <v>38.25</v>
      </c>
      <c r="O347" s="4">
        <v>39.159049000000003</v>
      </c>
      <c r="P347" s="4">
        <v>2.2619590000000001</v>
      </c>
      <c r="Q347" s="4">
        <v>27.046958</v>
      </c>
      <c r="R347" s="4">
        <v>77.000985</v>
      </c>
      <c r="S347" s="3" t="s">
        <v>4464</v>
      </c>
      <c r="T347" s="4">
        <v>64.260000000000005</v>
      </c>
      <c r="U347" s="4">
        <v>12246.86460816</v>
      </c>
      <c r="V347" s="10">
        <v>11919.107608</v>
      </c>
      <c r="W347" s="4" t="s">
        <v>2935</v>
      </c>
      <c r="X347" s="4">
        <v>99.56</v>
      </c>
      <c r="Y347" s="4">
        <v>61.15</v>
      </c>
      <c r="Z347" s="4">
        <v>38.25</v>
      </c>
      <c r="AA347" s="10">
        <v>17.899721448400001</v>
      </c>
      <c r="AB347" s="10">
        <v>19.640925012299999</v>
      </c>
      <c r="AC347" s="4">
        <v>4.3297980000000003</v>
      </c>
      <c r="AD347" s="4">
        <v>4.0235602518910003</v>
      </c>
      <c r="AE347" s="4">
        <v>4.2339431006522004</v>
      </c>
      <c r="AF347" s="4">
        <v>27.046958</v>
      </c>
      <c r="AG347" s="4">
        <v>17.0155266999598</v>
      </c>
      <c r="AH347" s="4">
        <v>21.5046330762483</v>
      </c>
      <c r="AI347" s="4">
        <v>2.2619590000000001</v>
      </c>
      <c r="AJ347" s="4">
        <v>2.4705879999999998</v>
      </c>
    </row>
    <row r="348" spans="1:36" hidden="1" x14ac:dyDescent="0.3">
      <c r="A348" s="1" t="s">
        <v>342</v>
      </c>
      <c r="B348" s="2">
        <v>5164480</v>
      </c>
      <c r="C348" s="3" t="s">
        <v>2919</v>
      </c>
      <c r="D348" s="4">
        <v>27121.758143759998</v>
      </c>
      <c r="E348" s="3" t="s">
        <v>2920</v>
      </c>
      <c r="F348" s="3" t="s">
        <v>2921</v>
      </c>
      <c r="G348" s="3" t="s">
        <v>2942</v>
      </c>
      <c r="H348" s="3" t="s">
        <v>2942</v>
      </c>
      <c r="I348" s="3" t="s">
        <v>2943</v>
      </c>
      <c r="J348" s="4">
        <v>14.469291</v>
      </c>
      <c r="K348" s="4">
        <v>29.69162</v>
      </c>
      <c r="L348" s="4">
        <v>2.0292210000000002</v>
      </c>
      <c r="M348" s="4">
        <v>13.447653000000001</v>
      </c>
      <c r="N348" s="4" t="s">
        <v>2924</v>
      </c>
      <c r="O348" s="4">
        <v>25.181816999999999</v>
      </c>
      <c r="P348" s="4">
        <v>1.2721979999999999</v>
      </c>
      <c r="Q348" s="4" t="s">
        <v>2924</v>
      </c>
      <c r="R348" s="4">
        <v>5.5404859999999996</v>
      </c>
      <c r="S348" s="3" t="s">
        <v>4465</v>
      </c>
      <c r="T348" s="4">
        <v>113.13</v>
      </c>
      <c r="U348" s="4">
        <v>27121.758143759998</v>
      </c>
      <c r="V348" s="10">
        <v>8757.2700729999997</v>
      </c>
      <c r="W348" s="4" t="s">
        <v>2935</v>
      </c>
      <c r="X348" s="4">
        <v>131.49</v>
      </c>
      <c r="Y348" s="4">
        <v>76.530100000000004</v>
      </c>
      <c r="Z348" s="4" t="s">
        <v>2924</v>
      </c>
      <c r="AA348" s="10" t="s">
        <v>2924</v>
      </c>
      <c r="AB348" s="10" t="s">
        <v>2924</v>
      </c>
      <c r="AC348" s="4">
        <v>2.5827339999999999</v>
      </c>
      <c r="AD348" s="4">
        <v>3.1809519158905002</v>
      </c>
      <c r="AE348" s="4">
        <v>3.2335924283784001</v>
      </c>
      <c r="AF348" s="4" t="s">
        <v>2924</v>
      </c>
      <c r="AG348" s="4" t="s">
        <v>2924</v>
      </c>
      <c r="AH348" s="4" t="s">
        <v>2924</v>
      </c>
      <c r="AI348" s="4">
        <v>1.2721979999999999</v>
      </c>
      <c r="AJ348" s="4">
        <v>1.361051</v>
      </c>
    </row>
    <row r="349" spans="1:36" hidden="1" x14ac:dyDescent="0.3">
      <c r="A349" s="1" t="s">
        <v>343</v>
      </c>
      <c r="B349" s="2">
        <v>4098629</v>
      </c>
      <c r="C349" s="3" t="s">
        <v>2936</v>
      </c>
      <c r="D349" s="4">
        <v>9330.2483596099992</v>
      </c>
      <c r="E349" s="3" t="s">
        <v>2920</v>
      </c>
      <c r="F349" s="3" t="s">
        <v>2921</v>
      </c>
      <c r="G349" s="3" t="s">
        <v>2922</v>
      </c>
      <c r="H349" s="3" t="s">
        <v>2922</v>
      </c>
      <c r="I349" s="3" t="s">
        <v>3050</v>
      </c>
      <c r="J349" s="4">
        <v>6.9796589999999998</v>
      </c>
      <c r="K349" s="4">
        <v>7.379931</v>
      </c>
      <c r="L349" s="4">
        <v>-2.0391949999999999</v>
      </c>
      <c r="M349" s="4">
        <v>3.9336890000000002</v>
      </c>
      <c r="N349" s="4" t="s">
        <v>2924</v>
      </c>
      <c r="O349" s="4">
        <v>42.290396000000001</v>
      </c>
      <c r="P349" s="4">
        <v>1.244686</v>
      </c>
      <c r="Q349" s="4">
        <v>16.481394000000002</v>
      </c>
      <c r="R349" s="4">
        <v>74.607429999999994</v>
      </c>
      <c r="S349" s="3" t="s">
        <v>4466</v>
      </c>
      <c r="T349" s="4">
        <v>332.91</v>
      </c>
      <c r="U349" s="4">
        <v>9330.2483596099992</v>
      </c>
      <c r="V349" s="10">
        <v>9095.8673589999999</v>
      </c>
      <c r="W349" s="4" t="s">
        <v>2935</v>
      </c>
      <c r="X349" s="4">
        <v>387.99</v>
      </c>
      <c r="Y349" s="5" t="s">
        <v>4467</v>
      </c>
      <c r="Z349" s="4" t="s">
        <v>2924</v>
      </c>
      <c r="AA349" s="10">
        <v>28.892919754899999</v>
      </c>
      <c r="AB349" s="10">
        <v>33.118716437000003</v>
      </c>
      <c r="AC349" s="4">
        <v>3.5252439999999998</v>
      </c>
      <c r="AD349" s="4">
        <v>3.432975241796</v>
      </c>
      <c r="AE349" s="4">
        <v>3.5214758509122999</v>
      </c>
      <c r="AF349" s="4">
        <v>16.481394000000002</v>
      </c>
      <c r="AG349" s="4">
        <v>17.700296602995799</v>
      </c>
      <c r="AH349" s="4">
        <v>19.7105940700628</v>
      </c>
      <c r="AI349" s="4">
        <v>1.244686</v>
      </c>
      <c r="AJ349" s="4">
        <v>1.377597</v>
      </c>
    </row>
    <row r="350" spans="1:36" hidden="1" x14ac:dyDescent="0.3">
      <c r="A350" s="1" t="s">
        <v>344</v>
      </c>
      <c r="B350" s="2">
        <v>4810610</v>
      </c>
      <c r="C350" s="3" t="s">
        <v>2919</v>
      </c>
      <c r="D350" s="4">
        <v>11325.807504</v>
      </c>
      <c r="E350" s="3" t="s">
        <v>2920</v>
      </c>
      <c r="F350" s="3" t="s">
        <v>2921</v>
      </c>
      <c r="G350" s="3" t="s">
        <v>2922</v>
      </c>
      <c r="H350" s="3" t="s">
        <v>2922</v>
      </c>
      <c r="I350" s="3" t="s">
        <v>3235</v>
      </c>
      <c r="J350" s="5" t="s">
        <v>3271</v>
      </c>
      <c r="K350" s="4">
        <v>-9.8108000000000001E-2</v>
      </c>
      <c r="L350" s="4">
        <v>1.9013580000000001</v>
      </c>
      <c r="M350" s="4">
        <v>5.490602</v>
      </c>
      <c r="N350" s="4">
        <v>75.110642999999996</v>
      </c>
      <c r="O350" s="4">
        <v>45.898260999999998</v>
      </c>
      <c r="P350" s="4">
        <v>5.2952979999999998</v>
      </c>
      <c r="Q350" s="4">
        <v>35.223959999999998</v>
      </c>
      <c r="R350" s="4">
        <v>47.962217000000003</v>
      </c>
      <c r="S350" s="3" t="s">
        <v>4468</v>
      </c>
      <c r="T350" s="4">
        <v>71.28</v>
      </c>
      <c r="U350" s="4">
        <v>11325.807504</v>
      </c>
      <c r="V350" s="10">
        <v>11537.185503999999</v>
      </c>
      <c r="W350" s="4">
        <v>0.448933782267116</v>
      </c>
      <c r="X350" s="4">
        <v>85.57</v>
      </c>
      <c r="Y350" s="4">
        <v>61.16</v>
      </c>
      <c r="Z350" s="4">
        <v>75.110642999999996</v>
      </c>
      <c r="AA350" s="10">
        <v>37.018956115199998</v>
      </c>
      <c r="AB350" s="10">
        <v>37.683779797299998</v>
      </c>
      <c r="AC350" s="4">
        <v>9.8475190000000001</v>
      </c>
      <c r="AD350" s="4">
        <v>9.2576888487607008</v>
      </c>
      <c r="AE350" s="4">
        <v>9.4308225945044999</v>
      </c>
      <c r="AF350" s="4">
        <v>35.223959999999998</v>
      </c>
      <c r="AG350" s="4">
        <v>26.475091174323602</v>
      </c>
      <c r="AH350" s="4">
        <v>26.977300648915602</v>
      </c>
      <c r="AI350" s="4">
        <v>5.2952979999999998</v>
      </c>
      <c r="AJ350" s="4">
        <v>16.903012</v>
      </c>
    </row>
    <row r="351" spans="1:36" hidden="1" x14ac:dyDescent="0.3">
      <c r="A351" s="1" t="s">
        <v>345</v>
      </c>
      <c r="B351" s="2">
        <v>5233242</v>
      </c>
      <c r="C351" s="3" t="s">
        <v>2919</v>
      </c>
      <c r="D351" s="4">
        <v>765.45728929999996</v>
      </c>
      <c r="E351" s="3" t="s">
        <v>2920</v>
      </c>
      <c r="F351" s="3" t="s">
        <v>2961</v>
      </c>
      <c r="G351" s="3" t="s">
        <v>2962</v>
      </c>
      <c r="H351" s="3" t="s">
        <v>3090</v>
      </c>
      <c r="I351" s="3" t="s">
        <v>2923</v>
      </c>
      <c r="J351" s="4">
        <v>197.208122</v>
      </c>
      <c r="K351" s="4">
        <v>18.522266999999999</v>
      </c>
      <c r="L351" s="4">
        <v>-9.7147260000000006</v>
      </c>
      <c r="M351" s="4">
        <v>4.181495</v>
      </c>
      <c r="N351" s="4" t="s">
        <v>2924</v>
      </c>
      <c r="O351" s="4">
        <v>26.433409000000001</v>
      </c>
      <c r="P351" s="4">
        <v>5.1449910000000001</v>
      </c>
      <c r="Q351" s="4">
        <v>20.559325999999999</v>
      </c>
      <c r="R351" s="4">
        <v>21.820636</v>
      </c>
      <c r="S351" s="3" t="s">
        <v>4469</v>
      </c>
      <c r="T351" s="4">
        <v>11.71</v>
      </c>
      <c r="U351" s="4">
        <v>765.45728929999996</v>
      </c>
      <c r="V351" s="10">
        <v>1165.549289</v>
      </c>
      <c r="W351" s="4" t="s">
        <v>2935</v>
      </c>
      <c r="X351" s="4">
        <v>14.38</v>
      </c>
      <c r="Y351" s="4">
        <v>3.77</v>
      </c>
      <c r="Z351" s="4" t="s">
        <v>2924</v>
      </c>
      <c r="AA351" s="10">
        <v>19.536202869499999</v>
      </c>
      <c r="AB351" s="10">
        <v>28.8373925677</v>
      </c>
      <c r="AC351" s="4">
        <v>2.0998579999999998</v>
      </c>
      <c r="AD351" s="4">
        <v>1.9674583639776999</v>
      </c>
      <c r="AE351" s="4">
        <v>2.0653428942645999</v>
      </c>
      <c r="AF351" s="4">
        <v>20.559325999999999</v>
      </c>
      <c r="AG351" s="4">
        <v>10.589789430646899</v>
      </c>
      <c r="AH351" s="4">
        <v>11.0415809871163</v>
      </c>
      <c r="AI351" s="4">
        <v>5.1449910000000001</v>
      </c>
      <c r="AJ351" s="4" t="s">
        <v>2924</v>
      </c>
    </row>
    <row r="352" spans="1:36" hidden="1" x14ac:dyDescent="0.3">
      <c r="A352" s="1" t="s">
        <v>346</v>
      </c>
      <c r="B352" s="2">
        <v>112203863</v>
      </c>
      <c r="C352" s="3" t="s">
        <v>2936</v>
      </c>
      <c r="D352" s="4">
        <v>8940.6700151999994</v>
      </c>
      <c r="E352" s="3" t="s">
        <v>2925</v>
      </c>
      <c r="F352" s="3" t="s">
        <v>2997</v>
      </c>
      <c r="G352" s="3" t="s">
        <v>3128</v>
      </c>
      <c r="H352" s="3" t="s">
        <v>3272</v>
      </c>
      <c r="I352" s="3" t="s">
        <v>3273</v>
      </c>
      <c r="J352" s="4">
        <v>12.956811</v>
      </c>
      <c r="K352" s="4">
        <v>-23.497267999999998</v>
      </c>
      <c r="L352" s="4">
        <v>-6.0958769999999998</v>
      </c>
      <c r="M352" s="4">
        <v>4.4317679999999999</v>
      </c>
      <c r="N352" s="4">
        <v>75.552857000000003</v>
      </c>
      <c r="O352" s="4">
        <v>25.371262000000002</v>
      </c>
      <c r="P352" s="4">
        <v>3.1592289999999998</v>
      </c>
      <c r="Q352" s="4">
        <v>21.090703999999999</v>
      </c>
      <c r="R352" s="4">
        <v>36.554668999999997</v>
      </c>
      <c r="S352" s="3" t="s">
        <v>4470</v>
      </c>
      <c r="T352" s="4">
        <v>47.6</v>
      </c>
      <c r="U352" s="4">
        <v>8940.6700151999994</v>
      </c>
      <c r="V352" s="10">
        <v>10137.051675000001</v>
      </c>
      <c r="W352" s="4" t="s">
        <v>2935</v>
      </c>
      <c r="X352" s="4">
        <v>64.78</v>
      </c>
      <c r="Y352" s="4">
        <v>41</v>
      </c>
      <c r="Z352" s="4">
        <v>75.552857000000003</v>
      </c>
      <c r="AA352" s="10">
        <v>28.132456840867601</v>
      </c>
      <c r="AB352" s="10">
        <v>36.575317299874598</v>
      </c>
      <c r="AC352" s="4">
        <v>5.4894579999999999</v>
      </c>
      <c r="AD352" s="4">
        <v>4.8440699161448997</v>
      </c>
      <c r="AE352" s="4">
        <v>5.4466444958934996</v>
      </c>
      <c r="AF352" s="4">
        <v>21.090703999999999</v>
      </c>
      <c r="AG352" s="4">
        <v>15.3772318573509</v>
      </c>
      <c r="AH352" s="4">
        <v>17.866723559468198</v>
      </c>
      <c r="AI352" s="4">
        <v>3.1592289999999998</v>
      </c>
      <c r="AJ352" s="4" t="s">
        <v>2924</v>
      </c>
    </row>
    <row r="353" spans="1:36" hidden="1" x14ac:dyDescent="0.3">
      <c r="A353" s="1" t="s">
        <v>347</v>
      </c>
      <c r="B353" s="2">
        <v>107528004</v>
      </c>
      <c r="C353" s="3" t="s">
        <v>2957</v>
      </c>
      <c r="D353" s="4">
        <v>1700.4553510000001</v>
      </c>
      <c r="E353" s="3" t="s">
        <v>2946</v>
      </c>
      <c r="F353" s="3" t="s">
        <v>2947</v>
      </c>
      <c r="G353" s="3" t="s">
        <v>2948</v>
      </c>
      <c r="H353" s="3" t="s">
        <v>2990</v>
      </c>
      <c r="I353" s="3"/>
      <c r="J353" s="4">
        <v>167.12962999999999</v>
      </c>
      <c r="K353" s="4">
        <v>65.09299</v>
      </c>
      <c r="L353" s="4">
        <v>40.731707</v>
      </c>
      <c r="M353" s="5" t="s">
        <v>3274</v>
      </c>
      <c r="N353" s="4" t="s">
        <v>2924</v>
      </c>
      <c r="O353" s="4" t="s">
        <v>2924</v>
      </c>
      <c r="P353" s="4">
        <v>3.1860849999999998</v>
      </c>
      <c r="Q353" s="4">
        <v>188.648731</v>
      </c>
      <c r="R353" s="4" t="s">
        <v>2924</v>
      </c>
      <c r="S353" s="3" t="s">
        <v>4471</v>
      </c>
      <c r="T353" s="4">
        <v>11.54</v>
      </c>
      <c r="U353" s="4">
        <v>1700.4553510000001</v>
      </c>
      <c r="V353" s="10">
        <v>1538.996351</v>
      </c>
      <c r="W353" s="4" t="s">
        <v>2935</v>
      </c>
      <c r="X353" s="4">
        <v>14.27</v>
      </c>
      <c r="Y353" s="5" t="s">
        <v>4472</v>
      </c>
      <c r="Z353" s="4" t="s">
        <v>2924</v>
      </c>
      <c r="AA353" s="10" t="s">
        <v>2924</v>
      </c>
      <c r="AB353" s="10" t="s">
        <v>2924</v>
      </c>
      <c r="AC353" s="4">
        <v>3.8901659999999998</v>
      </c>
      <c r="AD353" s="4">
        <v>3.7535571709086999</v>
      </c>
      <c r="AE353" s="4">
        <v>4.4249421816246999</v>
      </c>
      <c r="AF353" s="4">
        <v>188.648731</v>
      </c>
      <c r="AG353" s="4">
        <v>19.1922087553592</v>
      </c>
      <c r="AH353" s="4">
        <v>37.693706703568502</v>
      </c>
      <c r="AI353" s="4">
        <v>3.1860849999999998</v>
      </c>
      <c r="AJ353" s="4">
        <v>4.1948379999999998</v>
      </c>
    </row>
    <row r="354" spans="1:36" hidden="1" x14ac:dyDescent="0.3">
      <c r="A354" s="1" t="s">
        <v>348</v>
      </c>
      <c r="B354" s="2">
        <v>101570773</v>
      </c>
      <c r="C354" s="3" t="s">
        <v>2957</v>
      </c>
      <c r="D354" s="4">
        <v>873.15615648000005</v>
      </c>
      <c r="E354" s="3" t="s">
        <v>2946</v>
      </c>
      <c r="F354" s="3" t="s">
        <v>2947</v>
      </c>
      <c r="G354" s="3" t="s">
        <v>2948</v>
      </c>
      <c r="H354" s="3" t="s">
        <v>2990</v>
      </c>
      <c r="I354" s="3" t="s">
        <v>2950</v>
      </c>
      <c r="J354" s="4">
        <v>-50.370370000000001</v>
      </c>
      <c r="K354" s="4">
        <v>18.061674</v>
      </c>
      <c r="L354" s="4">
        <v>12.368973</v>
      </c>
      <c r="M354" s="4">
        <v>-0.74074099999999998</v>
      </c>
      <c r="N354" s="4">
        <v>22.808510999999999</v>
      </c>
      <c r="O354" s="4" t="s">
        <v>2935</v>
      </c>
      <c r="P354" s="4">
        <v>7.4651810000000003</v>
      </c>
      <c r="Q354" s="4">
        <v>18.540893000000001</v>
      </c>
      <c r="R354" s="4" t="s">
        <v>2935</v>
      </c>
      <c r="S354" s="3" t="s">
        <v>4473</v>
      </c>
      <c r="T354" s="4">
        <v>5.36</v>
      </c>
      <c r="U354" s="4">
        <v>873.15615648000005</v>
      </c>
      <c r="V354" s="10">
        <v>936.89415599999995</v>
      </c>
      <c r="W354" s="4" t="s">
        <v>2935</v>
      </c>
      <c r="X354" s="4">
        <v>18.32</v>
      </c>
      <c r="Y354" s="4">
        <v>2.3199999999999998</v>
      </c>
      <c r="Z354" s="4">
        <v>22.808510999999999</v>
      </c>
      <c r="AA354" s="10">
        <v>33.5</v>
      </c>
      <c r="AB354" s="10">
        <v>30.628571428499999</v>
      </c>
      <c r="AC354" s="4">
        <v>2.0693730000000001</v>
      </c>
      <c r="AD354" s="4">
        <v>1.8017715049473</v>
      </c>
      <c r="AE354" s="4">
        <v>2.0216955591041001</v>
      </c>
      <c r="AF354" s="4">
        <v>18.540893000000001</v>
      </c>
      <c r="AG354" s="4" t="s">
        <v>2935</v>
      </c>
      <c r="AH354" s="4" t="s">
        <v>2935</v>
      </c>
      <c r="AI354" s="4">
        <v>7.4651810000000003</v>
      </c>
      <c r="AJ354" s="4">
        <v>7.4651810000000003</v>
      </c>
    </row>
    <row r="355" spans="1:36" hidden="1" x14ac:dyDescent="0.3">
      <c r="A355" s="1" t="s">
        <v>349</v>
      </c>
      <c r="B355" s="2">
        <v>4168729</v>
      </c>
      <c r="C355" s="3" t="s">
        <v>2919</v>
      </c>
      <c r="D355" s="4">
        <v>806.33602884000004</v>
      </c>
      <c r="E355" s="3" t="s">
        <v>2925</v>
      </c>
      <c r="F355" s="3" t="s">
        <v>2981</v>
      </c>
      <c r="G355" s="3" t="s">
        <v>2982</v>
      </c>
      <c r="H355" s="3" t="s">
        <v>3174</v>
      </c>
      <c r="I355" s="3" t="s">
        <v>3275</v>
      </c>
      <c r="J355" s="4">
        <v>15.339426</v>
      </c>
      <c r="K355" s="4">
        <v>11.729371</v>
      </c>
      <c r="L355" s="4">
        <v>0.59777999999999998</v>
      </c>
      <c r="M355" s="4">
        <v>-1.3124830000000001</v>
      </c>
      <c r="N355" s="4">
        <v>28.025376999999999</v>
      </c>
      <c r="O355" s="4">
        <v>34.111969000000002</v>
      </c>
      <c r="P355" s="4">
        <v>2.1509429999999998</v>
      </c>
      <c r="Q355" s="4">
        <v>7.9976050000000001</v>
      </c>
      <c r="R355" s="4">
        <v>54.792203000000001</v>
      </c>
      <c r="S355" s="3" t="s">
        <v>4474</v>
      </c>
      <c r="T355" s="4">
        <v>35.340000000000003</v>
      </c>
      <c r="U355" s="4">
        <v>806.33602884000004</v>
      </c>
      <c r="V355" s="10">
        <v>1288.9660280000001</v>
      </c>
      <c r="W355" s="4" t="s">
        <v>2935</v>
      </c>
      <c r="X355" s="4">
        <v>38.865000000000002</v>
      </c>
      <c r="Y355" s="4">
        <v>27.61</v>
      </c>
      <c r="Z355" s="4">
        <v>28.025376999999999</v>
      </c>
      <c r="AA355" s="10">
        <v>25.808807419800001</v>
      </c>
      <c r="AB355" s="10">
        <v>28.035826199999999</v>
      </c>
      <c r="AC355" s="4">
        <v>0.96436299999999997</v>
      </c>
      <c r="AD355" s="4">
        <v>0.93210598808909995</v>
      </c>
      <c r="AE355" s="4">
        <v>0.95531732520229995</v>
      </c>
      <c r="AF355" s="4">
        <v>7.9976050000000001</v>
      </c>
      <c r="AG355" s="4">
        <v>10.4991250064145</v>
      </c>
      <c r="AH355" s="4">
        <v>11.285193532161699</v>
      </c>
      <c r="AI355" s="4">
        <v>2.1509429999999998</v>
      </c>
      <c r="AJ355" s="4">
        <v>2.1779860000000002</v>
      </c>
    </row>
    <row r="356" spans="1:36" hidden="1" x14ac:dyDescent="0.3">
      <c r="A356" s="1" t="s">
        <v>350</v>
      </c>
      <c r="B356" s="2">
        <v>8648705</v>
      </c>
      <c r="C356" s="3" t="s">
        <v>2936</v>
      </c>
      <c r="D356" s="4">
        <v>12826.32688092</v>
      </c>
      <c r="E356" s="3" t="s">
        <v>3007</v>
      </c>
      <c r="F356" s="3" t="s">
        <v>3075</v>
      </c>
      <c r="G356" s="3" t="s">
        <v>3075</v>
      </c>
      <c r="H356" s="3" t="s">
        <v>3276</v>
      </c>
      <c r="I356" s="3" t="s">
        <v>3277</v>
      </c>
      <c r="J356" s="4">
        <v>46.022641999999998</v>
      </c>
      <c r="K356" s="4">
        <v>18.466813999999999</v>
      </c>
      <c r="L356" s="4">
        <v>12.501454000000001</v>
      </c>
      <c r="M356" s="4">
        <v>10.851381</v>
      </c>
      <c r="N356" s="4">
        <v>23.193479</v>
      </c>
      <c r="O356" s="4">
        <v>37.179093000000002</v>
      </c>
      <c r="P356" s="4">
        <v>7.2513300000000003</v>
      </c>
      <c r="Q356" s="4">
        <v>9.1376209999999993</v>
      </c>
      <c r="R356" s="4">
        <v>43.085776000000003</v>
      </c>
      <c r="S356" s="3" t="s">
        <v>4475</v>
      </c>
      <c r="T356" s="4">
        <v>96.74</v>
      </c>
      <c r="U356" s="4">
        <v>12826.32688092</v>
      </c>
      <c r="V356" s="10">
        <v>15624.097879999999</v>
      </c>
      <c r="W356" s="4" t="s">
        <v>2935</v>
      </c>
      <c r="X356" s="4">
        <v>97.53</v>
      </c>
      <c r="Y356" s="4">
        <v>63.73</v>
      </c>
      <c r="Z356" s="4">
        <v>23.193479</v>
      </c>
      <c r="AA356" s="10">
        <v>23.4078590785</v>
      </c>
      <c r="AB356" s="10">
        <v>24.458754610900002</v>
      </c>
      <c r="AC356" s="4">
        <v>0.75916799999999995</v>
      </c>
      <c r="AD356" s="4">
        <v>0.72532979168120004</v>
      </c>
      <c r="AE356" s="4">
        <v>0.76121084098890002</v>
      </c>
      <c r="AF356" s="4">
        <v>9.1376209999999993</v>
      </c>
      <c r="AG356" s="4">
        <v>13.834067736746</v>
      </c>
      <c r="AH356" s="4">
        <v>14.6154973178991</v>
      </c>
      <c r="AI356" s="4">
        <v>7.2513300000000003</v>
      </c>
      <c r="AJ356" s="4">
        <v>19.638652</v>
      </c>
    </row>
    <row r="357" spans="1:36" hidden="1" x14ac:dyDescent="0.3">
      <c r="A357" s="1" t="s">
        <v>351</v>
      </c>
      <c r="B357" s="2">
        <v>4627052</v>
      </c>
      <c r="C357" s="3" t="s">
        <v>2936</v>
      </c>
      <c r="D357" s="4">
        <v>1850.59158093</v>
      </c>
      <c r="E357" s="3" t="s">
        <v>3098</v>
      </c>
      <c r="F357" s="3" t="s">
        <v>3098</v>
      </c>
      <c r="G357" s="3" t="s">
        <v>3099</v>
      </c>
      <c r="H357" s="3" t="s">
        <v>3158</v>
      </c>
      <c r="I357" s="3" t="s">
        <v>3278</v>
      </c>
      <c r="J357" s="4">
        <v>21.833333</v>
      </c>
      <c r="K357" s="4">
        <v>21.833333</v>
      </c>
      <c r="L357" s="4">
        <v>19.444444000000001</v>
      </c>
      <c r="M357" s="4">
        <v>6.4046580000000004</v>
      </c>
      <c r="N357" s="4" t="s">
        <v>2924</v>
      </c>
      <c r="O357" s="4" t="s">
        <v>2924</v>
      </c>
      <c r="P357" s="4">
        <v>1.147567</v>
      </c>
      <c r="Q357" s="4">
        <v>8.7564159999999998</v>
      </c>
      <c r="R357" s="4">
        <v>10.285591</v>
      </c>
      <c r="S357" s="3" t="s">
        <v>4476</v>
      </c>
      <c r="T357" s="4">
        <v>21.93</v>
      </c>
      <c r="U357" s="4">
        <v>1850.59158093</v>
      </c>
      <c r="V357" s="10">
        <v>2009.27358</v>
      </c>
      <c r="W357" s="4" t="s">
        <v>2935</v>
      </c>
      <c r="X357" s="4">
        <v>22.16</v>
      </c>
      <c r="Y357" s="4">
        <v>17.39</v>
      </c>
      <c r="Z357" s="4" t="s">
        <v>2924</v>
      </c>
      <c r="AA357" s="10">
        <v>32.3976953759</v>
      </c>
      <c r="AB357" s="10" t="s">
        <v>2924</v>
      </c>
      <c r="AC357" s="4">
        <v>3.2170200000000002</v>
      </c>
      <c r="AD357" s="4">
        <v>2.5387563506070001</v>
      </c>
      <c r="AE357" s="4">
        <v>3.0123583276805999</v>
      </c>
      <c r="AF357" s="4">
        <v>8.7564159999999998</v>
      </c>
      <c r="AG357" s="4">
        <v>7.4241258256784004</v>
      </c>
      <c r="AH357" s="4">
        <v>9.5570470890411006</v>
      </c>
      <c r="AI357" s="4">
        <v>1.147567</v>
      </c>
      <c r="AJ357" s="4">
        <v>1.1609320000000001</v>
      </c>
    </row>
    <row r="358" spans="1:36" hidden="1" x14ac:dyDescent="0.3">
      <c r="A358" s="1" t="s">
        <v>352</v>
      </c>
      <c r="B358" s="2">
        <v>4010420</v>
      </c>
      <c r="C358" s="3" t="s">
        <v>2936</v>
      </c>
      <c r="D358" s="4">
        <v>4602.8747428500001</v>
      </c>
      <c r="E358" s="3" t="s">
        <v>3095</v>
      </c>
      <c r="F358" s="3" t="s">
        <v>3095</v>
      </c>
      <c r="G358" s="3" t="s">
        <v>3130</v>
      </c>
      <c r="H358" s="3" t="s">
        <v>3130</v>
      </c>
      <c r="I358" s="3" t="s">
        <v>3097</v>
      </c>
      <c r="J358" s="4">
        <v>25.458447</v>
      </c>
      <c r="K358" s="4">
        <v>11.436493</v>
      </c>
      <c r="L358" s="4">
        <v>5.6513879999999999</v>
      </c>
      <c r="M358" s="4">
        <v>2.5023909999999998</v>
      </c>
      <c r="N358" s="4">
        <v>17.466051</v>
      </c>
      <c r="O358" s="4">
        <v>49.091602999999999</v>
      </c>
      <c r="P358" s="4">
        <v>1.3355349999999999</v>
      </c>
      <c r="Q358" s="4">
        <v>12.095597</v>
      </c>
      <c r="R358" s="4" t="s">
        <v>2924</v>
      </c>
      <c r="S358" s="3" t="s">
        <v>4477</v>
      </c>
      <c r="T358" s="4">
        <v>64.31</v>
      </c>
      <c r="U358" s="4">
        <v>4602.8747428500001</v>
      </c>
      <c r="V358" s="10">
        <v>8942.2747419999996</v>
      </c>
      <c r="W358" s="4">
        <v>4.0429171201990401</v>
      </c>
      <c r="X358" s="4">
        <v>64.760000000000005</v>
      </c>
      <c r="Y358" s="4">
        <v>49.335000000000001</v>
      </c>
      <c r="Z358" s="4">
        <v>17.466051</v>
      </c>
      <c r="AA358" s="10">
        <v>15.788181572599999</v>
      </c>
      <c r="AB358" s="10">
        <v>16.553410553399999</v>
      </c>
      <c r="AC358" s="4">
        <v>4.2134830000000001</v>
      </c>
      <c r="AD358" s="4">
        <v>3.5586508861413</v>
      </c>
      <c r="AE358" s="4">
        <v>3.7012726581125999</v>
      </c>
      <c r="AF358" s="4">
        <v>12.095597</v>
      </c>
      <c r="AG358" s="4">
        <v>10.082010772830801</v>
      </c>
      <c r="AH358" s="4">
        <v>11.0534916464771</v>
      </c>
      <c r="AI358" s="4">
        <v>1.3355349999999999</v>
      </c>
      <c r="AJ358" s="4">
        <v>2.1517719999999998</v>
      </c>
    </row>
    <row r="359" spans="1:36" hidden="1" x14ac:dyDescent="0.3">
      <c r="A359" s="1" t="s">
        <v>353</v>
      </c>
      <c r="B359" s="2">
        <v>4161153</v>
      </c>
      <c r="C359" s="3" t="s">
        <v>2936</v>
      </c>
      <c r="D359" s="4">
        <v>3278.4131574799999</v>
      </c>
      <c r="E359" s="3" t="s">
        <v>3098</v>
      </c>
      <c r="F359" s="3" t="s">
        <v>3098</v>
      </c>
      <c r="G359" s="3" t="s">
        <v>3099</v>
      </c>
      <c r="H359" s="3" t="s">
        <v>3158</v>
      </c>
      <c r="I359" s="3" t="s">
        <v>3279</v>
      </c>
      <c r="J359" s="4">
        <v>-12.040701</v>
      </c>
      <c r="K359" s="4">
        <v>5.135135</v>
      </c>
      <c r="L359" s="4">
        <v>3.6642239999999999</v>
      </c>
      <c r="M359" s="4">
        <v>2.2339030000000002</v>
      </c>
      <c r="N359" s="4">
        <v>9.5051919999999992</v>
      </c>
      <c r="O359" s="4">
        <v>10.097339</v>
      </c>
      <c r="P359" s="4">
        <v>3.7776160000000001</v>
      </c>
      <c r="Q359" s="4">
        <v>8.4623519999999992</v>
      </c>
      <c r="R359" s="4">
        <v>16.290115</v>
      </c>
      <c r="S359" s="3" t="s">
        <v>4478</v>
      </c>
      <c r="T359" s="4">
        <v>15.56</v>
      </c>
      <c r="U359" s="4">
        <v>3278.4131574799999</v>
      </c>
      <c r="V359" s="10">
        <v>3557.9281569999998</v>
      </c>
      <c r="W359" s="4">
        <v>9.6401028277634992</v>
      </c>
      <c r="X359" s="4">
        <v>17.8</v>
      </c>
      <c r="Y359" s="4">
        <v>13.94</v>
      </c>
      <c r="Z359" s="4">
        <v>9.5051919999999992</v>
      </c>
      <c r="AA359" s="10">
        <v>11.3576642335</v>
      </c>
      <c r="AB359" s="10">
        <v>10.442953020099999</v>
      </c>
      <c r="AC359" s="4">
        <v>7.7818759999999996</v>
      </c>
      <c r="AD359" s="4">
        <v>7.7074910331993998</v>
      </c>
      <c r="AE359" s="4">
        <v>7.4779852265824998</v>
      </c>
      <c r="AF359" s="4">
        <v>8.4623519999999992</v>
      </c>
      <c r="AG359" s="4">
        <v>9.8474831450474003</v>
      </c>
      <c r="AH359" s="4">
        <v>9.2763569540187998</v>
      </c>
      <c r="AI359" s="4">
        <v>3.7776160000000001</v>
      </c>
      <c r="AJ359" s="4">
        <v>3.7776160000000001</v>
      </c>
    </row>
    <row r="360" spans="1:36" hidden="1" x14ac:dyDescent="0.3">
      <c r="A360" s="1" t="s">
        <v>354</v>
      </c>
      <c r="B360" s="2">
        <v>4067234</v>
      </c>
      <c r="C360" s="3" t="s">
        <v>2919</v>
      </c>
      <c r="D360" s="4">
        <v>4315.5975924799995</v>
      </c>
      <c r="E360" s="3" t="s">
        <v>2946</v>
      </c>
      <c r="F360" s="3" t="s">
        <v>2947</v>
      </c>
      <c r="G360" s="3" t="s">
        <v>2948</v>
      </c>
      <c r="H360" s="3" t="s">
        <v>2990</v>
      </c>
      <c r="I360" s="3" t="s">
        <v>2950</v>
      </c>
      <c r="J360" s="4">
        <v>15.007272</v>
      </c>
      <c r="K360" s="4">
        <v>9.4363360000000007</v>
      </c>
      <c r="L360" s="4">
        <v>-0.24085300000000001</v>
      </c>
      <c r="M360" s="4">
        <v>7.3827160000000003</v>
      </c>
      <c r="N360" s="4">
        <v>88.215010000000007</v>
      </c>
      <c r="O360" s="4">
        <v>29.129270000000002</v>
      </c>
      <c r="P360" s="4">
        <v>7.9528210000000001</v>
      </c>
      <c r="Q360" s="4">
        <v>21.990167</v>
      </c>
      <c r="R360" s="4">
        <v>24.849955000000001</v>
      </c>
      <c r="S360" s="3" t="s">
        <v>4479</v>
      </c>
      <c r="T360" s="4">
        <v>86.98</v>
      </c>
      <c r="U360" s="4">
        <v>4315.5975924799995</v>
      </c>
      <c r="V360" s="10">
        <v>5325.5565919999999</v>
      </c>
      <c r="W360" s="4" t="s">
        <v>2935</v>
      </c>
      <c r="X360" s="4">
        <v>88.56</v>
      </c>
      <c r="Y360" s="4">
        <v>66.474999999999994</v>
      </c>
      <c r="Z360" s="4">
        <v>88.215010000000007</v>
      </c>
      <c r="AA360" s="10">
        <v>19.484767025</v>
      </c>
      <c r="AB360" s="10">
        <v>21.413096996499998</v>
      </c>
      <c r="AC360" s="4">
        <v>4.63788</v>
      </c>
      <c r="AD360" s="4">
        <v>4.4201198030219002</v>
      </c>
      <c r="AE360" s="4">
        <v>4.6043870960601998</v>
      </c>
      <c r="AF360" s="4">
        <v>21.990167</v>
      </c>
      <c r="AG360" s="4">
        <v>13.073181525167801</v>
      </c>
      <c r="AH360" s="4">
        <v>13.6887345469375</v>
      </c>
      <c r="AI360" s="4">
        <v>7.9528210000000001</v>
      </c>
      <c r="AJ360" s="4" t="s">
        <v>2924</v>
      </c>
    </row>
    <row r="361" spans="1:36" hidden="1" x14ac:dyDescent="0.3">
      <c r="A361" s="1" t="s">
        <v>355</v>
      </c>
      <c r="B361" s="2">
        <v>4824262</v>
      </c>
      <c r="C361" s="3" t="s">
        <v>2919</v>
      </c>
      <c r="D361" s="4">
        <v>3917.8421666999998</v>
      </c>
      <c r="E361" s="3" t="s">
        <v>2946</v>
      </c>
      <c r="F361" s="3" t="s">
        <v>2947</v>
      </c>
      <c r="G361" s="3" t="s">
        <v>2948</v>
      </c>
      <c r="H361" s="3" t="s">
        <v>2990</v>
      </c>
      <c r="I361" s="3" t="s">
        <v>2950</v>
      </c>
      <c r="J361" s="4">
        <v>9.4240840000000006</v>
      </c>
      <c r="K361" s="4">
        <v>26.666667</v>
      </c>
      <c r="L361" s="4">
        <v>8.9108909999999995</v>
      </c>
      <c r="M361" s="4">
        <v>5.7157309999999999</v>
      </c>
      <c r="N361" s="4">
        <v>63.979591999999997</v>
      </c>
      <c r="O361" s="4">
        <v>23.804099999999998</v>
      </c>
      <c r="P361" s="4">
        <v>10.641548</v>
      </c>
      <c r="Q361" s="4">
        <v>58.076253999999999</v>
      </c>
      <c r="R361" s="4">
        <v>29.571693</v>
      </c>
      <c r="S361" s="3" t="s">
        <v>4480</v>
      </c>
      <c r="T361" s="4">
        <v>62.7</v>
      </c>
      <c r="U361" s="4">
        <v>3917.8421666999998</v>
      </c>
      <c r="V361" s="10">
        <v>4018.8041659999999</v>
      </c>
      <c r="W361" s="4" t="s">
        <v>2935</v>
      </c>
      <c r="X361" s="4">
        <v>69.31</v>
      </c>
      <c r="Y361" s="4">
        <v>43.368000000000002</v>
      </c>
      <c r="Z361" s="4">
        <v>63.979591999999997</v>
      </c>
      <c r="AA361" s="10">
        <v>28.822285556600001</v>
      </c>
      <c r="AB361" s="10">
        <v>28.708265416300002</v>
      </c>
      <c r="AC361" s="4">
        <v>6.2832499999999998</v>
      </c>
      <c r="AD361" s="4">
        <v>5.7918681983846998</v>
      </c>
      <c r="AE361" s="4">
        <v>6.1645242855284001</v>
      </c>
      <c r="AF361" s="4">
        <v>58.076253999999999</v>
      </c>
      <c r="AG361" s="4">
        <v>23.107757696540499</v>
      </c>
      <c r="AH361" s="4">
        <v>24.5393063616993</v>
      </c>
      <c r="AI361" s="4">
        <v>10.641548</v>
      </c>
      <c r="AJ361" s="4" t="s">
        <v>2924</v>
      </c>
    </row>
    <row r="362" spans="1:36" hidden="1" x14ac:dyDescent="0.3">
      <c r="A362" s="1" t="s">
        <v>356</v>
      </c>
      <c r="B362" s="2">
        <v>20062809</v>
      </c>
      <c r="C362" s="3" t="s">
        <v>2936</v>
      </c>
      <c r="D362" s="4">
        <v>1731.20985576</v>
      </c>
      <c r="E362" s="3" t="s">
        <v>2930</v>
      </c>
      <c r="F362" s="3" t="s">
        <v>2954</v>
      </c>
      <c r="G362" s="3" t="s">
        <v>2955</v>
      </c>
      <c r="H362" s="3" t="s">
        <v>2956</v>
      </c>
      <c r="I362" s="3" t="s">
        <v>2972</v>
      </c>
      <c r="J362" s="4">
        <v>9.8159510000000001</v>
      </c>
      <c r="K362" s="4">
        <v>-1.407589</v>
      </c>
      <c r="L362" s="4">
        <v>-0.49413200000000002</v>
      </c>
      <c r="M362" s="4">
        <v>0.31133300000000003</v>
      </c>
      <c r="N362" s="4" t="s">
        <v>2935</v>
      </c>
      <c r="O362" s="4" t="s">
        <v>2935</v>
      </c>
      <c r="P362" s="4" t="s">
        <v>2935</v>
      </c>
      <c r="Q362" s="4" t="s">
        <v>2935</v>
      </c>
      <c r="R362" s="4" t="s">
        <v>2935</v>
      </c>
      <c r="S362" s="3" t="s">
        <v>4481</v>
      </c>
      <c r="T362" s="4">
        <v>16.11</v>
      </c>
      <c r="U362" s="4">
        <v>1731.20985576</v>
      </c>
      <c r="V362" s="10" t="s">
        <v>2935</v>
      </c>
      <c r="W362" s="4">
        <v>21.492737430167601</v>
      </c>
      <c r="X362" s="4">
        <v>17.18</v>
      </c>
      <c r="Y362" s="4">
        <v>14.6</v>
      </c>
      <c r="Z362" s="4" t="s">
        <v>2935</v>
      </c>
      <c r="AA362" s="10" t="s">
        <v>2935</v>
      </c>
      <c r="AB362" s="10" t="s">
        <v>2935</v>
      </c>
      <c r="AC362" s="4" t="s">
        <v>2935</v>
      </c>
      <c r="AD362" s="4" t="s">
        <v>2935</v>
      </c>
      <c r="AE362" s="4" t="s">
        <v>2935</v>
      </c>
      <c r="AF362" s="4" t="s">
        <v>2935</v>
      </c>
      <c r="AG362" s="4" t="s">
        <v>2935</v>
      </c>
      <c r="AH362" s="4" t="s">
        <v>2935</v>
      </c>
      <c r="AI362" s="4" t="s">
        <v>2935</v>
      </c>
      <c r="AJ362" s="4" t="s">
        <v>2935</v>
      </c>
    </row>
    <row r="363" spans="1:36" hidden="1" x14ac:dyDescent="0.3">
      <c r="A363" s="1" t="s">
        <v>357</v>
      </c>
      <c r="B363" s="2">
        <v>5720959</v>
      </c>
      <c r="C363" s="3" t="s">
        <v>2936</v>
      </c>
      <c r="D363" s="4">
        <v>604.14965858000005</v>
      </c>
      <c r="E363" s="3" t="s">
        <v>2930</v>
      </c>
      <c r="F363" s="3" t="s">
        <v>2954</v>
      </c>
      <c r="G363" s="3" t="s">
        <v>2955</v>
      </c>
      <c r="H363" s="3" t="s">
        <v>2956</v>
      </c>
      <c r="I363" s="3" t="s">
        <v>2972</v>
      </c>
      <c r="J363" s="4">
        <v>9.8231830000000002</v>
      </c>
      <c r="K363" s="4">
        <v>-2.1015760000000001</v>
      </c>
      <c r="L363" s="4">
        <v>-2.6979980000000001</v>
      </c>
      <c r="M363" s="4">
        <v>1.176471</v>
      </c>
      <c r="N363" s="4">
        <v>23.536842</v>
      </c>
      <c r="O363" s="4">
        <v>14.906667000000001</v>
      </c>
      <c r="P363" s="4">
        <v>1.0636479999999999</v>
      </c>
      <c r="Q363" s="4" t="s">
        <v>2935</v>
      </c>
      <c r="R363" s="4">
        <v>22.174344999999999</v>
      </c>
      <c r="S363" s="3" t="s">
        <v>4482</v>
      </c>
      <c r="T363" s="5" t="s">
        <v>4483</v>
      </c>
      <c r="U363" s="4">
        <v>604.14965858000005</v>
      </c>
      <c r="V363" s="10">
        <v>910.17099800000005</v>
      </c>
      <c r="W363" s="4">
        <v>8.0071556350626096</v>
      </c>
      <c r="X363" s="5" t="s">
        <v>4484</v>
      </c>
      <c r="Y363" s="5" t="s">
        <v>4485</v>
      </c>
      <c r="Z363" s="4">
        <v>23.536842</v>
      </c>
      <c r="AA363" s="10" t="s">
        <v>2935</v>
      </c>
      <c r="AB363" s="10" t="s">
        <v>2935</v>
      </c>
      <c r="AC363" s="4">
        <v>17.422937000000001</v>
      </c>
      <c r="AD363" s="4" t="s">
        <v>2935</v>
      </c>
      <c r="AE363" s="4" t="s">
        <v>2935</v>
      </c>
      <c r="AF363" s="4" t="s">
        <v>2935</v>
      </c>
      <c r="AG363" s="4" t="s">
        <v>2935</v>
      </c>
      <c r="AH363" s="4" t="s">
        <v>2935</v>
      </c>
      <c r="AI363" s="4">
        <v>1.0636479999999999</v>
      </c>
      <c r="AJ363" s="4">
        <v>1.0636479999999999</v>
      </c>
    </row>
    <row r="364" spans="1:36" hidden="1" x14ac:dyDescent="0.3">
      <c r="A364" s="1" t="s">
        <v>358</v>
      </c>
      <c r="B364" s="2">
        <v>5721379</v>
      </c>
      <c r="C364" s="3" t="s">
        <v>2936</v>
      </c>
      <c r="D364" s="4">
        <v>1437.5871317399999</v>
      </c>
      <c r="E364" s="3" t="s">
        <v>2930</v>
      </c>
      <c r="F364" s="3" t="s">
        <v>2954</v>
      </c>
      <c r="G364" s="3" t="s">
        <v>2955</v>
      </c>
      <c r="H364" s="3" t="s">
        <v>2956</v>
      </c>
      <c r="I364" s="3" t="s">
        <v>3002</v>
      </c>
      <c r="J364" s="4">
        <v>14.532871999999999</v>
      </c>
      <c r="K364" s="4">
        <v>0.506073</v>
      </c>
      <c r="L364" s="4">
        <v>0.60790299999999997</v>
      </c>
      <c r="M364" s="4">
        <v>1.6376660000000001</v>
      </c>
      <c r="N364" s="4">
        <v>8.7798409999999993</v>
      </c>
      <c r="O364" s="4">
        <v>7.7096270000000002</v>
      </c>
      <c r="P364" s="4">
        <v>1.0346979999999999</v>
      </c>
      <c r="Q364" s="4" t="s">
        <v>2935</v>
      </c>
      <c r="R364" s="4">
        <v>22.562930000000001</v>
      </c>
      <c r="S364" s="3" t="s">
        <v>4486</v>
      </c>
      <c r="T364" s="4">
        <v>9.93</v>
      </c>
      <c r="U364" s="4">
        <v>1437.5871317399999</v>
      </c>
      <c r="V364" s="10">
        <v>1914.8138610000001</v>
      </c>
      <c r="W364" s="4">
        <v>9.4138972809667703</v>
      </c>
      <c r="X364" s="5" t="s">
        <v>4487</v>
      </c>
      <c r="Y364" s="4">
        <v>8.5500000000000007</v>
      </c>
      <c r="Z364" s="4">
        <v>8.7798409999999993</v>
      </c>
      <c r="AA364" s="10" t="s">
        <v>2935</v>
      </c>
      <c r="AB364" s="10" t="s">
        <v>2935</v>
      </c>
      <c r="AC364" s="4">
        <v>12.774978000000001</v>
      </c>
      <c r="AD364" s="4" t="s">
        <v>2935</v>
      </c>
      <c r="AE364" s="4" t="s">
        <v>2935</v>
      </c>
      <c r="AF364" s="4" t="s">
        <v>2935</v>
      </c>
      <c r="AG364" s="4" t="s">
        <v>2935</v>
      </c>
      <c r="AH364" s="4" t="s">
        <v>2935</v>
      </c>
      <c r="AI364" s="4">
        <v>1.0346979999999999</v>
      </c>
      <c r="AJ364" s="4">
        <v>1.0346979999999999</v>
      </c>
    </row>
    <row r="365" spans="1:36" hidden="1" x14ac:dyDescent="0.3">
      <c r="A365" s="1" t="s">
        <v>359</v>
      </c>
      <c r="B365" s="2">
        <v>5726614</v>
      </c>
      <c r="C365" s="3" t="s">
        <v>2936</v>
      </c>
      <c r="D365" s="4">
        <v>1013.50360302</v>
      </c>
      <c r="E365" s="3" t="s">
        <v>2930</v>
      </c>
      <c r="F365" s="3" t="s">
        <v>2954</v>
      </c>
      <c r="G365" s="3" t="s">
        <v>2955</v>
      </c>
      <c r="H365" s="3" t="s">
        <v>2956</v>
      </c>
      <c r="I365" s="3"/>
      <c r="J365" s="4">
        <v>9.6969700000000003</v>
      </c>
      <c r="K365" s="4">
        <v>-1.2727269999999999</v>
      </c>
      <c r="L365" s="4">
        <v>-0.36697299999999999</v>
      </c>
      <c r="M365" s="4">
        <v>1.0232559999999999</v>
      </c>
      <c r="N365" s="4">
        <v>10.274361000000001</v>
      </c>
      <c r="O365" s="4">
        <v>9.7486540000000002</v>
      </c>
      <c r="P365" s="4">
        <v>0.96404800000000002</v>
      </c>
      <c r="Q365" s="4" t="s">
        <v>2935</v>
      </c>
      <c r="R365" s="4" t="s">
        <v>2924</v>
      </c>
      <c r="S365" s="3" t="s">
        <v>4488</v>
      </c>
      <c r="T365" s="4">
        <v>10.86</v>
      </c>
      <c r="U365" s="4">
        <v>1013.50360302</v>
      </c>
      <c r="V365" s="10">
        <v>1609.5859330000001</v>
      </c>
      <c r="W365" s="4">
        <v>9.2707182320441994</v>
      </c>
      <c r="X365" s="5" t="s">
        <v>4489</v>
      </c>
      <c r="Y365" s="4">
        <v>9.8800000000000008</v>
      </c>
      <c r="Z365" s="4">
        <v>10.274361000000001</v>
      </c>
      <c r="AA365" s="10" t="s">
        <v>2935</v>
      </c>
      <c r="AB365" s="10" t="s">
        <v>2935</v>
      </c>
      <c r="AC365" s="4">
        <v>14.955684</v>
      </c>
      <c r="AD365" s="4" t="s">
        <v>2935</v>
      </c>
      <c r="AE365" s="4" t="s">
        <v>2935</v>
      </c>
      <c r="AF365" s="4" t="s">
        <v>2935</v>
      </c>
      <c r="AG365" s="4" t="s">
        <v>2935</v>
      </c>
      <c r="AH365" s="4" t="s">
        <v>2935</v>
      </c>
      <c r="AI365" s="4">
        <v>0.96404800000000002</v>
      </c>
      <c r="AJ365" s="4">
        <v>0.96404800000000002</v>
      </c>
    </row>
    <row r="366" spans="1:36" hidden="1" x14ac:dyDescent="0.3">
      <c r="A366" s="1" t="s">
        <v>360</v>
      </c>
      <c r="B366" s="2">
        <v>5721154</v>
      </c>
      <c r="C366" s="3" t="s">
        <v>2936</v>
      </c>
      <c r="D366" s="4">
        <v>506.75425185</v>
      </c>
      <c r="E366" s="3" t="s">
        <v>2930</v>
      </c>
      <c r="F366" s="3" t="s">
        <v>2954</v>
      </c>
      <c r="G366" s="3" t="s">
        <v>2955</v>
      </c>
      <c r="H366" s="3" t="s">
        <v>2956</v>
      </c>
      <c r="I366" s="3"/>
      <c r="J366" s="4">
        <v>5.6475169999999997</v>
      </c>
      <c r="K366" s="4">
        <v>1.3071900000000001</v>
      </c>
      <c r="L366" s="4">
        <v>0.27726400000000001</v>
      </c>
      <c r="M366" s="4">
        <v>-9.2080999999999996E-2</v>
      </c>
      <c r="N366" s="4">
        <v>9.4347829999999995</v>
      </c>
      <c r="O366" s="4">
        <v>11.69181</v>
      </c>
      <c r="P366" s="4">
        <v>1.0103359999999999</v>
      </c>
      <c r="Q366" s="4" t="s">
        <v>2935</v>
      </c>
      <c r="R366" s="4">
        <v>13.75346</v>
      </c>
      <c r="S366" s="3" t="s">
        <v>4490</v>
      </c>
      <c r="T366" s="4">
        <v>10.85</v>
      </c>
      <c r="U366" s="4">
        <v>506.75425185</v>
      </c>
      <c r="V366" s="10">
        <v>645.46496100000002</v>
      </c>
      <c r="W366" s="4">
        <v>10.919447004608299</v>
      </c>
      <c r="X366" s="5" t="s">
        <v>4491</v>
      </c>
      <c r="Y366" s="5" t="s">
        <v>4145</v>
      </c>
      <c r="Z366" s="4">
        <v>9.4347829999999995</v>
      </c>
      <c r="AA366" s="10" t="s">
        <v>2935</v>
      </c>
      <c r="AB366" s="10" t="s">
        <v>2935</v>
      </c>
      <c r="AC366" s="4">
        <v>10.898605999999999</v>
      </c>
      <c r="AD366" s="4" t="s">
        <v>2935</v>
      </c>
      <c r="AE366" s="4" t="s">
        <v>2935</v>
      </c>
      <c r="AF366" s="4" t="s">
        <v>2935</v>
      </c>
      <c r="AG366" s="4" t="s">
        <v>2935</v>
      </c>
      <c r="AH366" s="4" t="s">
        <v>2935</v>
      </c>
      <c r="AI366" s="4">
        <v>1.0103359999999999</v>
      </c>
      <c r="AJ366" s="4">
        <v>1.0103359999999999</v>
      </c>
    </row>
    <row r="367" spans="1:36" hidden="1" x14ac:dyDescent="0.3">
      <c r="A367" s="1" t="s">
        <v>361</v>
      </c>
      <c r="B367" s="2">
        <v>5721886</v>
      </c>
      <c r="C367" s="3" t="s">
        <v>2936</v>
      </c>
      <c r="D367" s="4">
        <v>848.38239837000003</v>
      </c>
      <c r="E367" s="3" t="s">
        <v>2930</v>
      </c>
      <c r="F367" s="3" t="s">
        <v>2954</v>
      </c>
      <c r="G367" s="3" t="s">
        <v>2955</v>
      </c>
      <c r="H367" s="3" t="s">
        <v>2956</v>
      </c>
      <c r="I367" s="3"/>
      <c r="J367" s="4">
        <v>8.8348980000000008</v>
      </c>
      <c r="K367" s="4">
        <v>2.7097449999999998</v>
      </c>
      <c r="L367" s="4">
        <v>-0.70528999999999997</v>
      </c>
      <c r="M367" s="4">
        <v>0.61255700000000002</v>
      </c>
      <c r="N367" s="4">
        <v>5.9908809999999999</v>
      </c>
      <c r="O367" s="4">
        <v>16.618887000000001</v>
      </c>
      <c r="P367" s="4">
        <v>0.92622199999999999</v>
      </c>
      <c r="Q367" s="4" t="s">
        <v>2935</v>
      </c>
      <c r="R367" s="4" t="s">
        <v>2924</v>
      </c>
      <c r="S367" s="3" t="s">
        <v>4492</v>
      </c>
      <c r="T367" s="4">
        <v>19.71</v>
      </c>
      <c r="U367" s="4">
        <v>848.38239837000003</v>
      </c>
      <c r="V367" s="10">
        <v>848.30354799999998</v>
      </c>
      <c r="W367" s="4">
        <v>6.0578386605783896</v>
      </c>
      <c r="X367" s="4">
        <v>20.399999999999999</v>
      </c>
      <c r="Y367" s="4">
        <v>17.57</v>
      </c>
      <c r="Z367" s="4">
        <v>5.9908809999999999</v>
      </c>
      <c r="AA367" s="10" t="s">
        <v>2935</v>
      </c>
      <c r="AB367" s="10" t="s">
        <v>2935</v>
      </c>
      <c r="AC367" s="4">
        <v>81.272801000000001</v>
      </c>
      <c r="AD367" s="4" t="s">
        <v>2935</v>
      </c>
      <c r="AE367" s="4" t="s">
        <v>2935</v>
      </c>
      <c r="AF367" s="4" t="s">
        <v>2935</v>
      </c>
      <c r="AG367" s="4" t="s">
        <v>2935</v>
      </c>
      <c r="AH367" s="4" t="s">
        <v>2935</v>
      </c>
      <c r="AI367" s="4">
        <v>0.92622199999999999</v>
      </c>
      <c r="AJ367" s="4">
        <v>0.92622199999999999</v>
      </c>
    </row>
    <row r="368" spans="1:36" hidden="1" x14ac:dyDescent="0.3">
      <c r="A368" s="1" t="s">
        <v>362</v>
      </c>
      <c r="B368" s="2">
        <v>5724532</v>
      </c>
      <c r="C368" s="3" t="s">
        <v>2936</v>
      </c>
      <c r="D368" s="4">
        <v>1602.4836935599999</v>
      </c>
      <c r="E368" s="3" t="s">
        <v>2930</v>
      </c>
      <c r="F368" s="3" t="s">
        <v>2954</v>
      </c>
      <c r="G368" s="3" t="s">
        <v>2955</v>
      </c>
      <c r="H368" s="3" t="s">
        <v>2956</v>
      </c>
      <c r="I368" s="3"/>
      <c r="J368" s="4">
        <v>14.824446999999999</v>
      </c>
      <c r="K368" s="4">
        <v>5.2443390000000001</v>
      </c>
      <c r="L368" s="4">
        <v>1.145475</v>
      </c>
      <c r="M368" s="4">
        <v>-1.9977799999999999</v>
      </c>
      <c r="N368" s="4">
        <v>8.5728159999999995</v>
      </c>
      <c r="O368" s="4">
        <v>11.86828</v>
      </c>
      <c r="P368" s="4">
        <v>0.96682400000000002</v>
      </c>
      <c r="Q368" s="4" t="s">
        <v>2935</v>
      </c>
      <c r="R368" s="4">
        <v>294.63956999999999</v>
      </c>
      <c r="S368" s="3" t="s">
        <v>4493</v>
      </c>
      <c r="T368" s="4">
        <v>8.83</v>
      </c>
      <c r="U368" s="4">
        <v>1602.4836935599999</v>
      </c>
      <c r="V368" s="10">
        <v>1602.1937029999999</v>
      </c>
      <c r="W368" s="4">
        <v>7.6375990939977303</v>
      </c>
      <c r="X368" s="5" t="s">
        <v>4494</v>
      </c>
      <c r="Y368" s="5" t="s">
        <v>4458</v>
      </c>
      <c r="Z368" s="4">
        <v>8.5728159999999995</v>
      </c>
      <c r="AA368" s="10" t="s">
        <v>2935</v>
      </c>
      <c r="AB368" s="10" t="s">
        <v>2935</v>
      </c>
      <c r="AC368" s="4">
        <v>32.637819</v>
      </c>
      <c r="AD368" s="4" t="s">
        <v>2935</v>
      </c>
      <c r="AE368" s="4" t="s">
        <v>2935</v>
      </c>
      <c r="AF368" s="4" t="s">
        <v>2935</v>
      </c>
      <c r="AG368" s="4" t="s">
        <v>2935</v>
      </c>
      <c r="AH368" s="4" t="s">
        <v>2935</v>
      </c>
      <c r="AI368" s="4">
        <v>0.96682400000000002</v>
      </c>
      <c r="AJ368" s="4">
        <v>0.96682400000000002</v>
      </c>
    </row>
    <row r="369" spans="1:36" hidden="1" x14ac:dyDescent="0.3">
      <c r="A369" s="1" t="s">
        <v>363</v>
      </c>
      <c r="B369" s="2">
        <v>5724331</v>
      </c>
      <c r="C369" s="3" t="s">
        <v>2936</v>
      </c>
      <c r="D369" s="4">
        <v>673.66141057000004</v>
      </c>
      <c r="E369" s="3" t="s">
        <v>2930</v>
      </c>
      <c r="F369" s="3" t="s">
        <v>2954</v>
      </c>
      <c r="G369" s="3" t="s">
        <v>2955</v>
      </c>
      <c r="H369" s="3" t="s">
        <v>2956</v>
      </c>
      <c r="I369" s="3" t="s">
        <v>3280</v>
      </c>
      <c r="J369" s="4">
        <v>13.779128999999999</v>
      </c>
      <c r="K369" s="4">
        <v>3.6934439999999999</v>
      </c>
      <c r="L369" s="4">
        <v>-1.3181020000000001</v>
      </c>
      <c r="M369" s="4">
        <v>0.44722699999999999</v>
      </c>
      <c r="N369" s="4">
        <v>8.7189440000000005</v>
      </c>
      <c r="O369" s="4">
        <v>12.746879</v>
      </c>
      <c r="P369" s="4">
        <v>0.92488899999999996</v>
      </c>
      <c r="Q369" s="4" t="s">
        <v>2935</v>
      </c>
      <c r="R369" s="4">
        <v>175.15070700000001</v>
      </c>
      <c r="S369" s="3" t="s">
        <v>4495</v>
      </c>
      <c r="T369" s="5" t="s">
        <v>4496</v>
      </c>
      <c r="U369" s="4">
        <v>673.66141057000004</v>
      </c>
      <c r="V369" s="10">
        <v>674.90857000000005</v>
      </c>
      <c r="W369" s="4">
        <v>6.7319679430097903</v>
      </c>
      <c r="X369" s="5" t="s">
        <v>4497</v>
      </c>
      <c r="Y369" s="5" t="s">
        <v>4498</v>
      </c>
      <c r="Z369" s="4">
        <v>8.7189440000000005</v>
      </c>
      <c r="AA369" s="10" t="s">
        <v>2935</v>
      </c>
      <c r="AB369" s="10" t="s">
        <v>2935</v>
      </c>
      <c r="AC369" s="4">
        <v>36.534523</v>
      </c>
      <c r="AD369" s="4" t="s">
        <v>2935</v>
      </c>
      <c r="AE369" s="4" t="s">
        <v>2935</v>
      </c>
      <c r="AF369" s="4" t="s">
        <v>2935</v>
      </c>
      <c r="AG369" s="4" t="s">
        <v>2935</v>
      </c>
      <c r="AH369" s="4" t="s">
        <v>2935</v>
      </c>
      <c r="AI369" s="4">
        <v>0.92488899999999996</v>
      </c>
      <c r="AJ369" s="4">
        <v>0.92488899999999996</v>
      </c>
    </row>
    <row r="370" spans="1:36" hidden="1" x14ac:dyDescent="0.3">
      <c r="A370" s="1" t="s">
        <v>364</v>
      </c>
      <c r="B370" s="2">
        <v>5727003</v>
      </c>
      <c r="C370" s="3" t="s">
        <v>2936</v>
      </c>
      <c r="D370" s="4">
        <v>555.30548968000005</v>
      </c>
      <c r="E370" s="3" t="s">
        <v>2930</v>
      </c>
      <c r="F370" s="3" t="s">
        <v>2954</v>
      </c>
      <c r="G370" s="3" t="s">
        <v>2955</v>
      </c>
      <c r="H370" s="3" t="s">
        <v>2956</v>
      </c>
      <c r="I370" s="3"/>
      <c r="J370" s="4">
        <v>9.8646039999999999</v>
      </c>
      <c r="K370" s="4">
        <v>0.176367</v>
      </c>
      <c r="L370" s="4">
        <v>0</v>
      </c>
      <c r="M370" s="4">
        <v>4.9907579999999996</v>
      </c>
      <c r="N370" s="4" t="s">
        <v>2935</v>
      </c>
      <c r="O370" s="4" t="s">
        <v>2935</v>
      </c>
      <c r="P370" s="4" t="s">
        <v>2935</v>
      </c>
      <c r="Q370" s="4" t="s">
        <v>2935</v>
      </c>
      <c r="R370" s="4" t="s">
        <v>2935</v>
      </c>
      <c r="S370" s="3" t="s">
        <v>4499</v>
      </c>
      <c r="T370" s="4">
        <v>5.68</v>
      </c>
      <c r="U370" s="4">
        <v>555.30548968000005</v>
      </c>
      <c r="V370" s="10">
        <v>555.22371899999996</v>
      </c>
      <c r="W370" s="4">
        <v>7.1408450704225297</v>
      </c>
      <c r="X370" s="4">
        <v>5.83</v>
      </c>
      <c r="Y370" s="5" t="s">
        <v>4500</v>
      </c>
      <c r="Z370" s="4" t="s">
        <v>2935</v>
      </c>
      <c r="AA370" s="10" t="s">
        <v>2935</v>
      </c>
      <c r="AB370" s="10" t="s">
        <v>2935</v>
      </c>
      <c r="AC370" s="4" t="s">
        <v>2935</v>
      </c>
      <c r="AD370" s="4" t="s">
        <v>2935</v>
      </c>
      <c r="AE370" s="4" t="s">
        <v>2935</v>
      </c>
      <c r="AF370" s="4" t="s">
        <v>2935</v>
      </c>
      <c r="AG370" s="4" t="s">
        <v>2935</v>
      </c>
      <c r="AH370" s="4" t="s">
        <v>2935</v>
      </c>
      <c r="AI370" s="4" t="s">
        <v>2935</v>
      </c>
      <c r="AJ370" s="4" t="s">
        <v>2935</v>
      </c>
    </row>
    <row r="371" spans="1:36" hidden="1" x14ac:dyDescent="0.3">
      <c r="A371" s="1" t="s">
        <v>365</v>
      </c>
      <c r="B371" s="2">
        <v>29134196</v>
      </c>
      <c r="C371" s="3" t="s">
        <v>2936</v>
      </c>
      <c r="D371" s="4">
        <v>1738.29664426</v>
      </c>
      <c r="E371" s="3" t="s">
        <v>2930</v>
      </c>
      <c r="F371" s="3" t="s">
        <v>2954</v>
      </c>
      <c r="G371" s="3" t="s">
        <v>2955</v>
      </c>
      <c r="H371" s="3" t="s">
        <v>2956</v>
      </c>
      <c r="I371" s="3"/>
      <c r="J371" s="4">
        <v>10.420712</v>
      </c>
      <c r="K371" s="4">
        <v>-2.736602</v>
      </c>
      <c r="L371" s="4">
        <v>-1.6147640000000001</v>
      </c>
      <c r="M371" s="4">
        <v>-0.40864</v>
      </c>
      <c r="N371" s="4" t="s">
        <v>2935</v>
      </c>
      <c r="O371" s="4" t="s">
        <v>2935</v>
      </c>
      <c r="P371" s="4" t="s">
        <v>2935</v>
      </c>
      <c r="Q371" s="4" t="s">
        <v>2935</v>
      </c>
      <c r="R371" s="4" t="s">
        <v>2935</v>
      </c>
      <c r="S371" s="3" t="s">
        <v>4501</v>
      </c>
      <c r="T371" s="4">
        <v>17.059999999999999</v>
      </c>
      <c r="U371" s="4">
        <v>1738.29664426</v>
      </c>
      <c r="V371" s="10" t="s">
        <v>2935</v>
      </c>
      <c r="W371" s="4">
        <v>21.4558030480657</v>
      </c>
      <c r="X371" s="4">
        <v>18.14</v>
      </c>
      <c r="Y371" s="4">
        <v>15.42</v>
      </c>
      <c r="Z371" s="4" t="s">
        <v>2935</v>
      </c>
      <c r="AA371" s="10" t="s">
        <v>2935</v>
      </c>
      <c r="AB371" s="10" t="s">
        <v>2935</v>
      </c>
      <c r="AC371" s="4" t="s">
        <v>2935</v>
      </c>
      <c r="AD371" s="4" t="s">
        <v>2935</v>
      </c>
      <c r="AE371" s="4" t="s">
        <v>2935</v>
      </c>
      <c r="AF371" s="4" t="s">
        <v>2935</v>
      </c>
      <c r="AG371" s="4" t="s">
        <v>2935</v>
      </c>
      <c r="AH371" s="4" t="s">
        <v>2935</v>
      </c>
      <c r="AI371" s="4" t="s">
        <v>2935</v>
      </c>
      <c r="AJ371" s="4" t="s">
        <v>2935</v>
      </c>
    </row>
    <row r="372" spans="1:36" hidden="1" x14ac:dyDescent="0.3">
      <c r="A372" s="1" t="s">
        <v>366</v>
      </c>
      <c r="B372" s="2">
        <v>107557612</v>
      </c>
      <c r="C372" s="3" t="s">
        <v>2941</v>
      </c>
      <c r="D372" s="4">
        <v>592.34400000000005</v>
      </c>
      <c r="E372" s="3" t="s">
        <v>2930</v>
      </c>
      <c r="F372" s="3" t="s">
        <v>2954</v>
      </c>
      <c r="G372" s="3" t="s">
        <v>2955</v>
      </c>
      <c r="H372" s="3" t="s">
        <v>2956</v>
      </c>
      <c r="I372" s="3"/>
      <c r="J372" s="4">
        <v>1.247077</v>
      </c>
      <c r="K372" s="4">
        <v>9.6321000000000004E-2</v>
      </c>
      <c r="L372" s="4">
        <v>0.173511</v>
      </c>
      <c r="M372" s="4">
        <v>0.21215000000000001</v>
      </c>
      <c r="N372" s="4" t="s">
        <v>2935</v>
      </c>
      <c r="O372" s="4" t="s">
        <v>2935</v>
      </c>
      <c r="P372" s="4" t="s">
        <v>2935</v>
      </c>
      <c r="Q372" s="4" t="s">
        <v>2935</v>
      </c>
      <c r="R372" s="4" t="s">
        <v>2935</v>
      </c>
      <c r="S372" s="3" t="s">
        <v>4502</v>
      </c>
      <c r="T372" s="4">
        <v>51.96</v>
      </c>
      <c r="U372" s="4">
        <v>592.34400000000005</v>
      </c>
      <c r="V372" s="10" t="s">
        <v>2935</v>
      </c>
      <c r="W372" s="4">
        <v>6.1942494226327902</v>
      </c>
      <c r="X372" s="4">
        <v>52.02</v>
      </c>
      <c r="Y372" s="4">
        <v>50.93</v>
      </c>
      <c r="Z372" s="4" t="s">
        <v>2935</v>
      </c>
      <c r="AA372" s="10" t="s">
        <v>2935</v>
      </c>
      <c r="AB372" s="10" t="s">
        <v>2935</v>
      </c>
      <c r="AC372" s="4" t="s">
        <v>2935</v>
      </c>
      <c r="AD372" s="4" t="s">
        <v>2935</v>
      </c>
      <c r="AE372" s="4" t="s">
        <v>2935</v>
      </c>
      <c r="AF372" s="4" t="s">
        <v>2935</v>
      </c>
      <c r="AG372" s="4" t="s">
        <v>2935</v>
      </c>
      <c r="AH372" s="4" t="s">
        <v>2935</v>
      </c>
      <c r="AI372" s="4" t="s">
        <v>2935</v>
      </c>
      <c r="AJ372" s="4" t="s">
        <v>2935</v>
      </c>
    </row>
    <row r="373" spans="1:36" hidden="1" x14ac:dyDescent="0.3">
      <c r="A373" s="1" t="s">
        <v>367</v>
      </c>
      <c r="B373" s="2">
        <v>5722111</v>
      </c>
      <c r="C373" s="3" t="s">
        <v>2936</v>
      </c>
      <c r="D373" s="4">
        <v>530.76340096000001</v>
      </c>
      <c r="E373" s="3" t="s">
        <v>2930</v>
      </c>
      <c r="F373" s="3" t="s">
        <v>2954</v>
      </c>
      <c r="G373" s="3" t="s">
        <v>2955</v>
      </c>
      <c r="H373" s="3" t="s">
        <v>2956</v>
      </c>
      <c r="I373" s="3"/>
      <c r="J373" s="4">
        <v>2.6557979999999999</v>
      </c>
      <c r="K373" s="4">
        <v>-6.7590159999999999</v>
      </c>
      <c r="L373" s="4">
        <v>-5.5179090000000004</v>
      </c>
      <c r="M373" s="4">
        <v>1.0351969999999999</v>
      </c>
      <c r="N373" s="4">
        <v>9.9617249999999995</v>
      </c>
      <c r="O373" s="4">
        <v>15.232150000000001</v>
      </c>
      <c r="P373" s="4">
        <v>0.88333799999999996</v>
      </c>
      <c r="Q373" s="4" t="s">
        <v>2935</v>
      </c>
      <c r="R373" s="4" t="s">
        <v>2924</v>
      </c>
      <c r="S373" s="3" t="s">
        <v>4503</v>
      </c>
      <c r="T373" s="4">
        <v>39.04</v>
      </c>
      <c r="U373" s="4">
        <v>530.76340096000001</v>
      </c>
      <c r="V373" s="10">
        <v>531.79111</v>
      </c>
      <c r="W373" s="4">
        <v>6.5471311475409797</v>
      </c>
      <c r="X373" s="4">
        <v>42.86</v>
      </c>
      <c r="Y373" s="4">
        <v>37.81</v>
      </c>
      <c r="Z373" s="4">
        <v>9.9617249999999995</v>
      </c>
      <c r="AA373" s="10" t="s">
        <v>2935</v>
      </c>
      <c r="AB373" s="10" t="s">
        <v>2935</v>
      </c>
      <c r="AC373" s="4">
        <v>66.548913999999996</v>
      </c>
      <c r="AD373" s="4" t="s">
        <v>2935</v>
      </c>
      <c r="AE373" s="4" t="s">
        <v>2935</v>
      </c>
      <c r="AF373" s="4" t="s">
        <v>2935</v>
      </c>
      <c r="AG373" s="4" t="s">
        <v>2935</v>
      </c>
      <c r="AH373" s="4" t="s">
        <v>2935</v>
      </c>
      <c r="AI373" s="4">
        <v>0.88333799999999996</v>
      </c>
      <c r="AJ373" s="4">
        <v>0.88333799999999996</v>
      </c>
    </row>
    <row r="374" spans="1:36" hidden="1" x14ac:dyDescent="0.3">
      <c r="A374" s="1" t="s">
        <v>368</v>
      </c>
      <c r="B374" s="2">
        <v>27435447</v>
      </c>
      <c r="C374" s="3" t="s">
        <v>2936</v>
      </c>
      <c r="D374" s="4">
        <v>1719.8336781600001</v>
      </c>
      <c r="E374" s="3" t="s">
        <v>2930</v>
      </c>
      <c r="F374" s="3" t="s">
        <v>2954</v>
      </c>
      <c r="G374" s="3" t="s">
        <v>2955</v>
      </c>
      <c r="H374" s="3" t="s">
        <v>2956</v>
      </c>
      <c r="I374" s="3"/>
      <c r="J374" s="4">
        <v>8.5635359999999991</v>
      </c>
      <c r="K374" s="4">
        <v>8.2644629999999992</v>
      </c>
      <c r="L374" s="4">
        <v>3.557312</v>
      </c>
      <c r="M374" s="4">
        <v>4.2440319999999998</v>
      </c>
      <c r="N374" s="4" t="s">
        <v>2935</v>
      </c>
      <c r="O374" s="4" t="s">
        <v>2935</v>
      </c>
      <c r="P374" s="4" t="s">
        <v>2935</v>
      </c>
      <c r="Q374" s="4" t="s">
        <v>2935</v>
      </c>
      <c r="R374" s="4" t="s">
        <v>2935</v>
      </c>
      <c r="S374" s="3" t="s">
        <v>4504</v>
      </c>
      <c r="T374" s="4">
        <v>7.86</v>
      </c>
      <c r="U374" s="4">
        <v>1719.8336781600001</v>
      </c>
      <c r="V374" s="10" t="s">
        <v>2935</v>
      </c>
      <c r="W374" s="4">
        <v>13.1801526717557</v>
      </c>
      <c r="X374" s="5" t="s">
        <v>4042</v>
      </c>
      <c r="Y374" s="4">
        <v>6.66</v>
      </c>
      <c r="Z374" s="4" t="s">
        <v>2935</v>
      </c>
      <c r="AA374" s="10" t="s">
        <v>2935</v>
      </c>
      <c r="AB374" s="10" t="s">
        <v>2935</v>
      </c>
      <c r="AC374" s="4" t="s">
        <v>2935</v>
      </c>
      <c r="AD374" s="4" t="s">
        <v>2935</v>
      </c>
      <c r="AE374" s="4" t="s">
        <v>2935</v>
      </c>
      <c r="AF374" s="4" t="s">
        <v>2935</v>
      </c>
      <c r="AG374" s="4" t="s">
        <v>2935</v>
      </c>
      <c r="AH374" s="4" t="s">
        <v>2935</v>
      </c>
      <c r="AI374" s="4" t="s">
        <v>2935</v>
      </c>
      <c r="AJ374" s="4" t="s">
        <v>2935</v>
      </c>
    </row>
    <row r="375" spans="1:36" hidden="1" x14ac:dyDescent="0.3">
      <c r="A375" s="1" t="s">
        <v>369</v>
      </c>
      <c r="B375" s="2">
        <v>5721628</v>
      </c>
      <c r="C375" s="3" t="s">
        <v>2936</v>
      </c>
      <c r="D375" s="4">
        <v>509.22464774999997</v>
      </c>
      <c r="E375" s="3" t="s">
        <v>2930</v>
      </c>
      <c r="F375" s="3" t="s">
        <v>2954</v>
      </c>
      <c r="G375" s="3" t="s">
        <v>2955</v>
      </c>
      <c r="H375" s="3" t="s">
        <v>2956</v>
      </c>
      <c r="I375" s="3"/>
      <c r="J375" s="4">
        <v>8.9449539999999992</v>
      </c>
      <c r="K375" s="4">
        <v>-0.21008399999999999</v>
      </c>
      <c r="L375" s="4">
        <v>-0.55826900000000002</v>
      </c>
      <c r="M375" s="4">
        <v>1.495727</v>
      </c>
      <c r="N375" s="4">
        <v>9.0822179999999992</v>
      </c>
      <c r="O375" s="4" t="s">
        <v>2924</v>
      </c>
      <c r="P375" s="4">
        <v>1.021725</v>
      </c>
      <c r="Q375" s="4" t="s">
        <v>2935</v>
      </c>
      <c r="R375" s="4">
        <v>20.025718000000001</v>
      </c>
      <c r="S375" s="3" t="s">
        <v>4505</v>
      </c>
      <c r="T375" s="4">
        <v>14.25</v>
      </c>
      <c r="U375" s="4">
        <v>509.22464774999997</v>
      </c>
      <c r="V375" s="10">
        <v>858.72002699999996</v>
      </c>
      <c r="W375" s="4">
        <v>9.5326315789473703</v>
      </c>
      <c r="X375" s="4">
        <v>14.63</v>
      </c>
      <c r="Y375" s="4">
        <v>12.96</v>
      </c>
      <c r="Z375" s="4">
        <v>9.0822179999999992</v>
      </c>
      <c r="AA375" s="10" t="s">
        <v>2935</v>
      </c>
      <c r="AB375" s="10" t="s">
        <v>2935</v>
      </c>
      <c r="AC375" s="4">
        <v>13.974163000000001</v>
      </c>
      <c r="AD375" s="4" t="s">
        <v>2935</v>
      </c>
      <c r="AE375" s="4" t="s">
        <v>2935</v>
      </c>
      <c r="AF375" s="4" t="s">
        <v>2935</v>
      </c>
      <c r="AG375" s="4" t="s">
        <v>2935</v>
      </c>
      <c r="AH375" s="4" t="s">
        <v>2935</v>
      </c>
      <c r="AI375" s="4">
        <v>1.021725</v>
      </c>
      <c r="AJ375" s="4">
        <v>1.021725</v>
      </c>
    </row>
    <row r="376" spans="1:36" hidden="1" x14ac:dyDescent="0.3">
      <c r="A376" s="1" t="s">
        <v>370</v>
      </c>
      <c r="B376" s="2">
        <v>5733831</v>
      </c>
      <c r="C376" s="3" t="s">
        <v>2936</v>
      </c>
      <c r="D376" s="4">
        <v>557.0845918</v>
      </c>
      <c r="E376" s="3" t="s">
        <v>2930</v>
      </c>
      <c r="F376" s="3" t="s">
        <v>2954</v>
      </c>
      <c r="G376" s="3" t="s">
        <v>2955</v>
      </c>
      <c r="H376" s="3" t="s">
        <v>2956</v>
      </c>
      <c r="I376" s="3"/>
      <c r="J376" s="4">
        <v>-0.81245800000000001</v>
      </c>
      <c r="K376" s="4">
        <v>-1.2137560000000001</v>
      </c>
      <c r="L376" s="4">
        <v>-1.1470990000000001</v>
      </c>
      <c r="M376" s="4">
        <v>0.34246599999999999</v>
      </c>
      <c r="N376" s="4" t="s">
        <v>2935</v>
      </c>
      <c r="O376" s="4" t="s">
        <v>2935</v>
      </c>
      <c r="P376" s="4" t="s">
        <v>2935</v>
      </c>
      <c r="Q376" s="4" t="s">
        <v>2935</v>
      </c>
      <c r="R376" s="4" t="s">
        <v>2935</v>
      </c>
      <c r="S376" s="3" t="s">
        <v>4506</v>
      </c>
      <c r="T376" s="4">
        <v>14.65</v>
      </c>
      <c r="U376" s="4">
        <v>557.0845918</v>
      </c>
      <c r="V376" s="10" t="s">
        <v>2935</v>
      </c>
      <c r="W376" s="4">
        <v>10.132423208191099</v>
      </c>
      <c r="X376" s="4">
        <v>15.98</v>
      </c>
      <c r="Y376" s="4">
        <v>14.39</v>
      </c>
      <c r="Z376" s="4" t="s">
        <v>2935</v>
      </c>
      <c r="AA376" s="10" t="s">
        <v>2935</v>
      </c>
      <c r="AB376" s="10" t="s">
        <v>2935</v>
      </c>
      <c r="AC376" s="4" t="s">
        <v>2935</v>
      </c>
      <c r="AD376" s="4" t="s">
        <v>2935</v>
      </c>
      <c r="AE376" s="4" t="s">
        <v>2935</v>
      </c>
      <c r="AF376" s="4" t="s">
        <v>2935</v>
      </c>
      <c r="AG376" s="4" t="s">
        <v>2935</v>
      </c>
      <c r="AH376" s="4" t="s">
        <v>2935</v>
      </c>
      <c r="AI376" s="4" t="s">
        <v>2935</v>
      </c>
      <c r="AJ376" s="4" t="s">
        <v>2935</v>
      </c>
    </row>
    <row r="377" spans="1:36" hidden="1" x14ac:dyDescent="0.3">
      <c r="A377" s="1" t="s">
        <v>371</v>
      </c>
      <c r="B377" s="2">
        <v>5733567</v>
      </c>
      <c r="C377" s="3" t="s">
        <v>2936</v>
      </c>
      <c r="D377" s="4">
        <v>1383.0999481599999</v>
      </c>
      <c r="E377" s="3" t="s">
        <v>2930</v>
      </c>
      <c r="F377" s="3" t="s">
        <v>2954</v>
      </c>
      <c r="G377" s="3" t="s">
        <v>2955</v>
      </c>
      <c r="H377" s="3" t="s">
        <v>2956</v>
      </c>
      <c r="I377" s="3" t="s">
        <v>2972</v>
      </c>
      <c r="J377" s="4">
        <v>2.8292679999999999</v>
      </c>
      <c r="K377" s="4">
        <v>-1.172058</v>
      </c>
      <c r="L377" s="4">
        <v>-1.218369</v>
      </c>
      <c r="M377" s="4">
        <v>-9.4786999999999996E-2</v>
      </c>
      <c r="N377" s="4">
        <v>29.648382999999999</v>
      </c>
      <c r="O377" s="4">
        <v>10.062053000000001</v>
      </c>
      <c r="P377" s="4">
        <v>0.88285800000000003</v>
      </c>
      <c r="Q377" s="4" t="s">
        <v>2935</v>
      </c>
      <c r="R377" s="4">
        <v>37.986885999999998</v>
      </c>
      <c r="S377" s="3" t="s">
        <v>4507</v>
      </c>
      <c r="T377" s="4">
        <v>21.08</v>
      </c>
      <c r="U377" s="4">
        <v>1383.0999481599999</v>
      </c>
      <c r="V377" s="10">
        <v>2202.4920080000002</v>
      </c>
      <c r="W377" s="4">
        <v>2.64136622390892</v>
      </c>
      <c r="X377" s="4">
        <v>21.83</v>
      </c>
      <c r="Y377" s="4">
        <v>20.22</v>
      </c>
      <c r="Z377" s="4">
        <v>29.648382999999999</v>
      </c>
      <c r="AA377" s="10" t="s">
        <v>2935</v>
      </c>
      <c r="AB377" s="10" t="s">
        <v>2935</v>
      </c>
      <c r="AC377" s="4">
        <v>26.145468999999999</v>
      </c>
      <c r="AD377" s="4" t="s">
        <v>2935</v>
      </c>
      <c r="AE377" s="4" t="s">
        <v>2935</v>
      </c>
      <c r="AF377" s="4" t="s">
        <v>2935</v>
      </c>
      <c r="AG377" s="4" t="s">
        <v>2935</v>
      </c>
      <c r="AH377" s="4" t="s">
        <v>2935</v>
      </c>
      <c r="AI377" s="4">
        <v>0.88285800000000003</v>
      </c>
      <c r="AJ377" s="4">
        <v>0.88285800000000003</v>
      </c>
    </row>
    <row r="378" spans="1:36" hidden="1" x14ac:dyDescent="0.3">
      <c r="A378" s="1" t="s">
        <v>372</v>
      </c>
      <c r="B378" s="2">
        <v>5721394</v>
      </c>
      <c r="C378" s="3" t="s">
        <v>2936</v>
      </c>
      <c r="D378" s="4">
        <v>904.22134119999998</v>
      </c>
      <c r="E378" s="3" t="s">
        <v>2930</v>
      </c>
      <c r="F378" s="3" t="s">
        <v>2954</v>
      </c>
      <c r="G378" s="3" t="s">
        <v>2955</v>
      </c>
      <c r="H378" s="3" t="s">
        <v>2956</v>
      </c>
      <c r="I378" s="3"/>
      <c r="J378" s="4">
        <v>13.768115999999999</v>
      </c>
      <c r="K378" s="4">
        <v>0.64102599999999998</v>
      </c>
      <c r="L378" s="4">
        <v>0.39967999999999998</v>
      </c>
      <c r="M378" s="4">
        <v>3.0352749999999999</v>
      </c>
      <c r="N378" s="4">
        <v>37.270029999999998</v>
      </c>
      <c r="O378" s="4">
        <v>11.214286</v>
      </c>
      <c r="P378" s="4">
        <v>0.93976800000000005</v>
      </c>
      <c r="Q378" s="4" t="s">
        <v>2935</v>
      </c>
      <c r="R378" s="4" t="s">
        <v>2935</v>
      </c>
      <c r="S378" s="3" t="s">
        <v>4508</v>
      </c>
      <c r="T378" s="4">
        <v>12.56</v>
      </c>
      <c r="U378" s="4">
        <v>904.22134119999998</v>
      </c>
      <c r="V378" s="10">
        <v>1517.130451</v>
      </c>
      <c r="W378" s="4">
        <v>5.2547770700636898</v>
      </c>
      <c r="X378" s="4">
        <v>12.83</v>
      </c>
      <c r="Y378" s="5" t="s">
        <v>4509</v>
      </c>
      <c r="Z378" s="4">
        <v>37.270029999999998</v>
      </c>
      <c r="AA378" s="10" t="s">
        <v>2935</v>
      </c>
      <c r="AB378" s="10" t="s">
        <v>2935</v>
      </c>
      <c r="AC378" s="4">
        <v>22.279086</v>
      </c>
      <c r="AD378" s="4" t="s">
        <v>2935</v>
      </c>
      <c r="AE378" s="4" t="s">
        <v>2935</v>
      </c>
      <c r="AF378" s="4" t="s">
        <v>2935</v>
      </c>
      <c r="AG378" s="4" t="s">
        <v>2935</v>
      </c>
      <c r="AH378" s="4" t="s">
        <v>2935</v>
      </c>
      <c r="AI378" s="4">
        <v>0.93976800000000005</v>
      </c>
      <c r="AJ378" s="4">
        <v>0.93976800000000005</v>
      </c>
    </row>
    <row r="379" spans="1:36" hidden="1" x14ac:dyDescent="0.3">
      <c r="A379" s="1" t="s">
        <v>373</v>
      </c>
      <c r="B379" s="2">
        <v>5721262</v>
      </c>
      <c r="C379" s="3" t="s">
        <v>2936</v>
      </c>
      <c r="D379" s="4">
        <v>512.58858143999998</v>
      </c>
      <c r="E379" s="3" t="s">
        <v>2930</v>
      </c>
      <c r="F379" s="3" t="s">
        <v>2954</v>
      </c>
      <c r="G379" s="3" t="s">
        <v>2955</v>
      </c>
      <c r="H379" s="3" t="s">
        <v>2956</v>
      </c>
      <c r="I379" s="3"/>
      <c r="J379" s="4">
        <v>6.1264820000000002</v>
      </c>
      <c r="K379" s="4">
        <v>-2.540835</v>
      </c>
      <c r="L379" s="4">
        <v>-3.0685920000000002</v>
      </c>
      <c r="M379" s="4">
        <v>-0.46339200000000003</v>
      </c>
      <c r="N379" s="4">
        <v>18.390411</v>
      </c>
      <c r="O379" s="4">
        <v>4.8313090000000001</v>
      </c>
      <c r="P379" s="4">
        <v>0.88409599999999999</v>
      </c>
      <c r="Q379" s="4" t="s">
        <v>2935</v>
      </c>
      <c r="R379" s="4">
        <v>34.062451000000003</v>
      </c>
      <c r="S379" s="3" t="s">
        <v>4510</v>
      </c>
      <c r="T379" s="4">
        <v>10.74</v>
      </c>
      <c r="U379" s="4">
        <v>512.58858143999998</v>
      </c>
      <c r="V379" s="10">
        <v>775.460061</v>
      </c>
      <c r="W379" s="4">
        <v>6.0335195530726304</v>
      </c>
      <c r="X379" s="4">
        <v>11.41</v>
      </c>
      <c r="Y379" s="5" t="s">
        <v>4511</v>
      </c>
      <c r="Z379" s="4">
        <v>18.390411</v>
      </c>
      <c r="AA379" s="10" t="s">
        <v>2935</v>
      </c>
      <c r="AB379" s="10" t="s">
        <v>2935</v>
      </c>
      <c r="AC379" s="4">
        <v>20.127215</v>
      </c>
      <c r="AD379" s="4" t="s">
        <v>2935</v>
      </c>
      <c r="AE379" s="4" t="s">
        <v>2935</v>
      </c>
      <c r="AF379" s="4" t="s">
        <v>2935</v>
      </c>
      <c r="AG379" s="4" t="s">
        <v>2935</v>
      </c>
      <c r="AH379" s="4" t="s">
        <v>2935</v>
      </c>
      <c r="AI379" s="4">
        <v>0.88409599999999999</v>
      </c>
      <c r="AJ379" s="4">
        <v>0.88409599999999999</v>
      </c>
    </row>
    <row r="380" spans="1:36" hidden="1" x14ac:dyDescent="0.3">
      <c r="A380" s="1" t="s">
        <v>374</v>
      </c>
      <c r="B380" s="2">
        <v>5721156</v>
      </c>
      <c r="C380" s="3" t="s">
        <v>2936</v>
      </c>
      <c r="D380" s="4">
        <v>1039.79050992</v>
      </c>
      <c r="E380" s="3" t="s">
        <v>2930</v>
      </c>
      <c r="F380" s="3" t="s">
        <v>2954</v>
      </c>
      <c r="G380" s="3" t="s">
        <v>2955</v>
      </c>
      <c r="H380" s="3" t="s">
        <v>2956</v>
      </c>
      <c r="I380" s="3" t="s">
        <v>2972</v>
      </c>
      <c r="J380" s="4">
        <v>5.7471259999999997</v>
      </c>
      <c r="K380" s="4">
        <v>-1.5165029999999999</v>
      </c>
      <c r="L380" s="4">
        <v>-2.7312780000000001</v>
      </c>
      <c r="M380" s="4">
        <v>9.0662000000000006E-2</v>
      </c>
      <c r="N380" s="4">
        <v>27.326733000000001</v>
      </c>
      <c r="O380" s="4">
        <v>204.444444</v>
      </c>
      <c r="P380" s="4">
        <v>0.87667799999999996</v>
      </c>
      <c r="Q380" s="4" t="s">
        <v>2935</v>
      </c>
      <c r="R380" s="4">
        <v>37.437936999999998</v>
      </c>
      <c r="S380" s="3" t="s">
        <v>4512</v>
      </c>
      <c r="T380" s="5" t="s">
        <v>4513</v>
      </c>
      <c r="U380" s="4">
        <v>1039.79050992</v>
      </c>
      <c r="V380" s="10">
        <v>1713.394509</v>
      </c>
      <c r="W380" s="4">
        <v>5.8152173913043503</v>
      </c>
      <c r="X380" s="4">
        <v>11.64</v>
      </c>
      <c r="Y380" s="4">
        <v>10.38</v>
      </c>
      <c r="Z380" s="4">
        <v>27.326733000000001</v>
      </c>
      <c r="AA380" s="10" t="s">
        <v>2935</v>
      </c>
      <c r="AB380" s="10" t="s">
        <v>2935</v>
      </c>
      <c r="AC380" s="4">
        <v>21.741551999999999</v>
      </c>
      <c r="AD380" s="4" t="s">
        <v>2935</v>
      </c>
      <c r="AE380" s="4" t="s">
        <v>2935</v>
      </c>
      <c r="AF380" s="4" t="s">
        <v>2935</v>
      </c>
      <c r="AG380" s="4" t="s">
        <v>2935</v>
      </c>
      <c r="AH380" s="4" t="s">
        <v>2935</v>
      </c>
      <c r="AI380" s="4">
        <v>0.87667799999999996</v>
      </c>
      <c r="AJ380" s="4">
        <v>0.87667799999999996</v>
      </c>
    </row>
    <row r="381" spans="1:36" hidden="1" x14ac:dyDescent="0.3">
      <c r="A381" s="1" t="s">
        <v>375</v>
      </c>
      <c r="B381" s="2">
        <v>5721153</v>
      </c>
      <c r="C381" s="3" t="s">
        <v>2936</v>
      </c>
      <c r="D381" s="4">
        <v>635.08488288000001</v>
      </c>
      <c r="E381" s="3" t="s">
        <v>2930</v>
      </c>
      <c r="F381" s="3" t="s">
        <v>2954</v>
      </c>
      <c r="G381" s="3" t="s">
        <v>2955</v>
      </c>
      <c r="H381" s="3" t="s">
        <v>2956</v>
      </c>
      <c r="I381" s="3"/>
      <c r="J381" s="4">
        <v>8.6529880000000006</v>
      </c>
      <c r="K381" s="4">
        <v>-0.81433199999999994</v>
      </c>
      <c r="L381" s="4">
        <v>-3.1796500000000001</v>
      </c>
      <c r="M381" s="4">
        <v>0.41220099999999998</v>
      </c>
      <c r="N381" s="4">
        <v>23.604651</v>
      </c>
      <c r="O381" s="4">
        <v>6.8969420000000001</v>
      </c>
      <c r="P381" s="4">
        <v>0.89493</v>
      </c>
      <c r="Q381" s="4" t="s">
        <v>2935</v>
      </c>
      <c r="R381" s="4">
        <v>31.605661999999999</v>
      </c>
      <c r="S381" s="3" t="s">
        <v>4514</v>
      </c>
      <c r="T381" s="5" t="s">
        <v>4515</v>
      </c>
      <c r="U381" s="4">
        <v>635.08488288000001</v>
      </c>
      <c r="V381" s="10">
        <v>951.58047199999999</v>
      </c>
      <c r="W381" s="4">
        <v>5.8620689655172402</v>
      </c>
      <c r="X381" s="4">
        <v>12.96</v>
      </c>
      <c r="Y381" s="5" t="s">
        <v>4483</v>
      </c>
      <c r="Z381" s="4">
        <v>23.604651</v>
      </c>
      <c r="AA381" s="10" t="s">
        <v>2935</v>
      </c>
      <c r="AB381" s="10" t="s">
        <v>2935</v>
      </c>
      <c r="AC381" s="4">
        <v>20.433354000000001</v>
      </c>
      <c r="AD381" s="4" t="s">
        <v>2935</v>
      </c>
      <c r="AE381" s="4" t="s">
        <v>2935</v>
      </c>
      <c r="AF381" s="4" t="s">
        <v>2935</v>
      </c>
      <c r="AG381" s="4" t="s">
        <v>2935</v>
      </c>
      <c r="AH381" s="4" t="s">
        <v>2935</v>
      </c>
      <c r="AI381" s="4">
        <v>0.89493</v>
      </c>
      <c r="AJ381" s="4">
        <v>0.89493</v>
      </c>
    </row>
    <row r="382" spans="1:36" hidden="1" x14ac:dyDescent="0.3">
      <c r="A382" s="1" t="s">
        <v>376</v>
      </c>
      <c r="B382" s="2">
        <v>5721160</v>
      </c>
      <c r="C382" s="3" t="s">
        <v>2936</v>
      </c>
      <c r="D382" s="4">
        <v>623.32934855999997</v>
      </c>
      <c r="E382" s="3" t="s">
        <v>2930</v>
      </c>
      <c r="F382" s="3" t="s">
        <v>2954</v>
      </c>
      <c r="G382" s="3" t="s">
        <v>2955</v>
      </c>
      <c r="H382" s="3" t="s">
        <v>2956</v>
      </c>
      <c r="I382" s="3" t="s">
        <v>2972</v>
      </c>
      <c r="J382" s="4">
        <v>6.6424019999999997</v>
      </c>
      <c r="K382" s="4">
        <v>-1.429773</v>
      </c>
      <c r="L382" s="4">
        <v>-1.9246859999999999</v>
      </c>
      <c r="M382" s="4">
        <v>0.86058500000000004</v>
      </c>
      <c r="N382" s="4">
        <v>29.670885999999999</v>
      </c>
      <c r="O382" s="4">
        <v>16.323119999999999</v>
      </c>
      <c r="P382" s="4">
        <v>0.88666999999999996</v>
      </c>
      <c r="Q382" s="4" t="s">
        <v>2935</v>
      </c>
      <c r="R382" s="4">
        <v>64.174968000000007</v>
      </c>
      <c r="S382" s="3" t="s">
        <v>4516</v>
      </c>
      <c r="T382" s="4">
        <v>11.72</v>
      </c>
      <c r="U382" s="4">
        <v>623.32934855999997</v>
      </c>
      <c r="V382" s="10">
        <v>1058.9940879999999</v>
      </c>
      <c r="W382" s="4">
        <v>5.5290102389078504</v>
      </c>
      <c r="X382" s="5" t="s">
        <v>4439</v>
      </c>
      <c r="Y382" s="5" t="s">
        <v>4517</v>
      </c>
      <c r="Z382" s="4">
        <v>29.670885999999999</v>
      </c>
      <c r="AA382" s="10" t="s">
        <v>2935</v>
      </c>
      <c r="AB382" s="10" t="s">
        <v>2935</v>
      </c>
      <c r="AC382" s="4">
        <v>21.931809000000001</v>
      </c>
      <c r="AD382" s="4" t="s">
        <v>2935</v>
      </c>
      <c r="AE382" s="4" t="s">
        <v>2935</v>
      </c>
      <c r="AF382" s="4" t="s">
        <v>2935</v>
      </c>
      <c r="AG382" s="4" t="s">
        <v>2935</v>
      </c>
      <c r="AH382" s="4" t="s">
        <v>2935</v>
      </c>
      <c r="AI382" s="4">
        <v>0.88666999999999996</v>
      </c>
      <c r="AJ382" s="4">
        <v>0.88666999999999996</v>
      </c>
    </row>
    <row r="383" spans="1:36" hidden="1" x14ac:dyDescent="0.3">
      <c r="A383" s="1" t="s">
        <v>377</v>
      </c>
      <c r="B383" s="2">
        <v>5721530</v>
      </c>
      <c r="C383" s="3" t="s">
        <v>2936</v>
      </c>
      <c r="D383" s="4">
        <v>510.38598275999999</v>
      </c>
      <c r="E383" s="3" t="s">
        <v>2930</v>
      </c>
      <c r="F383" s="3" t="s">
        <v>2954</v>
      </c>
      <c r="G383" s="3" t="s">
        <v>2955</v>
      </c>
      <c r="H383" s="3" t="s">
        <v>2956</v>
      </c>
      <c r="I383" s="3"/>
      <c r="J383" s="4">
        <v>9.9507390000000004</v>
      </c>
      <c r="K383" s="4">
        <v>0.269542</v>
      </c>
      <c r="L383" s="4">
        <v>-2.4475519999999999</v>
      </c>
      <c r="M383" s="4">
        <v>-0.17889099999999999</v>
      </c>
      <c r="N383" s="4">
        <v>32.920354000000003</v>
      </c>
      <c r="O383" s="4">
        <v>10.090415999999999</v>
      </c>
      <c r="P383" s="4">
        <v>0.90968400000000005</v>
      </c>
      <c r="Q383" s="4" t="s">
        <v>2935</v>
      </c>
      <c r="R383" s="4" t="s">
        <v>2935</v>
      </c>
      <c r="S383" s="3" t="s">
        <v>4518</v>
      </c>
      <c r="T383" s="5" t="s">
        <v>4519</v>
      </c>
      <c r="U383" s="4">
        <v>510.38598275999999</v>
      </c>
      <c r="V383" s="10">
        <v>804.92571199999998</v>
      </c>
      <c r="W383" s="4">
        <v>5.8602150537634401</v>
      </c>
      <c r="X383" s="4">
        <v>11.74</v>
      </c>
      <c r="Y383" s="5" t="s">
        <v>4138</v>
      </c>
      <c r="Z383" s="4">
        <v>32.920354000000003</v>
      </c>
      <c r="AA383" s="10" t="s">
        <v>2935</v>
      </c>
      <c r="AB383" s="10" t="s">
        <v>2935</v>
      </c>
      <c r="AC383" s="4">
        <v>21.499223000000001</v>
      </c>
      <c r="AD383" s="4" t="s">
        <v>2935</v>
      </c>
      <c r="AE383" s="4" t="s">
        <v>2935</v>
      </c>
      <c r="AF383" s="4" t="s">
        <v>2935</v>
      </c>
      <c r="AG383" s="4" t="s">
        <v>2935</v>
      </c>
      <c r="AH383" s="4" t="s">
        <v>2935</v>
      </c>
      <c r="AI383" s="4">
        <v>0.90968400000000005</v>
      </c>
      <c r="AJ383" s="4">
        <v>0.90968400000000005</v>
      </c>
    </row>
    <row r="384" spans="1:36" hidden="1" x14ac:dyDescent="0.3">
      <c r="A384" s="1" t="s">
        <v>378</v>
      </c>
      <c r="B384" s="2">
        <v>5721549</v>
      </c>
      <c r="C384" s="3" t="s">
        <v>2936</v>
      </c>
      <c r="D384" s="4">
        <v>748.42124625999998</v>
      </c>
      <c r="E384" s="3" t="s">
        <v>2930</v>
      </c>
      <c r="F384" s="3" t="s">
        <v>2954</v>
      </c>
      <c r="G384" s="3" t="s">
        <v>2955</v>
      </c>
      <c r="H384" s="3" t="s">
        <v>2956</v>
      </c>
      <c r="I384" s="3"/>
      <c r="J384" s="4">
        <v>4.1628119999999997</v>
      </c>
      <c r="K384" s="4">
        <v>-1.9163760000000001</v>
      </c>
      <c r="L384" s="4">
        <v>-3.4305319999999999</v>
      </c>
      <c r="M384" s="4">
        <v>-0.44208700000000001</v>
      </c>
      <c r="N384" s="4">
        <v>19.514731000000001</v>
      </c>
      <c r="O384" s="4">
        <v>9.2144030000000008</v>
      </c>
      <c r="P384" s="4">
        <v>0.89943300000000004</v>
      </c>
      <c r="Q384" s="4" t="s">
        <v>2935</v>
      </c>
      <c r="R384" s="4">
        <v>34.989764999999998</v>
      </c>
      <c r="S384" s="3" t="s">
        <v>4520</v>
      </c>
      <c r="T384" s="5" t="s">
        <v>4093</v>
      </c>
      <c r="U384" s="4">
        <v>748.42124625999998</v>
      </c>
      <c r="V384" s="10">
        <v>1239.753436</v>
      </c>
      <c r="W384" s="4">
        <v>5.9147424511545301</v>
      </c>
      <c r="X384" s="5" t="s">
        <v>4521</v>
      </c>
      <c r="Y384" s="4">
        <v>10.68</v>
      </c>
      <c r="Z384" s="4">
        <v>19.514731000000001</v>
      </c>
      <c r="AA384" s="10" t="s">
        <v>2935</v>
      </c>
      <c r="AB384" s="10" t="s">
        <v>2935</v>
      </c>
      <c r="AC384" s="4">
        <v>21.059988000000001</v>
      </c>
      <c r="AD384" s="4" t="s">
        <v>2935</v>
      </c>
      <c r="AE384" s="4" t="s">
        <v>2935</v>
      </c>
      <c r="AF384" s="4" t="s">
        <v>2935</v>
      </c>
      <c r="AG384" s="4" t="s">
        <v>2935</v>
      </c>
      <c r="AH384" s="4" t="s">
        <v>2935</v>
      </c>
      <c r="AI384" s="4">
        <v>0.89943300000000004</v>
      </c>
      <c r="AJ384" s="4">
        <v>0.89943300000000004</v>
      </c>
    </row>
    <row r="385" spans="1:36" hidden="1" x14ac:dyDescent="0.3">
      <c r="A385" s="1" t="s">
        <v>379</v>
      </c>
      <c r="B385" s="2">
        <v>5721422</v>
      </c>
      <c r="C385" s="3" t="s">
        <v>2936</v>
      </c>
      <c r="D385" s="4">
        <v>882.83515293000005</v>
      </c>
      <c r="E385" s="3" t="s">
        <v>2930</v>
      </c>
      <c r="F385" s="3" t="s">
        <v>2954</v>
      </c>
      <c r="G385" s="3" t="s">
        <v>2955</v>
      </c>
      <c r="H385" s="3" t="s">
        <v>2956</v>
      </c>
      <c r="I385" s="3"/>
      <c r="J385" s="4">
        <v>8.7610620000000008</v>
      </c>
      <c r="K385" s="4">
        <v>-1.8370610000000001</v>
      </c>
      <c r="L385" s="4">
        <v>-4.357977</v>
      </c>
      <c r="M385" s="4">
        <v>-0.48582999999999998</v>
      </c>
      <c r="N385" s="4">
        <v>20.760134999999998</v>
      </c>
      <c r="O385" s="4">
        <v>20.760134999999998</v>
      </c>
      <c r="P385" s="4">
        <v>0.93084900000000004</v>
      </c>
      <c r="Q385" s="4" t="s">
        <v>2935</v>
      </c>
      <c r="R385" s="4">
        <v>42.532601</v>
      </c>
      <c r="S385" s="3" t="s">
        <v>4522</v>
      </c>
      <c r="T385" s="5" t="s">
        <v>4523</v>
      </c>
      <c r="U385" s="4">
        <v>882.83515293000005</v>
      </c>
      <c r="V385" s="10">
        <v>1395.880482</v>
      </c>
      <c r="W385" s="4">
        <v>5.6631407648494703</v>
      </c>
      <c r="X385" s="4">
        <v>13.29</v>
      </c>
      <c r="Y385" s="5" t="s">
        <v>4524</v>
      </c>
      <c r="Z385" s="4">
        <v>20.760134999999998</v>
      </c>
      <c r="AA385" s="10" t="s">
        <v>2935</v>
      </c>
      <c r="AB385" s="10" t="s">
        <v>2935</v>
      </c>
      <c r="AC385" s="4">
        <v>21.205290999999999</v>
      </c>
      <c r="AD385" s="4" t="s">
        <v>2935</v>
      </c>
      <c r="AE385" s="4" t="s">
        <v>2935</v>
      </c>
      <c r="AF385" s="4" t="s">
        <v>2935</v>
      </c>
      <c r="AG385" s="4" t="s">
        <v>2935</v>
      </c>
      <c r="AH385" s="4" t="s">
        <v>2935</v>
      </c>
      <c r="AI385" s="4">
        <v>0.93084900000000004</v>
      </c>
      <c r="AJ385" s="4">
        <v>0.93084900000000004</v>
      </c>
    </row>
    <row r="386" spans="1:36" hidden="1" x14ac:dyDescent="0.3">
      <c r="A386" s="1" t="s">
        <v>380</v>
      </c>
      <c r="B386" s="2">
        <v>5731613</v>
      </c>
      <c r="C386" s="3" t="s">
        <v>2936</v>
      </c>
      <c r="D386" s="4">
        <v>767.43180729000005</v>
      </c>
      <c r="E386" s="3" t="s">
        <v>2930</v>
      </c>
      <c r="F386" s="3" t="s">
        <v>2954</v>
      </c>
      <c r="G386" s="3" t="s">
        <v>2955</v>
      </c>
      <c r="H386" s="3" t="s">
        <v>2956</v>
      </c>
      <c r="I386" s="3"/>
      <c r="J386" s="4">
        <v>4.831461</v>
      </c>
      <c r="K386" s="4">
        <v>1.74482</v>
      </c>
      <c r="L386" s="4">
        <v>-2.5078369999999999</v>
      </c>
      <c r="M386" s="4">
        <v>2.6402640000000002</v>
      </c>
      <c r="N386" s="4" t="s">
        <v>2935</v>
      </c>
      <c r="O386" s="4" t="s">
        <v>2935</v>
      </c>
      <c r="P386" s="4" t="s">
        <v>2935</v>
      </c>
      <c r="Q386" s="4" t="s">
        <v>2935</v>
      </c>
      <c r="R386" s="4" t="s">
        <v>2935</v>
      </c>
      <c r="S386" s="3" t="s">
        <v>4525</v>
      </c>
      <c r="T386" s="4">
        <v>9.33</v>
      </c>
      <c r="U386" s="4">
        <v>767.43180729000005</v>
      </c>
      <c r="V386" s="10" t="s">
        <v>2935</v>
      </c>
      <c r="W386" s="4">
        <v>6.6623794212218597</v>
      </c>
      <c r="X386" s="4">
        <v>9.74</v>
      </c>
      <c r="Y386" s="5" t="s">
        <v>4042</v>
      </c>
      <c r="Z386" s="4" t="s">
        <v>2935</v>
      </c>
      <c r="AA386" s="10" t="s">
        <v>2935</v>
      </c>
      <c r="AB386" s="10" t="s">
        <v>2935</v>
      </c>
      <c r="AC386" s="4" t="s">
        <v>2935</v>
      </c>
      <c r="AD386" s="4" t="s">
        <v>2935</v>
      </c>
      <c r="AE386" s="4" t="s">
        <v>2935</v>
      </c>
      <c r="AF386" s="4" t="s">
        <v>2935</v>
      </c>
      <c r="AG386" s="4" t="s">
        <v>2935</v>
      </c>
      <c r="AH386" s="4" t="s">
        <v>2935</v>
      </c>
      <c r="AI386" s="4" t="s">
        <v>2935</v>
      </c>
      <c r="AJ386" s="4" t="s">
        <v>2935</v>
      </c>
    </row>
    <row r="387" spans="1:36" hidden="1" x14ac:dyDescent="0.3">
      <c r="A387" s="1" t="s">
        <v>381</v>
      </c>
      <c r="B387" s="2">
        <v>14263710</v>
      </c>
      <c r="C387" s="3" t="s">
        <v>2936</v>
      </c>
      <c r="D387" s="4">
        <v>1588.69803078</v>
      </c>
      <c r="E387" s="3" t="s">
        <v>2930</v>
      </c>
      <c r="F387" s="3" t="s">
        <v>2954</v>
      </c>
      <c r="G387" s="3" t="s">
        <v>2955</v>
      </c>
      <c r="H387" s="3" t="s">
        <v>2956</v>
      </c>
      <c r="I387" s="3"/>
      <c r="J387" s="4">
        <v>26.745562</v>
      </c>
      <c r="K387" s="4">
        <v>11.795407000000001</v>
      </c>
      <c r="L387" s="4">
        <v>8.1272090000000006</v>
      </c>
      <c r="M387" s="4">
        <v>3.7288139999999999</v>
      </c>
      <c r="N387" s="4" t="s">
        <v>2935</v>
      </c>
      <c r="O387" s="4" t="s">
        <v>2935</v>
      </c>
      <c r="P387" s="4" t="s">
        <v>2935</v>
      </c>
      <c r="Q387" s="4" t="s">
        <v>2935</v>
      </c>
      <c r="R387" s="4" t="s">
        <v>2935</v>
      </c>
      <c r="S387" s="3" t="s">
        <v>4526</v>
      </c>
      <c r="T387" s="4">
        <v>21.42</v>
      </c>
      <c r="U387" s="4">
        <v>1588.69803078</v>
      </c>
      <c r="V387" s="10" t="s">
        <v>2935</v>
      </c>
      <c r="W387" s="4">
        <v>12.072268907563</v>
      </c>
      <c r="X387" s="4">
        <v>21.515000000000001</v>
      </c>
      <c r="Y387" s="4">
        <v>16.21</v>
      </c>
      <c r="Z387" s="4" t="s">
        <v>2935</v>
      </c>
      <c r="AA387" s="10" t="s">
        <v>2935</v>
      </c>
      <c r="AB387" s="10" t="s">
        <v>2935</v>
      </c>
      <c r="AC387" s="4" t="s">
        <v>2935</v>
      </c>
      <c r="AD387" s="4" t="s">
        <v>2935</v>
      </c>
      <c r="AE387" s="4" t="s">
        <v>2935</v>
      </c>
      <c r="AF387" s="4" t="s">
        <v>2935</v>
      </c>
      <c r="AG387" s="4" t="s">
        <v>2935</v>
      </c>
      <c r="AH387" s="4" t="s">
        <v>2935</v>
      </c>
      <c r="AI387" s="4" t="s">
        <v>2935</v>
      </c>
      <c r="AJ387" s="4" t="s">
        <v>2935</v>
      </c>
    </row>
    <row r="388" spans="1:36" hidden="1" x14ac:dyDescent="0.3">
      <c r="A388" s="1" t="s">
        <v>382</v>
      </c>
      <c r="B388" s="2">
        <v>5736201</v>
      </c>
      <c r="C388" s="3" t="s">
        <v>2936</v>
      </c>
      <c r="D388" s="4">
        <v>1265.54469255</v>
      </c>
      <c r="E388" s="3" t="s">
        <v>2930</v>
      </c>
      <c r="F388" s="3" t="s">
        <v>2954</v>
      </c>
      <c r="G388" s="3" t="s">
        <v>2955</v>
      </c>
      <c r="H388" s="3" t="s">
        <v>2956</v>
      </c>
      <c r="I388" s="3"/>
      <c r="J388" s="4">
        <v>7.9360379999999999</v>
      </c>
      <c r="K388" s="4">
        <v>4.71129</v>
      </c>
      <c r="L388" s="4">
        <v>-1.2195119999999999</v>
      </c>
      <c r="M388" s="4">
        <v>2.0722489999999998</v>
      </c>
      <c r="N388" s="4" t="s">
        <v>2935</v>
      </c>
      <c r="O388" s="4" t="s">
        <v>2935</v>
      </c>
      <c r="P388" s="4" t="s">
        <v>2935</v>
      </c>
      <c r="Q388" s="4" t="s">
        <v>2935</v>
      </c>
      <c r="R388" s="4" t="s">
        <v>2935</v>
      </c>
      <c r="S388" s="3" t="s">
        <v>4527</v>
      </c>
      <c r="T388" s="4">
        <v>36.450000000000003</v>
      </c>
      <c r="U388" s="4">
        <v>1265.54469255</v>
      </c>
      <c r="V388" s="10" t="s">
        <v>2935</v>
      </c>
      <c r="W388" s="4">
        <v>8.2304526748971192</v>
      </c>
      <c r="X388" s="4">
        <v>39.01</v>
      </c>
      <c r="Y388" s="4">
        <v>31.38</v>
      </c>
      <c r="Z388" s="4" t="s">
        <v>2935</v>
      </c>
      <c r="AA388" s="10" t="s">
        <v>2935</v>
      </c>
      <c r="AB388" s="10" t="s">
        <v>2935</v>
      </c>
      <c r="AC388" s="4" t="s">
        <v>2935</v>
      </c>
      <c r="AD388" s="4" t="s">
        <v>2935</v>
      </c>
      <c r="AE388" s="4" t="s">
        <v>2935</v>
      </c>
      <c r="AF388" s="4" t="s">
        <v>2935</v>
      </c>
      <c r="AG388" s="4" t="s">
        <v>2935</v>
      </c>
      <c r="AH388" s="4" t="s">
        <v>2935</v>
      </c>
      <c r="AI388" s="4" t="s">
        <v>2935</v>
      </c>
      <c r="AJ388" s="4" t="s">
        <v>2935</v>
      </c>
    </row>
    <row r="389" spans="1:36" hidden="1" x14ac:dyDescent="0.3">
      <c r="A389" s="1" t="s">
        <v>383</v>
      </c>
      <c r="B389" s="2">
        <v>5731221</v>
      </c>
      <c r="C389" s="3" t="s">
        <v>2936</v>
      </c>
      <c r="D389" s="4">
        <v>1010.3076039</v>
      </c>
      <c r="E389" s="3" t="s">
        <v>2930</v>
      </c>
      <c r="F389" s="3" t="s">
        <v>2954</v>
      </c>
      <c r="G389" s="3" t="s">
        <v>2955</v>
      </c>
      <c r="H389" s="3" t="s">
        <v>2956</v>
      </c>
      <c r="I389" s="3"/>
      <c r="J389" s="4">
        <v>5.4158609999999996</v>
      </c>
      <c r="K389" s="4">
        <v>-7.207719</v>
      </c>
      <c r="L389" s="4">
        <v>-3.7102469999999999</v>
      </c>
      <c r="M389" s="4">
        <v>1.869159</v>
      </c>
      <c r="N389" s="4" t="s">
        <v>2935</v>
      </c>
      <c r="O389" s="4" t="s">
        <v>2935</v>
      </c>
      <c r="P389" s="4" t="s">
        <v>2935</v>
      </c>
      <c r="Q389" s="4" t="s">
        <v>2935</v>
      </c>
      <c r="R389" s="4" t="s">
        <v>2935</v>
      </c>
      <c r="S389" s="3" t="s">
        <v>4528</v>
      </c>
      <c r="T389" s="4">
        <v>16.350000000000001</v>
      </c>
      <c r="U389" s="4">
        <v>1010.3076039</v>
      </c>
      <c r="V389" s="10" t="s">
        <v>2935</v>
      </c>
      <c r="W389" s="4">
        <v>6.8183486238532103</v>
      </c>
      <c r="X389" s="4">
        <v>18.420000000000002</v>
      </c>
      <c r="Y389" s="4">
        <v>15.39</v>
      </c>
      <c r="Z389" s="4" t="s">
        <v>2935</v>
      </c>
      <c r="AA389" s="10" t="s">
        <v>2935</v>
      </c>
      <c r="AB389" s="10" t="s">
        <v>2935</v>
      </c>
      <c r="AC389" s="4" t="s">
        <v>2935</v>
      </c>
      <c r="AD389" s="4" t="s">
        <v>2935</v>
      </c>
      <c r="AE389" s="4" t="s">
        <v>2935</v>
      </c>
      <c r="AF389" s="4" t="s">
        <v>2935</v>
      </c>
      <c r="AG389" s="4" t="s">
        <v>2935</v>
      </c>
      <c r="AH389" s="4" t="s">
        <v>2935</v>
      </c>
      <c r="AI389" s="4" t="s">
        <v>2935</v>
      </c>
      <c r="AJ389" s="4" t="s">
        <v>2935</v>
      </c>
    </row>
    <row r="390" spans="1:36" hidden="1" x14ac:dyDescent="0.3">
      <c r="A390" s="1" t="s">
        <v>384</v>
      </c>
      <c r="B390" s="2">
        <v>4281629</v>
      </c>
      <c r="C390" s="3" t="s">
        <v>2919</v>
      </c>
      <c r="D390" s="4">
        <v>774.59976270000004</v>
      </c>
      <c r="E390" s="3" t="s">
        <v>2930</v>
      </c>
      <c r="F390" s="3" t="s">
        <v>2954</v>
      </c>
      <c r="G390" s="3" t="s">
        <v>2955</v>
      </c>
      <c r="H390" s="3" t="s">
        <v>2956</v>
      </c>
      <c r="I390" s="3" t="s">
        <v>2972</v>
      </c>
      <c r="J390" s="4">
        <v>-23.693086000000001</v>
      </c>
      <c r="K390" s="4">
        <v>-0.767544</v>
      </c>
      <c r="L390" s="4">
        <v>9.6969700000000003</v>
      </c>
      <c r="M390" s="5" t="s">
        <v>3281</v>
      </c>
      <c r="N390" s="4" t="s">
        <v>2924</v>
      </c>
      <c r="O390" s="4">
        <v>2.5159859999999998</v>
      </c>
      <c r="P390" s="4">
        <v>0.89479900000000001</v>
      </c>
      <c r="Q390" s="4" t="s">
        <v>2935</v>
      </c>
      <c r="R390" s="4">
        <v>14.273432</v>
      </c>
      <c r="S390" s="3" t="s">
        <v>4529</v>
      </c>
      <c r="T390" s="5" t="s">
        <v>4034</v>
      </c>
      <c r="U390" s="4">
        <v>774.59976270000004</v>
      </c>
      <c r="V390" s="10">
        <v>1831.113642</v>
      </c>
      <c r="W390" s="4">
        <v>19.4475138121547</v>
      </c>
      <c r="X390" s="4">
        <v>12.43</v>
      </c>
      <c r="Y390" s="4">
        <v>7.71</v>
      </c>
      <c r="Z390" s="4" t="s">
        <v>2924</v>
      </c>
      <c r="AA390" s="10">
        <v>6.1012607024000003</v>
      </c>
      <c r="AB390" s="10">
        <v>5.5015197567999996</v>
      </c>
      <c r="AC390" s="4">
        <v>7.3527839999999998</v>
      </c>
      <c r="AD390" s="4">
        <v>7.1244983960174002</v>
      </c>
      <c r="AE390" s="4">
        <v>6.9217669331311997</v>
      </c>
      <c r="AF390" s="4" t="s">
        <v>2935</v>
      </c>
      <c r="AG390" s="4" t="s">
        <v>2935</v>
      </c>
      <c r="AH390" s="4" t="s">
        <v>2935</v>
      </c>
      <c r="AI390" s="4">
        <v>0.89479900000000001</v>
      </c>
      <c r="AJ390" s="4">
        <v>0.89479900000000001</v>
      </c>
    </row>
    <row r="391" spans="1:36" hidden="1" x14ac:dyDescent="0.3">
      <c r="A391" s="1" t="s">
        <v>385</v>
      </c>
      <c r="B391" s="2">
        <v>5732489</v>
      </c>
      <c r="C391" s="3" t="s">
        <v>2936</v>
      </c>
      <c r="D391" s="4">
        <v>528.17246399999999</v>
      </c>
      <c r="E391" s="3" t="s">
        <v>2930</v>
      </c>
      <c r="F391" s="3" t="s">
        <v>2954</v>
      </c>
      <c r="G391" s="3" t="s">
        <v>2955</v>
      </c>
      <c r="H391" s="3" t="s">
        <v>2956</v>
      </c>
      <c r="I391" s="3"/>
      <c r="J391" s="4">
        <v>16.799205000000001</v>
      </c>
      <c r="K391" s="4">
        <v>2.7097899999999999</v>
      </c>
      <c r="L391" s="4">
        <v>-1.0109520000000001</v>
      </c>
      <c r="M391" s="4">
        <v>1.3367830000000001</v>
      </c>
      <c r="N391" s="4" t="s">
        <v>2935</v>
      </c>
      <c r="O391" s="4" t="s">
        <v>2935</v>
      </c>
      <c r="P391" s="4" t="s">
        <v>2935</v>
      </c>
      <c r="Q391" s="4" t="s">
        <v>2935</v>
      </c>
      <c r="R391" s="4" t="s">
        <v>2935</v>
      </c>
      <c r="S391" s="3" t="s">
        <v>4530</v>
      </c>
      <c r="T391" s="4">
        <v>23.5</v>
      </c>
      <c r="U391" s="4">
        <v>528.17246399999999</v>
      </c>
      <c r="V391" s="10" t="s">
        <v>2935</v>
      </c>
      <c r="W391" s="4">
        <v>6.1787234042553196</v>
      </c>
      <c r="X391" s="4">
        <v>24.936</v>
      </c>
      <c r="Y391" s="4">
        <v>20</v>
      </c>
      <c r="Z391" s="4" t="s">
        <v>2935</v>
      </c>
      <c r="AA391" s="10" t="s">
        <v>2935</v>
      </c>
      <c r="AB391" s="10" t="s">
        <v>2935</v>
      </c>
      <c r="AC391" s="4" t="s">
        <v>2935</v>
      </c>
      <c r="AD391" s="4" t="s">
        <v>2935</v>
      </c>
      <c r="AE391" s="4" t="s">
        <v>2935</v>
      </c>
      <c r="AF391" s="4" t="s">
        <v>2935</v>
      </c>
      <c r="AG391" s="4" t="s">
        <v>2935</v>
      </c>
      <c r="AH391" s="4" t="s">
        <v>2935</v>
      </c>
      <c r="AI391" s="4" t="s">
        <v>2935</v>
      </c>
      <c r="AJ391" s="4" t="s">
        <v>2935</v>
      </c>
    </row>
    <row r="392" spans="1:36" hidden="1" x14ac:dyDescent="0.3">
      <c r="A392" s="1" t="s">
        <v>386</v>
      </c>
      <c r="B392" s="2">
        <v>4048287</v>
      </c>
      <c r="C392" s="3" t="s">
        <v>2936</v>
      </c>
      <c r="D392" s="4">
        <v>160525.81578780001</v>
      </c>
      <c r="E392" s="3" t="s">
        <v>2930</v>
      </c>
      <c r="F392" s="3" t="s">
        <v>2954</v>
      </c>
      <c r="G392" s="3" t="s">
        <v>2955</v>
      </c>
      <c r="H392" s="3" t="s">
        <v>2956</v>
      </c>
      <c r="I392" s="3" t="s">
        <v>3002</v>
      </c>
      <c r="J392" s="4">
        <v>41.961374999999997</v>
      </c>
      <c r="K392" s="4">
        <v>19.788729</v>
      </c>
      <c r="L392" s="4">
        <v>3.5621149999999999</v>
      </c>
      <c r="M392" s="4">
        <v>-1.0416570000000001</v>
      </c>
      <c r="N392" s="4">
        <v>25.580867000000001</v>
      </c>
      <c r="O392" s="4">
        <v>38.021276999999998</v>
      </c>
      <c r="P392" s="4">
        <v>3.724027</v>
      </c>
      <c r="Q392" s="4">
        <v>20.585795999999998</v>
      </c>
      <c r="R392" s="4">
        <v>30.539504999999998</v>
      </c>
      <c r="S392" s="3" t="s">
        <v>4531</v>
      </c>
      <c r="T392" s="4">
        <v>1036.46</v>
      </c>
      <c r="U392" s="4">
        <v>160525.81578780001</v>
      </c>
      <c r="V392" s="10">
        <v>162874.815787</v>
      </c>
      <c r="W392" s="4">
        <v>1.9682380410242599</v>
      </c>
      <c r="X392" s="4">
        <v>1068.3399999999999</v>
      </c>
      <c r="Y392" s="4">
        <v>724.54</v>
      </c>
      <c r="Z392" s="4">
        <v>25.580867000000001</v>
      </c>
      <c r="AA392" s="10">
        <v>22.237336136700002</v>
      </c>
      <c r="AB392" s="10">
        <v>23.967695895199999</v>
      </c>
      <c r="AC392" s="4">
        <v>8.4125209999999999</v>
      </c>
      <c r="AD392" s="4">
        <v>7.134353262666</v>
      </c>
      <c r="AE392" s="4">
        <v>7.9898532397324002</v>
      </c>
      <c r="AF392" s="4">
        <v>20.585795999999998</v>
      </c>
      <c r="AG392" s="4">
        <v>16.549233355529399</v>
      </c>
      <c r="AH392" s="4">
        <v>19.0153920531538</v>
      </c>
      <c r="AI392" s="4">
        <v>3.724027</v>
      </c>
      <c r="AJ392" s="4">
        <v>20.781569999999999</v>
      </c>
    </row>
    <row r="393" spans="1:36" hidden="1" x14ac:dyDescent="0.3">
      <c r="A393" s="1" t="s">
        <v>387</v>
      </c>
      <c r="B393" s="2">
        <v>4157397</v>
      </c>
      <c r="C393" s="3" t="s">
        <v>2936</v>
      </c>
      <c r="D393" s="4">
        <v>152849.54831819999</v>
      </c>
      <c r="E393" s="3" t="s">
        <v>2930</v>
      </c>
      <c r="F393" s="3" t="s">
        <v>2954</v>
      </c>
      <c r="G393" s="3" t="s">
        <v>2955</v>
      </c>
      <c r="H393" s="3" t="s">
        <v>2956</v>
      </c>
      <c r="I393" s="3" t="s">
        <v>3102</v>
      </c>
      <c r="J393" s="4">
        <v>86.028036999999998</v>
      </c>
      <c r="K393" s="4">
        <v>47.674160000000001</v>
      </c>
      <c r="L393" s="4">
        <v>18.130564</v>
      </c>
      <c r="M393" s="4">
        <v>9.7238299999999995</v>
      </c>
      <c r="N393" s="4">
        <v>68.709008999999995</v>
      </c>
      <c r="O393" s="4">
        <v>36.963788000000001</v>
      </c>
      <c r="P393" s="4">
        <v>21.811308</v>
      </c>
      <c r="Q393" s="4" t="s">
        <v>2935</v>
      </c>
      <c r="R393" s="4" t="s">
        <v>2935</v>
      </c>
      <c r="S393" s="3" t="s">
        <v>4532</v>
      </c>
      <c r="T393" s="5" t="s">
        <v>4533</v>
      </c>
      <c r="U393" s="4">
        <v>152849.54831819999</v>
      </c>
      <c r="V393" s="10" t="s">
        <v>2935</v>
      </c>
      <c r="W393" s="4">
        <v>1.7282089927154001</v>
      </c>
      <c r="X393" s="4">
        <v>199.95</v>
      </c>
      <c r="Y393" s="4">
        <v>105.51</v>
      </c>
      <c r="Z393" s="4">
        <v>68.709008999999995</v>
      </c>
      <c r="AA393" s="10">
        <v>35.706597782800003</v>
      </c>
      <c r="AB393" s="10">
        <v>45.319800005399998</v>
      </c>
      <c r="AC393" s="4" t="s">
        <v>2935</v>
      </c>
      <c r="AD393" s="4" t="s">
        <v>2935</v>
      </c>
      <c r="AE393" s="4" t="s">
        <v>2935</v>
      </c>
      <c r="AF393" s="4" t="s">
        <v>2935</v>
      </c>
      <c r="AG393" s="4" t="s">
        <v>2935</v>
      </c>
      <c r="AH393" s="4" t="s">
        <v>2935</v>
      </c>
      <c r="AI393" s="4">
        <v>21.811308</v>
      </c>
      <c r="AJ393" s="4">
        <v>30.922789999999999</v>
      </c>
    </row>
    <row r="394" spans="1:36" hidden="1" x14ac:dyDescent="0.3">
      <c r="A394" s="1" t="s">
        <v>388</v>
      </c>
      <c r="B394" s="2">
        <v>4087691</v>
      </c>
      <c r="C394" s="3" t="s">
        <v>2936</v>
      </c>
      <c r="D394" s="4">
        <v>3258.3345599999998</v>
      </c>
      <c r="E394" s="3" t="s">
        <v>2930</v>
      </c>
      <c r="F394" s="3" t="s">
        <v>2954</v>
      </c>
      <c r="G394" s="3" t="s">
        <v>3052</v>
      </c>
      <c r="H394" s="3" t="s">
        <v>3053</v>
      </c>
      <c r="I394" s="3" t="s">
        <v>2972</v>
      </c>
      <c r="J394" s="4">
        <v>-15.603799</v>
      </c>
      <c r="K394" s="4">
        <v>5.842314</v>
      </c>
      <c r="L394" s="4">
        <v>0.268673</v>
      </c>
      <c r="M394" s="4">
        <v>4.5378150000000002</v>
      </c>
      <c r="N394" s="4" t="s">
        <v>2924</v>
      </c>
      <c r="O394" s="4">
        <v>9.0006155528961997</v>
      </c>
      <c r="P394" s="4">
        <v>0.84748800000000002</v>
      </c>
      <c r="Q394" s="4" t="s">
        <v>2935</v>
      </c>
      <c r="R394" s="4" t="s">
        <v>2935</v>
      </c>
      <c r="S394" s="3" t="s">
        <v>4534</v>
      </c>
      <c r="T394" s="4">
        <v>18.66</v>
      </c>
      <c r="U394" s="4">
        <v>3258.3345599999998</v>
      </c>
      <c r="V394" s="10" t="s">
        <v>2935</v>
      </c>
      <c r="W394" s="4">
        <v>10.075026795284</v>
      </c>
      <c r="X394" s="4">
        <v>23.29</v>
      </c>
      <c r="Y394" s="4">
        <v>16.53</v>
      </c>
      <c r="Z394" s="4" t="s">
        <v>2924</v>
      </c>
      <c r="AA394" s="10">
        <v>103.0939226519</v>
      </c>
      <c r="AB394" s="10">
        <v>64.048877599999997</v>
      </c>
      <c r="AC394" s="4" t="s">
        <v>2935</v>
      </c>
      <c r="AD394" s="4" t="s">
        <v>2935</v>
      </c>
      <c r="AE394" s="4" t="s">
        <v>2935</v>
      </c>
      <c r="AF394" s="4" t="s">
        <v>2935</v>
      </c>
      <c r="AG394" s="4" t="s">
        <v>2935</v>
      </c>
      <c r="AH394" s="4" t="s">
        <v>2935</v>
      </c>
      <c r="AI394" s="4">
        <v>0.84748800000000002</v>
      </c>
      <c r="AJ394" s="4">
        <v>0.84748800000000002</v>
      </c>
    </row>
    <row r="395" spans="1:36" hidden="1" x14ac:dyDescent="0.3">
      <c r="A395" s="1" t="s">
        <v>389</v>
      </c>
      <c r="B395" s="2">
        <v>11221175</v>
      </c>
      <c r="C395" s="3" t="s">
        <v>2936</v>
      </c>
      <c r="D395" s="4">
        <v>6883.6327138799998</v>
      </c>
      <c r="E395" s="3" t="s">
        <v>2930</v>
      </c>
      <c r="F395" s="3" t="s">
        <v>2954</v>
      </c>
      <c r="G395" s="3" t="s">
        <v>2955</v>
      </c>
      <c r="H395" s="3" t="s">
        <v>2956</v>
      </c>
      <c r="I395" s="3" t="s">
        <v>3280</v>
      </c>
      <c r="J395" s="4">
        <v>10.967517000000001</v>
      </c>
      <c r="K395" s="4">
        <v>6.5749750000000002</v>
      </c>
      <c r="L395" s="4">
        <v>2.2200769999999999</v>
      </c>
      <c r="M395" s="4">
        <v>2.948801</v>
      </c>
      <c r="N395" s="4">
        <v>8.842193</v>
      </c>
      <c r="O395" s="4" t="s">
        <v>2924</v>
      </c>
      <c r="P395" s="4">
        <v>1.164974</v>
      </c>
      <c r="Q395" s="4" t="s">
        <v>2935</v>
      </c>
      <c r="R395" s="4">
        <v>20.075619</v>
      </c>
      <c r="S395" s="3" t="s">
        <v>4535</v>
      </c>
      <c r="T395" s="4">
        <v>31.77</v>
      </c>
      <c r="U395" s="4">
        <v>6883.6327138799998</v>
      </c>
      <c r="V395" s="10">
        <v>13065.380713</v>
      </c>
      <c r="W395" s="4">
        <v>9.6946805162102603</v>
      </c>
      <c r="X395" s="4">
        <v>32.67</v>
      </c>
      <c r="Y395" s="4">
        <v>27.23</v>
      </c>
      <c r="Z395" s="4">
        <v>8.842193</v>
      </c>
      <c r="AA395" s="10">
        <v>9.6492027333999992</v>
      </c>
      <c r="AB395" s="10">
        <v>7.6183866731999998</v>
      </c>
      <c r="AC395" s="4">
        <v>10.219336</v>
      </c>
      <c r="AD395" s="4">
        <v>9.4151110781390006</v>
      </c>
      <c r="AE395" s="4" t="s">
        <v>2935</v>
      </c>
      <c r="AF395" s="4" t="s">
        <v>2935</v>
      </c>
      <c r="AG395" s="4" t="s">
        <v>2935</v>
      </c>
      <c r="AH395" s="4" t="s">
        <v>2935</v>
      </c>
      <c r="AI395" s="4">
        <v>1.164974</v>
      </c>
      <c r="AJ395" s="4">
        <v>1.164974</v>
      </c>
    </row>
    <row r="396" spans="1:36" hidden="1" x14ac:dyDescent="0.3">
      <c r="A396" s="1" t="s">
        <v>390</v>
      </c>
      <c r="B396" s="2">
        <v>5733118</v>
      </c>
      <c r="C396" s="3" t="s">
        <v>2936</v>
      </c>
      <c r="D396" s="4">
        <v>556.51819971999998</v>
      </c>
      <c r="E396" s="3" t="s">
        <v>2930</v>
      </c>
      <c r="F396" s="3" t="s">
        <v>2954</v>
      </c>
      <c r="G396" s="3" t="s">
        <v>2955</v>
      </c>
      <c r="H396" s="3" t="s">
        <v>2956</v>
      </c>
      <c r="I396" s="3"/>
      <c r="J396" s="4">
        <v>13.634290999999999</v>
      </c>
      <c r="K396" s="4">
        <v>1.548492</v>
      </c>
      <c r="L396" s="4">
        <v>0.24135200000000001</v>
      </c>
      <c r="M396" s="4">
        <v>0.72756699999999996</v>
      </c>
      <c r="N396" s="4" t="s">
        <v>2935</v>
      </c>
      <c r="O396" s="4" t="s">
        <v>2935</v>
      </c>
      <c r="P396" s="4" t="s">
        <v>2935</v>
      </c>
      <c r="Q396" s="4" t="s">
        <v>2935</v>
      </c>
      <c r="R396" s="4" t="s">
        <v>2935</v>
      </c>
      <c r="S396" s="3" t="s">
        <v>4536</v>
      </c>
      <c r="T396" s="4">
        <v>12.46</v>
      </c>
      <c r="U396" s="4">
        <v>556.51819971999998</v>
      </c>
      <c r="V396" s="10" t="s">
        <v>2935</v>
      </c>
      <c r="W396" s="4">
        <v>8.9566613162118802</v>
      </c>
      <c r="X396" s="4">
        <v>12.52</v>
      </c>
      <c r="Y396" s="4">
        <v>10.86</v>
      </c>
      <c r="Z396" s="4" t="s">
        <v>2935</v>
      </c>
      <c r="AA396" s="10" t="s">
        <v>2935</v>
      </c>
      <c r="AB396" s="10" t="s">
        <v>2935</v>
      </c>
      <c r="AC396" s="4" t="s">
        <v>2935</v>
      </c>
      <c r="AD396" s="4" t="s">
        <v>2935</v>
      </c>
      <c r="AE396" s="4" t="s">
        <v>2935</v>
      </c>
      <c r="AF396" s="4" t="s">
        <v>2935</v>
      </c>
      <c r="AG396" s="4" t="s">
        <v>2935</v>
      </c>
      <c r="AH396" s="4" t="s">
        <v>2935</v>
      </c>
      <c r="AI396" s="4" t="s">
        <v>2935</v>
      </c>
      <c r="AJ396" s="4" t="s">
        <v>2935</v>
      </c>
    </row>
    <row r="397" spans="1:36" hidden="1" x14ac:dyDescent="0.3">
      <c r="A397" s="1" t="s">
        <v>391</v>
      </c>
      <c r="B397" s="2">
        <v>5270726</v>
      </c>
      <c r="C397" s="3" t="s">
        <v>2936</v>
      </c>
      <c r="D397" s="4">
        <v>1330.8363535999999</v>
      </c>
      <c r="E397" s="3" t="s">
        <v>2946</v>
      </c>
      <c r="F397" s="3" t="s">
        <v>2947</v>
      </c>
      <c r="G397" s="3" t="s">
        <v>2948</v>
      </c>
      <c r="H397" s="3" t="s">
        <v>2990</v>
      </c>
      <c r="I397" s="3" t="s">
        <v>2950</v>
      </c>
      <c r="J397" s="4">
        <v>309.44881900000001</v>
      </c>
      <c r="K397" s="4">
        <v>49.425286999999997</v>
      </c>
      <c r="L397" s="4">
        <v>50.724637999999999</v>
      </c>
      <c r="M397" s="4">
        <v>20.370370000000001</v>
      </c>
      <c r="N397" s="4" t="s">
        <v>2924</v>
      </c>
      <c r="O397" s="4" t="s">
        <v>2924</v>
      </c>
      <c r="P397" s="4" t="s">
        <v>2924</v>
      </c>
      <c r="Q397" s="4" t="s">
        <v>2924</v>
      </c>
      <c r="R397" s="4">
        <v>223.27624399999999</v>
      </c>
      <c r="S397" s="3" t="s">
        <v>4537</v>
      </c>
      <c r="T397" s="5" t="s">
        <v>4538</v>
      </c>
      <c r="U397" s="4">
        <v>1330.8363535999999</v>
      </c>
      <c r="V397" s="10">
        <v>1407.5613530000001</v>
      </c>
      <c r="W397" s="4" t="s">
        <v>2935</v>
      </c>
      <c r="X397" s="5" t="s">
        <v>4242</v>
      </c>
      <c r="Y397" s="5" t="s">
        <v>4539</v>
      </c>
      <c r="Z397" s="4" t="s">
        <v>2924</v>
      </c>
      <c r="AA397" s="10">
        <v>115.2993348115</v>
      </c>
      <c r="AB397" s="10" t="s">
        <v>2924</v>
      </c>
      <c r="AC397" s="4">
        <v>8.9816629999999993</v>
      </c>
      <c r="AD397" s="4">
        <v>7.6473461361261004</v>
      </c>
      <c r="AE397" s="4">
        <v>8.6893170445114993</v>
      </c>
      <c r="AF397" s="4" t="s">
        <v>2924</v>
      </c>
      <c r="AG397" s="4">
        <v>97.686940224444598</v>
      </c>
      <c r="AH397" s="4" t="s">
        <v>2924</v>
      </c>
      <c r="AI397" s="4" t="s">
        <v>2924</v>
      </c>
      <c r="AJ397" s="4" t="s">
        <v>2924</v>
      </c>
    </row>
    <row r="398" spans="1:36" hidden="1" x14ac:dyDescent="0.3">
      <c r="A398" s="1" t="s">
        <v>392</v>
      </c>
      <c r="B398" s="2">
        <v>4340737</v>
      </c>
      <c r="C398" s="3" t="s">
        <v>2936</v>
      </c>
      <c r="D398" s="4">
        <v>57184.077743380003</v>
      </c>
      <c r="E398" s="3" t="s">
        <v>2930</v>
      </c>
      <c r="F398" s="3" t="s">
        <v>2954</v>
      </c>
      <c r="G398" s="3" t="s">
        <v>2954</v>
      </c>
      <c r="H398" s="3" t="s">
        <v>3042</v>
      </c>
      <c r="I398" s="3" t="s">
        <v>3228</v>
      </c>
      <c r="J398" s="4">
        <v>54.668902000000003</v>
      </c>
      <c r="K398" s="4">
        <v>44.517544000000001</v>
      </c>
      <c r="L398" s="4">
        <v>26.695962999999999</v>
      </c>
      <c r="M398" s="4">
        <v>9.4424670000000006</v>
      </c>
      <c r="N398" s="4">
        <v>55.511431999999999</v>
      </c>
      <c r="O398" s="4">
        <v>79.329320999999993</v>
      </c>
      <c r="P398" s="4">
        <v>2.8546680000000002</v>
      </c>
      <c r="Q398" s="4">
        <v>41.114781000000001</v>
      </c>
      <c r="R398" s="4">
        <v>45.879232000000002</v>
      </c>
      <c r="S398" s="3" t="s">
        <v>4540</v>
      </c>
      <c r="T398" s="4">
        <v>92.26</v>
      </c>
      <c r="U398" s="4">
        <v>57184.077743380003</v>
      </c>
      <c r="V398" s="10">
        <v>55719.655743000003</v>
      </c>
      <c r="W398" s="4" t="s">
        <v>2935</v>
      </c>
      <c r="X398" s="4">
        <v>94.12</v>
      </c>
      <c r="Y398" s="4">
        <v>55</v>
      </c>
      <c r="Z398" s="4">
        <v>55.511431999999999</v>
      </c>
      <c r="AA398" s="10">
        <v>22.036975111</v>
      </c>
      <c r="AB398" s="10">
        <v>26.040152526499998</v>
      </c>
      <c r="AC398" s="4">
        <v>2.3351250000000001</v>
      </c>
      <c r="AD398" s="4">
        <v>2.1175827360591</v>
      </c>
      <c r="AE398" s="4">
        <v>2.2851543346135998</v>
      </c>
      <c r="AF398" s="4">
        <v>41.114781000000001</v>
      </c>
      <c r="AG398" s="4">
        <v>16.230104852601201</v>
      </c>
      <c r="AH398" s="4">
        <v>18.635726285630899</v>
      </c>
      <c r="AI398" s="4">
        <v>2.8546680000000002</v>
      </c>
      <c r="AJ398" s="4">
        <v>9.0771350000000002</v>
      </c>
    </row>
    <row r="399" spans="1:36" hidden="1" x14ac:dyDescent="0.3">
      <c r="A399" s="1" t="s">
        <v>393</v>
      </c>
      <c r="B399" s="2">
        <v>4252232</v>
      </c>
      <c r="C399" s="3" t="s">
        <v>2936</v>
      </c>
      <c r="D399" s="4">
        <v>5888.1171932799998</v>
      </c>
      <c r="E399" s="3" t="s">
        <v>2937</v>
      </c>
      <c r="F399" s="3" t="s">
        <v>2938</v>
      </c>
      <c r="G399" s="3" t="s">
        <v>2994</v>
      </c>
      <c r="H399" s="3" t="s">
        <v>3282</v>
      </c>
      <c r="I399" s="3" t="s">
        <v>3283</v>
      </c>
      <c r="J399" s="4">
        <v>95.003784999999993</v>
      </c>
      <c r="K399" s="4">
        <v>129.18149500000001</v>
      </c>
      <c r="L399" s="4">
        <v>164.74820099999999</v>
      </c>
      <c r="M399" s="4">
        <v>21.854305</v>
      </c>
      <c r="N399" s="4" t="s">
        <v>2924</v>
      </c>
      <c r="O399" s="4" t="s">
        <v>2924</v>
      </c>
      <c r="P399" s="4">
        <v>13.658537000000001</v>
      </c>
      <c r="Q399" s="4" t="s">
        <v>2924</v>
      </c>
      <c r="R399" s="4" t="s">
        <v>2924</v>
      </c>
      <c r="S399" s="3" t="s">
        <v>4541</v>
      </c>
      <c r="T399" s="4">
        <v>25.76</v>
      </c>
      <c r="U399" s="4">
        <v>5888.1171932799998</v>
      </c>
      <c r="V399" s="10">
        <v>7113.2671929999997</v>
      </c>
      <c r="W399" s="4" t="s">
        <v>2935</v>
      </c>
      <c r="X399" s="4">
        <v>26.26</v>
      </c>
      <c r="Y399" s="5" t="s">
        <v>4542</v>
      </c>
      <c r="Z399" s="4" t="s">
        <v>2924</v>
      </c>
      <c r="AA399" s="10">
        <v>57.346393588600002</v>
      </c>
      <c r="AB399" s="10" t="s">
        <v>2924</v>
      </c>
      <c r="AC399" s="4">
        <v>5.6527219999999998</v>
      </c>
      <c r="AD399" s="4">
        <v>4.3614478635256999</v>
      </c>
      <c r="AE399" s="4">
        <v>5.0192726996354997</v>
      </c>
      <c r="AF399" s="4" t="s">
        <v>2924</v>
      </c>
      <c r="AG399" s="4">
        <v>30.676514838069199</v>
      </c>
      <c r="AH399" s="4">
        <v>58.517041475367101</v>
      </c>
      <c r="AI399" s="4">
        <v>13.658537000000001</v>
      </c>
      <c r="AJ399" s="4">
        <v>13.658537000000001</v>
      </c>
    </row>
    <row r="400" spans="1:36" hidden="1" x14ac:dyDescent="0.3">
      <c r="A400" s="1" t="s">
        <v>394</v>
      </c>
      <c r="B400" s="2">
        <v>4916268</v>
      </c>
      <c r="C400" s="3" t="s">
        <v>2919</v>
      </c>
      <c r="D400" s="4">
        <v>1119.0801196800001</v>
      </c>
      <c r="E400" s="3" t="s">
        <v>2925</v>
      </c>
      <c r="F400" s="3" t="s">
        <v>2981</v>
      </c>
      <c r="G400" s="3" t="s">
        <v>2982</v>
      </c>
      <c r="H400" s="3" t="s">
        <v>3174</v>
      </c>
      <c r="I400" s="3" t="s">
        <v>3275</v>
      </c>
      <c r="J400" s="4">
        <v>-45.018757999999998</v>
      </c>
      <c r="K400" s="4">
        <v>-26.762910000000002</v>
      </c>
      <c r="L400" s="4">
        <v>-17.510943999999999</v>
      </c>
      <c r="M400" s="4">
        <v>-7.5758000000000006E-2</v>
      </c>
      <c r="N400" s="4" t="s">
        <v>2924</v>
      </c>
      <c r="O400" s="4" t="s">
        <v>2924</v>
      </c>
      <c r="P400" s="4">
        <v>4.6215840000000004</v>
      </c>
      <c r="Q400" s="4">
        <v>5.3735189999999999</v>
      </c>
      <c r="R400" s="4">
        <v>121.51017299999999</v>
      </c>
      <c r="S400" s="3" t="s">
        <v>4543</v>
      </c>
      <c r="T400" s="4">
        <v>13.19</v>
      </c>
      <c r="U400" s="4">
        <v>1119.0801196800001</v>
      </c>
      <c r="V400" s="10">
        <v>3453.3191189999998</v>
      </c>
      <c r="W400" s="4">
        <v>7.2782410917361604</v>
      </c>
      <c r="X400" s="4">
        <v>30.125</v>
      </c>
      <c r="Y400" s="5" t="s">
        <v>4544</v>
      </c>
      <c r="Z400" s="4" t="s">
        <v>2924</v>
      </c>
      <c r="AA400" s="10">
        <v>7.5105341076999999</v>
      </c>
      <c r="AB400" s="10">
        <v>7.3411549935</v>
      </c>
      <c r="AC400" s="4">
        <v>0.75944500000000004</v>
      </c>
      <c r="AD400" s="4">
        <v>0.82116698160849999</v>
      </c>
      <c r="AE400" s="4">
        <v>0.77917477799599999</v>
      </c>
      <c r="AF400" s="4">
        <v>5.3735189999999999</v>
      </c>
      <c r="AG400" s="4">
        <v>8.2824491118955006</v>
      </c>
      <c r="AH400" s="4">
        <v>7.9392521460380996</v>
      </c>
      <c r="AI400" s="4">
        <v>4.6215840000000004</v>
      </c>
      <c r="AJ400" s="4" t="s">
        <v>2924</v>
      </c>
    </row>
    <row r="401" spans="1:36" hidden="1" x14ac:dyDescent="0.3">
      <c r="A401" s="1" t="s">
        <v>395</v>
      </c>
      <c r="B401" s="2">
        <v>4042668</v>
      </c>
      <c r="C401" s="3" t="s">
        <v>2941</v>
      </c>
      <c r="D401" s="4">
        <v>1332.4054610999999</v>
      </c>
      <c r="E401" s="3" t="s">
        <v>2937</v>
      </c>
      <c r="F401" s="3" t="s">
        <v>2938</v>
      </c>
      <c r="G401" s="3" t="s">
        <v>3047</v>
      </c>
      <c r="H401" s="3" t="s">
        <v>3104</v>
      </c>
      <c r="I401" s="3" t="s">
        <v>3284</v>
      </c>
      <c r="J401" s="4">
        <v>123.926047</v>
      </c>
      <c r="K401" s="4">
        <v>-11.431336999999999</v>
      </c>
      <c r="L401" s="4">
        <v>-5.0495729999999996</v>
      </c>
      <c r="M401" s="4">
        <v>13.225186000000001</v>
      </c>
      <c r="N401" s="4">
        <v>13.635762</v>
      </c>
      <c r="O401" s="4">
        <v>16.733035000000001</v>
      </c>
      <c r="P401" s="4">
        <v>9.6985399999999995</v>
      </c>
      <c r="Q401" s="4">
        <v>7.9229570000000002</v>
      </c>
      <c r="R401" s="4">
        <v>23.235641999999999</v>
      </c>
      <c r="S401" s="3" t="s">
        <v>4545</v>
      </c>
      <c r="T401" s="4">
        <v>41.18</v>
      </c>
      <c r="U401" s="4">
        <v>1332.4054610999999</v>
      </c>
      <c r="V401" s="10">
        <v>1341.2774609999999</v>
      </c>
      <c r="W401" s="4" t="s">
        <v>2935</v>
      </c>
      <c r="X401" s="4">
        <v>59.4</v>
      </c>
      <c r="Y401" s="4">
        <v>17.79</v>
      </c>
      <c r="Z401" s="4">
        <v>13.635762</v>
      </c>
      <c r="AA401" s="10">
        <v>11.5771717739</v>
      </c>
      <c r="AB401" s="10">
        <v>12.3029305353</v>
      </c>
      <c r="AC401" s="4">
        <v>1.031827</v>
      </c>
      <c r="AD401" s="4">
        <v>0.94410283805759998</v>
      </c>
      <c r="AE401" s="4">
        <v>1.0002814982474</v>
      </c>
      <c r="AF401" s="4">
        <v>7.9229570000000002</v>
      </c>
      <c r="AG401" s="4">
        <v>7.5449394167129</v>
      </c>
      <c r="AH401" s="4">
        <v>7.6006587744968996</v>
      </c>
      <c r="AI401" s="4">
        <v>9.6985399999999995</v>
      </c>
      <c r="AJ401" s="4">
        <v>17.888791999999999</v>
      </c>
    </row>
    <row r="402" spans="1:36" hidden="1" x14ac:dyDescent="0.3">
      <c r="A402" s="1" t="s">
        <v>396</v>
      </c>
      <c r="B402" s="2">
        <v>4668398</v>
      </c>
      <c r="C402" s="3" t="s">
        <v>2936</v>
      </c>
      <c r="D402" s="4">
        <v>5939.10736688</v>
      </c>
      <c r="E402" s="3" t="s">
        <v>2930</v>
      </c>
      <c r="F402" s="3" t="s">
        <v>2954</v>
      </c>
      <c r="G402" s="3" t="s">
        <v>2955</v>
      </c>
      <c r="H402" s="3" t="s">
        <v>2956</v>
      </c>
      <c r="I402" s="3" t="s">
        <v>2972</v>
      </c>
      <c r="J402" s="4">
        <v>2.699055</v>
      </c>
      <c r="K402" s="4">
        <v>3.2564449999999998</v>
      </c>
      <c r="L402" s="4">
        <v>0</v>
      </c>
      <c r="M402" s="4">
        <v>2.2849460000000001</v>
      </c>
      <c r="N402" s="4">
        <v>9.4358339999999998</v>
      </c>
      <c r="O402" s="4">
        <v>46.261398</v>
      </c>
      <c r="P402" s="4">
        <v>0.99620399999999998</v>
      </c>
      <c r="Q402" s="4" t="s">
        <v>2935</v>
      </c>
      <c r="R402" s="4">
        <v>17.256198000000001</v>
      </c>
      <c r="S402" s="3" t="s">
        <v>4546</v>
      </c>
      <c r="T402" s="4">
        <v>15.22</v>
      </c>
      <c r="U402" s="4">
        <v>5939.10736688</v>
      </c>
      <c r="V402" s="10">
        <v>13253.420366</v>
      </c>
      <c r="W402" s="4">
        <v>9.7240473061760806</v>
      </c>
      <c r="X402" s="4">
        <v>16.91</v>
      </c>
      <c r="Y402" s="4">
        <v>13.98</v>
      </c>
      <c r="Z402" s="4">
        <v>9.4358339999999998</v>
      </c>
      <c r="AA402" s="10">
        <v>8.8027761710999997</v>
      </c>
      <c r="AB402" s="10">
        <v>8.0614406779000003</v>
      </c>
      <c r="AC402" s="4">
        <v>8.2136080000000007</v>
      </c>
      <c r="AD402" s="4">
        <v>7.1787394537680003</v>
      </c>
      <c r="AE402" s="4">
        <v>8.3065843848061007</v>
      </c>
      <c r="AF402" s="4" t="s">
        <v>2935</v>
      </c>
      <c r="AG402" s="4" t="s">
        <v>2935</v>
      </c>
      <c r="AH402" s="4" t="s">
        <v>2935</v>
      </c>
      <c r="AI402" s="4">
        <v>0.99620399999999998</v>
      </c>
      <c r="AJ402" s="4">
        <v>0.99620399999999998</v>
      </c>
    </row>
    <row r="403" spans="1:36" hidden="1" x14ac:dyDescent="0.3">
      <c r="A403" s="1" t="s">
        <v>397</v>
      </c>
      <c r="B403" s="2">
        <v>20287339</v>
      </c>
      <c r="C403" s="3" t="s">
        <v>2936</v>
      </c>
      <c r="D403" s="4">
        <v>1782.9520335</v>
      </c>
      <c r="E403" s="3" t="s">
        <v>2930</v>
      </c>
      <c r="F403" s="3" t="s">
        <v>2954</v>
      </c>
      <c r="G403" s="3" t="s">
        <v>2955</v>
      </c>
      <c r="H403" s="3" t="s">
        <v>2956</v>
      </c>
      <c r="I403" s="3" t="s">
        <v>3285</v>
      </c>
      <c r="J403" s="4">
        <v>-2.2383150000000001</v>
      </c>
      <c r="K403" s="4">
        <v>3.1966640000000002</v>
      </c>
      <c r="L403" s="4">
        <v>3.701117</v>
      </c>
      <c r="M403" s="4">
        <v>1.296044</v>
      </c>
      <c r="N403" s="5" t="s">
        <v>3286</v>
      </c>
      <c r="O403" s="4" t="s">
        <v>2924</v>
      </c>
      <c r="P403" s="4" t="s">
        <v>2935</v>
      </c>
      <c r="Q403" s="4" t="s">
        <v>2935</v>
      </c>
      <c r="R403" s="4" t="s">
        <v>2935</v>
      </c>
      <c r="S403" s="3" t="s">
        <v>4547</v>
      </c>
      <c r="T403" s="4">
        <v>14.85</v>
      </c>
      <c r="U403" s="4">
        <v>1782.9520335</v>
      </c>
      <c r="V403" s="10" t="s">
        <v>2935</v>
      </c>
      <c r="W403" s="4">
        <v>9.4276094276094309</v>
      </c>
      <c r="X403" s="4">
        <v>16.8</v>
      </c>
      <c r="Y403" s="4">
        <v>13.6</v>
      </c>
      <c r="Z403" s="4" t="s">
        <v>2935</v>
      </c>
      <c r="AA403" s="10">
        <v>10.033783783700001</v>
      </c>
      <c r="AB403" s="10" t="s">
        <v>2935</v>
      </c>
      <c r="AC403" s="4" t="s">
        <v>2935</v>
      </c>
      <c r="AD403" s="4" t="s">
        <v>2935</v>
      </c>
      <c r="AE403" s="4" t="s">
        <v>2935</v>
      </c>
      <c r="AF403" s="4" t="s">
        <v>2935</v>
      </c>
      <c r="AG403" s="4" t="s">
        <v>2935</v>
      </c>
      <c r="AH403" s="4" t="s">
        <v>2935</v>
      </c>
      <c r="AI403" s="4" t="s">
        <v>2935</v>
      </c>
      <c r="AJ403" s="4" t="s">
        <v>2935</v>
      </c>
    </row>
    <row r="404" spans="1:36" hidden="1" x14ac:dyDescent="0.3">
      <c r="A404" s="1" t="s">
        <v>398</v>
      </c>
      <c r="B404" s="2">
        <v>28978057</v>
      </c>
      <c r="C404" s="3" t="s">
        <v>2936</v>
      </c>
      <c r="D404" s="4">
        <v>13954.9725557</v>
      </c>
      <c r="E404" s="3" t="s">
        <v>2930</v>
      </c>
      <c r="F404" s="3" t="s">
        <v>2954</v>
      </c>
      <c r="G404" s="3" t="s">
        <v>2955</v>
      </c>
      <c r="H404" s="3" t="s">
        <v>2956</v>
      </c>
      <c r="I404" s="3" t="s">
        <v>3287</v>
      </c>
      <c r="J404" s="4">
        <v>81.047197999999995</v>
      </c>
      <c r="K404" s="4">
        <v>41.743648999999998</v>
      </c>
      <c r="L404" s="5" t="s">
        <v>3288</v>
      </c>
      <c r="M404" s="4">
        <v>8.6764060000000001</v>
      </c>
      <c r="N404" s="4" t="s">
        <v>2924</v>
      </c>
      <c r="O404" s="4">
        <v>14.084911</v>
      </c>
      <c r="P404" s="4">
        <v>6.9625640000000004</v>
      </c>
      <c r="Q404" s="4">
        <v>19.687059000000001</v>
      </c>
      <c r="R404" s="4">
        <v>23.013874000000001</v>
      </c>
      <c r="S404" s="3" t="s">
        <v>4548</v>
      </c>
      <c r="T404" s="4">
        <v>24.55</v>
      </c>
      <c r="U404" s="4">
        <v>13954.9725557</v>
      </c>
      <c r="V404" s="10">
        <v>20618.276555</v>
      </c>
      <c r="W404" s="4">
        <v>2.93279022403259</v>
      </c>
      <c r="X404" s="4">
        <v>24.7</v>
      </c>
      <c r="Y404" s="4">
        <v>13.01</v>
      </c>
      <c r="Z404" s="4" t="s">
        <v>2924</v>
      </c>
      <c r="AA404" s="10">
        <v>27.353760445599999</v>
      </c>
      <c r="AB404" s="10">
        <v>31.354167997000001</v>
      </c>
      <c r="AC404" s="4">
        <v>9.5538980000000002</v>
      </c>
      <c r="AD404" s="4">
        <v>7.6680789663190003</v>
      </c>
      <c r="AE404" s="4">
        <v>9.3935740874049003</v>
      </c>
      <c r="AF404" s="4">
        <v>19.687059000000001</v>
      </c>
      <c r="AG404" s="4">
        <v>13.208377037155699</v>
      </c>
      <c r="AH404" s="4">
        <v>16.152502581580698</v>
      </c>
      <c r="AI404" s="4">
        <v>6.9625640000000004</v>
      </c>
      <c r="AJ404" s="4" t="s">
        <v>2924</v>
      </c>
    </row>
    <row r="405" spans="1:36" hidden="1" x14ac:dyDescent="0.3">
      <c r="A405" s="1" t="s">
        <v>399</v>
      </c>
      <c r="B405" s="2">
        <v>4542251</v>
      </c>
      <c r="C405" s="3" t="s">
        <v>2936</v>
      </c>
      <c r="D405" s="4">
        <v>1068.7900333499999</v>
      </c>
      <c r="E405" s="3" t="s">
        <v>2937</v>
      </c>
      <c r="F405" s="3" t="s">
        <v>2938</v>
      </c>
      <c r="G405" s="3" t="s">
        <v>3039</v>
      </c>
      <c r="H405" s="3" t="s">
        <v>3039</v>
      </c>
      <c r="I405" s="3" t="s">
        <v>3289</v>
      </c>
      <c r="J405" s="4">
        <v>45.002842999999999</v>
      </c>
      <c r="K405" s="4">
        <v>31.69145</v>
      </c>
      <c r="L405" s="4">
        <v>26.933413000000002</v>
      </c>
      <c r="M405" s="4">
        <v>5.9307249999999998</v>
      </c>
      <c r="N405" s="4">
        <v>37.431758000000002</v>
      </c>
      <c r="O405" s="4">
        <v>9.7641829999999992</v>
      </c>
      <c r="P405" s="4">
        <v>1.638571</v>
      </c>
      <c r="Q405" s="4">
        <v>8.1278290000000002</v>
      </c>
      <c r="R405" s="4">
        <v>10.421544000000001</v>
      </c>
      <c r="S405" s="3" t="s">
        <v>4549</v>
      </c>
      <c r="T405" s="4">
        <v>127.53</v>
      </c>
      <c r="U405" s="4">
        <v>1068.7900333499999</v>
      </c>
      <c r="V405" s="10">
        <v>1178.080033</v>
      </c>
      <c r="W405" s="4" t="s">
        <v>2935</v>
      </c>
      <c r="X405" s="4">
        <v>132.66990000000001</v>
      </c>
      <c r="Y405" s="4">
        <v>85.98</v>
      </c>
      <c r="Z405" s="4">
        <v>37.431758000000002</v>
      </c>
      <c r="AA405" s="10" t="s">
        <v>2935</v>
      </c>
      <c r="AB405" s="10">
        <v>21.1026040279</v>
      </c>
      <c r="AC405" s="4">
        <v>0.39875100000000002</v>
      </c>
      <c r="AD405" s="4">
        <v>0.38851361129930001</v>
      </c>
      <c r="AE405" s="4">
        <v>0.40035990283950001</v>
      </c>
      <c r="AF405" s="4">
        <v>8.1278290000000002</v>
      </c>
      <c r="AG405" s="4">
        <v>9.6075291896543007</v>
      </c>
      <c r="AH405" s="4">
        <v>9.0668270031478002</v>
      </c>
      <c r="AI405" s="4">
        <v>1.638571</v>
      </c>
      <c r="AJ405" s="4">
        <v>1.8767659999999999</v>
      </c>
    </row>
    <row r="406" spans="1:36" hidden="1" x14ac:dyDescent="0.3">
      <c r="A406" s="1" t="s">
        <v>400</v>
      </c>
      <c r="B406" s="2">
        <v>4811145</v>
      </c>
      <c r="C406" s="3" t="s">
        <v>2919</v>
      </c>
      <c r="D406" s="4">
        <v>5980.9576477000001</v>
      </c>
      <c r="E406" s="3" t="s">
        <v>2920</v>
      </c>
      <c r="F406" s="3" t="s">
        <v>2921</v>
      </c>
      <c r="G406" s="3" t="s">
        <v>2942</v>
      </c>
      <c r="H406" s="3" t="s">
        <v>2942</v>
      </c>
      <c r="I406" s="3" t="s">
        <v>2943</v>
      </c>
      <c r="J406" s="4">
        <v>37.545653999999999</v>
      </c>
      <c r="K406" s="4">
        <v>0.684419</v>
      </c>
      <c r="L406" s="4">
        <v>8.8816930000000003</v>
      </c>
      <c r="M406" s="4">
        <v>6.1562749999999999</v>
      </c>
      <c r="N406" s="4" t="s">
        <v>2924</v>
      </c>
      <c r="O406" s="4" t="s">
        <v>2924</v>
      </c>
      <c r="P406" s="4">
        <v>19.078014</v>
      </c>
      <c r="Q406" s="4" t="s">
        <v>2924</v>
      </c>
      <c r="R406" s="4" t="s">
        <v>2924</v>
      </c>
      <c r="S406" s="3" t="s">
        <v>4550</v>
      </c>
      <c r="T406" s="4">
        <v>94.15</v>
      </c>
      <c r="U406" s="4">
        <v>5980.9576477000001</v>
      </c>
      <c r="V406" s="10">
        <v>5831.3076469999996</v>
      </c>
      <c r="W406" s="4" t="s">
        <v>2935</v>
      </c>
      <c r="X406" s="5" t="s">
        <v>4551</v>
      </c>
      <c r="Y406" s="4">
        <v>66.61</v>
      </c>
      <c r="Z406" s="4" t="s">
        <v>2924</v>
      </c>
      <c r="AA406" s="10" t="s">
        <v>2924</v>
      </c>
      <c r="AB406" s="10" t="s">
        <v>2924</v>
      </c>
      <c r="AC406" s="4">
        <v>13.423356999999999</v>
      </c>
      <c r="AD406" s="4">
        <v>8.9412453435068002</v>
      </c>
      <c r="AE406" s="4">
        <v>11.474670518116699</v>
      </c>
      <c r="AF406" s="4" t="s">
        <v>2924</v>
      </c>
      <c r="AG406" s="4" t="s">
        <v>2924</v>
      </c>
      <c r="AH406" s="4" t="s">
        <v>2924</v>
      </c>
      <c r="AI406" s="4">
        <v>19.078014</v>
      </c>
      <c r="AJ406" s="4">
        <v>19.078014</v>
      </c>
    </row>
    <row r="407" spans="1:36" hidden="1" x14ac:dyDescent="0.3">
      <c r="A407" s="1" t="s">
        <v>401</v>
      </c>
      <c r="B407" s="2">
        <v>4096031</v>
      </c>
      <c r="C407" s="3" t="s">
        <v>2936</v>
      </c>
      <c r="D407" s="4">
        <v>5521.8064865599999</v>
      </c>
      <c r="E407" s="3" t="s">
        <v>2937</v>
      </c>
      <c r="F407" s="3" t="s">
        <v>2938</v>
      </c>
      <c r="G407" s="3" t="s">
        <v>3039</v>
      </c>
      <c r="H407" s="3" t="s">
        <v>3039</v>
      </c>
      <c r="I407" s="3" t="s">
        <v>3289</v>
      </c>
      <c r="J407" s="4">
        <v>25.593990000000002</v>
      </c>
      <c r="K407" s="4">
        <v>10.685142000000001</v>
      </c>
      <c r="L407" s="4">
        <v>7.5794990000000002</v>
      </c>
      <c r="M407" s="4">
        <v>2.6340210000000002</v>
      </c>
      <c r="N407" s="4">
        <v>14.080893</v>
      </c>
      <c r="O407" s="4">
        <v>21.934401000000001</v>
      </c>
      <c r="P407" s="4">
        <v>2.6038139999999999</v>
      </c>
      <c r="Q407" s="4">
        <v>7.6090140000000002</v>
      </c>
      <c r="R407" s="4">
        <v>41.079979999999999</v>
      </c>
      <c r="S407" s="3" t="s">
        <v>4552</v>
      </c>
      <c r="T407" s="4">
        <v>143.78</v>
      </c>
      <c r="U407" s="4">
        <v>5521.8064865599999</v>
      </c>
      <c r="V407" s="10">
        <v>5288.0974859999997</v>
      </c>
      <c r="W407" s="4">
        <v>0.58422590068159697</v>
      </c>
      <c r="X407" s="4">
        <v>154.67320000000001</v>
      </c>
      <c r="Y407" s="4">
        <v>106.38</v>
      </c>
      <c r="Z407" s="4">
        <v>14.080893</v>
      </c>
      <c r="AA407" s="10">
        <v>14.5232323232</v>
      </c>
      <c r="AB407" s="10">
        <v>15.0523450586</v>
      </c>
      <c r="AC407" s="4">
        <v>0.77753899999999998</v>
      </c>
      <c r="AD407" s="4">
        <v>0.75654802000599997</v>
      </c>
      <c r="AE407" s="4">
        <v>0.78688859180460002</v>
      </c>
      <c r="AF407" s="4">
        <v>7.6090140000000002</v>
      </c>
      <c r="AG407" s="4">
        <v>8.2253797845107997</v>
      </c>
      <c r="AH407" s="4">
        <v>8.3945281289848008</v>
      </c>
      <c r="AI407" s="4">
        <v>2.6038139999999999</v>
      </c>
      <c r="AJ407" s="4">
        <v>3.1158980000000001</v>
      </c>
    </row>
    <row r="408" spans="1:36" hidden="1" x14ac:dyDescent="0.3">
      <c r="A408" s="1" t="s">
        <v>402</v>
      </c>
      <c r="B408" s="2">
        <v>100003</v>
      </c>
      <c r="C408" s="3" t="s">
        <v>2919</v>
      </c>
      <c r="D408" s="4">
        <v>7535.8375500100001</v>
      </c>
      <c r="E408" s="3" t="s">
        <v>2930</v>
      </c>
      <c r="F408" s="3" t="s">
        <v>2931</v>
      </c>
      <c r="G408" s="3" t="s">
        <v>2931</v>
      </c>
      <c r="H408" s="3" t="s">
        <v>2932</v>
      </c>
      <c r="I408" s="3" t="s">
        <v>2933</v>
      </c>
      <c r="J408" s="4">
        <v>64.630900999999994</v>
      </c>
      <c r="K408" s="4">
        <v>16.079011999999999</v>
      </c>
      <c r="L408" s="4">
        <v>8.8643940000000008</v>
      </c>
      <c r="M408" s="4">
        <v>2.503053</v>
      </c>
      <c r="N408" s="4">
        <v>16.166437414030302</v>
      </c>
      <c r="O408" s="4">
        <v>28.279596000000002</v>
      </c>
      <c r="P408" s="4">
        <v>1.3427089999999999</v>
      </c>
      <c r="Q408" s="4" t="s">
        <v>2935</v>
      </c>
      <c r="R408" s="4" t="s">
        <v>2935</v>
      </c>
      <c r="S408" s="3" t="s">
        <v>4553</v>
      </c>
      <c r="T408" s="4">
        <v>117.53</v>
      </c>
      <c r="U408" s="4">
        <v>7535.8375500100001</v>
      </c>
      <c r="V408" s="10" t="s">
        <v>2935</v>
      </c>
      <c r="W408" s="4">
        <v>1.9399302305794299</v>
      </c>
      <c r="X408" s="4">
        <v>119.52</v>
      </c>
      <c r="Y408" s="4">
        <v>69.760000000000005</v>
      </c>
      <c r="Z408" s="4">
        <v>16.168661</v>
      </c>
      <c r="AA408" s="10">
        <v>14.197530864100001</v>
      </c>
      <c r="AB408" s="10">
        <v>14.6771415976</v>
      </c>
      <c r="AC408" s="4" t="s">
        <v>2935</v>
      </c>
      <c r="AD408" s="4" t="s">
        <v>2935</v>
      </c>
      <c r="AE408" s="4" t="s">
        <v>2935</v>
      </c>
      <c r="AF408" s="4" t="s">
        <v>2935</v>
      </c>
      <c r="AG408" s="4" t="s">
        <v>2935</v>
      </c>
      <c r="AH408" s="4" t="s">
        <v>2935</v>
      </c>
      <c r="AI408" s="4">
        <v>1.3427089999999999</v>
      </c>
      <c r="AJ408" s="4">
        <v>1.668512</v>
      </c>
    </row>
    <row r="409" spans="1:36" hidden="1" x14ac:dyDescent="0.3">
      <c r="A409" s="1" t="s">
        <v>403</v>
      </c>
      <c r="B409" s="2">
        <v>4122589</v>
      </c>
      <c r="C409" s="3" t="s">
        <v>2919</v>
      </c>
      <c r="D409" s="4">
        <v>171346.64770795</v>
      </c>
      <c r="E409" s="3" t="s">
        <v>2925</v>
      </c>
      <c r="F409" s="3" t="s">
        <v>2981</v>
      </c>
      <c r="G409" s="3" t="s">
        <v>2982</v>
      </c>
      <c r="H409" s="3" t="s">
        <v>3063</v>
      </c>
      <c r="I409" s="3" t="s">
        <v>3290</v>
      </c>
      <c r="J409" s="4">
        <v>66.169168999999997</v>
      </c>
      <c r="K409" s="4">
        <v>37.394542000000001</v>
      </c>
      <c r="L409" s="4">
        <v>18.259712</v>
      </c>
      <c r="M409" s="4">
        <v>4.0593430000000001</v>
      </c>
      <c r="N409" s="4">
        <v>35.481560999999999</v>
      </c>
      <c r="O409" s="4">
        <v>20.730076</v>
      </c>
      <c r="P409" s="4" t="s">
        <v>2924</v>
      </c>
      <c r="Q409" s="4">
        <v>23.003257999999999</v>
      </c>
      <c r="R409" s="4">
        <v>21.648382000000002</v>
      </c>
      <c r="S409" s="3" t="s">
        <v>4554</v>
      </c>
      <c r="T409" s="4">
        <v>5177.1499999999996</v>
      </c>
      <c r="U409" s="4">
        <v>171346.64770795</v>
      </c>
      <c r="V409" s="10">
        <v>172242.647707</v>
      </c>
      <c r="W409" s="4">
        <v>0.67604763238461296</v>
      </c>
      <c r="X409" s="4">
        <v>5216</v>
      </c>
      <c r="Y409" s="4">
        <v>3079.4949999999999</v>
      </c>
      <c r="Z409" s="4">
        <v>35.481560999999999</v>
      </c>
      <c r="AA409" s="10">
        <v>25.529813342299999</v>
      </c>
      <c r="AB409" s="10">
        <v>28.316067067399999</v>
      </c>
      <c r="AC409" s="4">
        <v>7.4719179999999996</v>
      </c>
      <c r="AD409" s="4">
        <v>6.8720964634646</v>
      </c>
      <c r="AE409" s="4">
        <v>7.3537209779588002</v>
      </c>
      <c r="AF409" s="4">
        <v>23.003257999999999</v>
      </c>
      <c r="AG409" s="4">
        <v>19.268384695419101</v>
      </c>
      <c r="AH409" s="4">
        <v>21.298445838187401</v>
      </c>
      <c r="AI409" s="4" t="s">
        <v>2924</v>
      </c>
      <c r="AJ409" s="4" t="s">
        <v>2924</v>
      </c>
    </row>
    <row r="410" spans="1:36" hidden="1" x14ac:dyDescent="0.3">
      <c r="A410" s="1" t="s">
        <v>404</v>
      </c>
      <c r="B410" s="2">
        <v>4388680</v>
      </c>
      <c r="C410" s="3" t="s">
        <v>2936</v>
      </c>
      <c r="D410" s="4">
        <v>4183.4857866000002</v>
      </c>
      <c r="E410" s="3" t="s">
        <v>2925</v>
      </c>
      <c r="F410" s="3" t="s">
        <v>2926</v>
      </c>
      <c r="G410" s="3" t="s">
        <v>2927</v>
      </c>
      <c r="H410" s="3" t="s">
        <v>2965</v>
      </c>
      <c r="I410" s="3" t="s">
        <v>3134</v>
      </c>
      <c r="J410" s="4">
        <v>92.135147000000003</v>
      </c>
      <c r="K410" s="4">
        <v>-1.260807</v>
      </c>
      <c r="L410" s="4">
        <v>-15.422117999999999</v>
      </c>
      <c r="M410" s="4">
        <v>1.5034810000000001</v>
      </c>
      <c r="N410" s="4">
        <v>27.536669</v>
      </c>
      <c r="O410" s="4" t="s">
        <v>2924</v>
      </c>
      <c r="P410" s="4">
        <v>4.1149979999999999</v>
      </c>
      <c r="Q410" s="4">
        <v>12.52126</v>
      </c>
      <c r="R410" s="4" t="s">
        <v>2924</v>
      </c>
      <c r="S410" s="3" t="s">
        <v>4555</v>
      </c>
      <c r="T410" s="5" t="s">
        <v>4556</v>
      </c>
      <c r="U410" s="4">
        <v>4183.4857866000002</v>
      </c>
      <c r="V410" s="10">
        <v>4662.716786</v>
      </c>
      <c r="W410" s="4" t="s">
        <v>2935</v>
      </c>
      <c r="X410" s="4">
        <v>169.83</v>
      </c>
      <c r="Y410" s="4">
        <v>68.37</v>
      </c>
      <c r="Z410" s="4">
        <v>27.536669</v>
      </c>
      <c r="AA410" s="10">
        <v>23.076275467199999</v>
      </c>
      <c r="AB410" s="10">
        <v>24.880273329000001</v>
      </c>
      <c r="AC410" s="4">
        <v>2.6522199999999998</v>
      </c>
      <c r="AD410" s="4">
        <v>2.3169405354361001</v>
      </c>
      <c r="AE410" s="4">
        <v>2.4610612945675001</v>
      </c>
      <c r="AF410" s="4">
        <v>12.52126</v>
      </c>
      <c r="AG410" s="4">
        <v>14.517669279051001</v>
      </c>
      <c r="AH410" s="4">
        <v>15.8035572941541</v>
      </c>
      <c r="AI410" s="4">
        <v>4.1149979999999999</v>
      </c>
      <c r="AJ410" s="4">
        <v>5.501144</v>
      </c>
    </row>
    <row r="411" spans="1:36" x14ac:dyDescent="0.3">
      <c r="A411" s="1" t="s">
        <v>1896</v>
      </c>
      <c r="B411" s="2">
        <v>4990353</v>
      </c>
      <c r="C411" s="3" t="s">
        <v>2919</v>
      </c>
      <c r="D411" s="4">
        <v>1398.986682</v>
      </c>
      <c r="E411" s="3" t="s">
        <v>2937</v>
      </c>
      <c r="F411" s="3" t="s">
        <v>2967</v>
      </c>
      <c r="G411" s="3" t="s">
        <v>3087</v>
      </c>
      <c r="H411" s="3" t="s">
        <v>3125</v>
      </c>
      <c r="I411" s="3" t="s">
        <v>3765</v>
      </c>
      <c r="J411" s="10">
        <v>-12.699218</v>
      </c>
      <c r="K411" s="10">
        <v>-9.1581279999999996</v>
      </c>
      <c r="L411" s="10">
        <v>-7.4074070000000001</v>
      </c>
      <c r="M411" s="10">
        <v>-2.0947179999999999</v>
      </c>
      <c r="N411" s="4">
        <v>39.814815000000003</v>
      </c>
      <c r="O411" s="4">
        <v>22.921109000000001</v>
      </c>
      <c r="P411" s="4">
        <v>1.702161</v>
      </c>
      <c r="Q411" s="4">
        <v>11.100838</v>
      </c>
      <c r="R411" s="4">
        <v>17.127096000000002</v>
      </c>
      <c r="S411" s="3" t="s">
        <v>6485</v>
      </c>
      <c r="T411" s="4">
        <v>21.5</v>
      </c>
      <c r="U411" s="4">
        <v>1398.986682</v>
      </c>
      <c r="V411" s="10">
        <v>1620.533682</v>
      </c>
      <c r="W411" s="4" t="s">
        <v>2935</v>
      </c>
      <c r="X411" s="4">
        <v>28.752500000000001</v>
      </c>
      <c r="Y411" s="4">
        <v>21.4</v>
      </c>
      <c r="Z411" s="4">
        <v>39.814815000000003</v>
      </c>
      <c r="AA411" s="10">
        <v>18.1174686104</v>
      </c>
      <c r="AB411" s="10">
        <v>18.181818181800001</v>
      </c>
      <c r="AC411" s="4">
        <v>1.772648</v>
      </c>
      <c r="AD411" s="4">
        <v>1.647824121183</v>
      </c>
      <c r="AE411" s="4">
        <v>1.7215931450124999</v>
      </c>
      <c r="AF411" s="4">
        <v>11.100838</v>
      </c>
      <c r="AG411" s="4">
        <v>10.4159926803543</v>
      </c>
      <c r="AH411" s="4">
        <v>10.9172302649649</v>
      </c>
      <c r="AI411" s="4">
        <v>1.702161</v>
      </c>
      <c r="AJ411" s="4">
        <v>33.333333000000003</v>
      </c>
    </row>
    <row r="412" spans="1:36" hidden="1" x14ac:dyDescent="0.3">
      <c r="A412" s="1" t="s">
        <v>406</v>
      </c>
      <c r="B412" s="2">
        <v>4910640</v>
      </c>
      <c r="C412" s="3" t="s">
        <v>2936</v>
      </c>
      <c r="D412" s="4">
        <v>7462.0398373600001</v>
      </c>
      <c r="E412" s="3" t="s">
        <v>2925</v>
      </c>
      <c r="F412" s="3" t="s">
        <v>3012</v>
      </c>
      <c r="G412" s="3" t="s">
        <v>3013</v>
      </c>
      <c r="H412" s="3" t="s">
        <v>3014</v>
      </c>
      <c r="I412" s="3" t="s">
        <v>3015</v>
      </c>
      <c r="J412" s="4">
        <v>-0.640652</v>
      </c>
      <c r="K412" s="4">
        <v>3.7397390000000001</v>
      </c>
      <c r="L412" s="4">
        <v>-0.204738</v>
      </c>
      <c r="M412" s="4">
        <v>-1.1014489999999999</v>
      </c>
      <c r="N412" s="4">
        <v>8.4686029999999999</v>
      </c>
      <c r="O412" s="4">
        <v>9.4176099999999998</v>
      </c>
      <c r="P412" s="4">
        <v>1.212164</v>
      </c>
      <c r="Q412" s="4">
        <v>5.2490420000000002</v>
      </c>
      <c r="R412" s="4">
        <v>15.611171000000001</v>
      </c>
      <c r="S412" s="3" t="s">
        <v>4558</v>
      </c>
      <c r="T412" s="4">
        <v>34.119999999999997</v>
      </c>
      <c r="U412" s="4">
        <v>7462.0398373600001</v>
      </c>
      <c r="V412" s="10">
        <v>10397.039837</v>
      </c>
      <c r="W412" s="4">
        <v>1.2895662368112499</v>
      </c>
      <c r="X412" s="4">
        <v>38.225000000000001</v>
      </c>
      <c r="Y412" s="4">
        <v>29.51</v>
      </c>
      <c r="Z412" s="4">
        <v>8.6775179999999992</v>
      </c>
      <c r="AA412" s="10">
        <v>7.7226019645999999</v>
      </c>
      <c r="AB412" s="10">
        <v>8.1158289585999999</v>
      </c>
      <c r="AC412" s="4">
        <v>0.733788</v>
      </c>
      <c r="AD412" s="4">
        <v>0.71012830371720004</v>
      </c>
      <c r="AE412" s="4">
        <v>0.73579551212100003</v>
      </c>
      <c r="AF412" s="4">
        <v>5.2490420000000002</v>
      </c>
      <c r="AG412" s="4">
        <v>5.0446855128317996</v>
      </c>
      <c r="AH412" s="4">
        <v>5.2086994099744004</v>
      </c>
      <c r="AI412" s="4">
        <v>1.212164</v>
      </c>
      <c r="AJ412" s="4">
        <v>2.8535590000000002</v>
      </c>
    </row>
    <row r="413" spans="1:36" hidden="1" x14ac:dyDescent="0.3">
      <c r="A413" s="1" t="s">
        <v>407</v>
      </c>
      <c r="B413" s="2">
        <v>4810597</v>
      </c>
      <c r="C413" s="3" t="s">
        <v>2936</v>
      </c>
      <c r="D413" s="4">
        <v>132644.47365</v>
      </c>
      <c r="E413" s="3" t="s">
        <v>2920</v>
      </c>
      <c r="F413" s="3" t="s">
        <v>2961</v>
      </c>
      <c r="G413" s="3" t="s">
        <v>2962</v>
      </c>
      <c r="H413" s="3" t="s">
        <v>2963</v>
      </c>
      <c r="I413" s="3" t="s">
        <v>3292</v>
      </c>
      <c r="J413" s="4">
        <v>61.783211000000001</v>
      </c>
      <c r="K413" s="4">
        <v>13.093742000000001</v>
      </c>
      <c r="L413" s="4">
        <v>2.261107</v>
      </c>
      <c r="M413" s="4">
        <v>3.4601679999999999</v>
      </c>
      <c r="N413" s="4">
        <v>74.441687000000002</v>
      </c>
      <c r="O413" s="4">
        <v>60.687795000000001</v>
      </c>
      <c r="P413" s="4">
        <v>6.4038709999999996</v>
      </c>
      <c r="Q413" s="4">
        <v>34.027619999999999</v>
      </c>
      <c r="R413" s="4">
        <v>71.319012000000001</v>
      </c>
      <c r="S413" s="3" t="s">
        <v>4559</v>
      </c>
      <c r="T413" s="4">
        <v>90</v>
      </c>
      <c r="U413" s="4">
        <v>132644.47365</v>
      </c>
      <c r="V413" s="10">
        <v>141648.47365</v>
      </c>
      <c r="W413" s="4" t="s">
        <v>2935</v>
      </c>
      <c r="X413" s="4">
        <v>91.93</v>
      </c>
      <c r="Y413" s="4">
        <v>53.93</v>
      </c>
      <c r="Z413" s="4">
        <v>74.441687000000002</v>
      </c>
      <c r="AA413" s="10">
        <v>33.4174959156</v>
      </c>
      <c r="AB413" s="10">
        <v>36.541248979800002</v>
      </c>
      <c r="AC413" s="4">
        <v>8.9025499999999997</v>
      </c>
      <c r="AD413" s="4">
        <v>7.8404103259443998</v>
      </c>
      <c r="AE413" s="4">
        <v>8.5446617897716006</v>
      </c>
      <c r="AF413" s="4">
        <v>34.027619999999999</v>
      </c>
      <c r="AG413" s="4">
        <v>26.7989834268874</v>
      </c>
      <c r="AH413" s="4">
        <v>28.950335673919799</v>
      </c>
      <c r="AI413" s="4">
        <v>6.4038709999999996</v>
      </c>
      <c r="AJ413" s="4" t="s">
        <v>2924</v>
      </c>
    </row>
    <row r="414" spans="1:36" hidden="1" x14ac:dyDescent="0.3">
      <c r="A414" s="1" t="s">
        <v>408</v>
      </c>
      <c r="B414" s="2">
        <v>117245140</v>
      </c>
      <c r="C414" s="3" t="s">
        <v>2936</v>
      </c>
      <c r="D414" s="4">
        <v>1169.1858634</v>
      </c>
      <c r="E414" s="3" t="s">
        <v>2930</v>
      </c>
      <c r="F414" s="3" t="s">
        <v>2958</v>
      </c>
      <c r="G414" s="3" t="s">
        <v>2958</v>
      </c>
      <c r="H414" s="3" t="s">
        <v>3118</v>
      </c>
      <c r="I414" s="3" t="s">
        <v>3119</v>
      </c>
      <c r="J414" s="4">
        <v>50.420167999999997</v>
      </c>
      <c r="K414" s="4">
        <v>19.293569000000002</v>
      </c>
      <c r="L414" s="4">
        <v>22.813036</v>
      </c>
      <c r="M414" s="4">
        <v>6.7382229999999996</v>
      </c>
      <c r="N414" s="4">
        <v>33.117483999999997</v>
      </c>
      <c r="O414" s="4">
        <v>3.3358180000000002</v>
      </c>
      <c r="P414" s="4">
        <v>3.2047270000000001</v>
      </c>
      <c r="Q414" s="4">
        <v>21.857896</v>
      </c>
      <c r="R414" s="4" t="s">
        <v>2935</v>
      </c>
      <c r="S414" s="3" t="s">
        <v>4560</v>
      </c>
      <c r="T414" s="4">
        <v>35.799999999999997</v>
      </c>
      <c r="U414" s="4">
        <v>1169.1858634</v>
      </c>
      <c r="V414" s="10">
        <v>1040.4358629999999</v>
      </c>
      <c r="W414" s="4" t="s">
        <v>2935</v>
      </c>
      <c r="X414" s="4">
        <v>35.950000000000003</v>
      </c>
      <c r="Y414" s="4">
        <v>22.14</v>
      </c>
      <c r="Z414" s="4">
        <v>33.117483999999997</v>
      </c>
      <c r="AA414" s="10">
        <v>22.334518684799999</v>
      </c>
      <c r="AB414" s="10" t="s">
        <v>2935</v>
      </c>
      <c r="AC414" s="4">
        <v>2.6737139999999999</v>
      </c>
      <c r="AD414" s="4">
        <v>1.9958638911482001</v>
      </c>
      <c r="AE414" s="4">
        <v>2.5065473293495</v>
      </c>
      <c r="AF414" s="4">
        <v>21.857896</v>
      </c>
      <c r="AG414" s="4">
        <v>14.3312501532388</v>
      </c>
      <c r="AH414" s="4">
        <v>19.848839300720702</v>
      </c>
      <c r="AI414" s="4">
        <v>3.2047270000000001</v>
      </c>
      <c r="AJ414" s="4">
        <v>3.2047270000000001</v>
      </c>
    </row>
    <row r="415" spans="1:36" hidden="1" x14ac:dyDescent="0.3">
      <c r="A415" s="1" t="s">
        <v>409</v>
      </c>
      <c r="B415" s="2">
        <v>4092339</v>
      </c>
      <c r="C415" s="3" t="s">
        <v>2936</v>
      </c>
      <c r="D415" s="4">
        <v>1736.51960304</v>
      </c>
      <c r="E415" s="3" t="s">
        <v>2925</v>
      </c>
      <c r="F415" s="3" t="s">
        <v>2981</v>
      </c>
      <c r="G415" s="3" t="s">
        <v>2982</v>
      </c>
      <c r="H415" s="3" t="s">
        <v>3293</v>
      </c>
      <c r="I415" s="3" t="s">
        <v>3294</v>
      </c>
      <c r="J415" s="4">
        <v>11.090225999999999</v>
      </c>
      <c r="K415" s="4">
        <v>0.59574499999999997</v>
      </c>
      <c r="L415" s="4">
        <v>-1.087866</v>
      </c>
      <c r="M415" s="4">
        <v>3.0514389999999998</v>
      </c>
      <c r="N415" s="4" t="s">
        <v>2924</v>
      </c>
      <c r="O415" s="4" t="s">
        <v>2924</v>
      </c>
      <c r="P415" s="4" t="s">
        <v>2924</v>
      </c>
      <c r="Q415" s="4">
        <v>12.167657</v>
      </c>
      <c r="R415" s="4">
        <v>68.980125000000001</v>
      </c>
      <c r="S415" s="3" t="s">
        <v>4561</v>
      </c>
      <c r="T415" s="4">
        <v>11.82</v>
      </c>
      <c r="U415" s="4">
        <v>1736.51960304</v>
      </c>
      <c r="V415" s="10">
        <v>4682.4916030000004</v>
      </c>
      <c r="W415" s="4">
        <v>1.8612521150592201</v>
      </c>
      <c r="X415" s="4">
        <v>15.47</v>
      </c>
      <c r="Y415" s="5" t="s">
        <v>4562</v>
      </c>
      <c r="Z415" s="4" t="s">
        <v>2924</v>
      </c>
      <c r="AA415" s="10">
        <v>67.542857142800003</v>
      </c>
      <c r="AB415" s="10">
        <v>25.883022751599999</v>
      </c>
      <c r="AC415" s="4">
        <v>3.94347</v>
      </c>
      <c r="AD415" s="4">
        <v>3.6807897121958999</v>
      </c>
      <c r="AE415" s="4">
        <v>3.7407991379074002</v>
      </c>
      <c r="AF415" s="4">
        <v>12.167657</v>
      </c>
      <c r="AG415" s="4">
        <v>11.265695260051</v>
      </c>
      <c r="AH415" s="4">
        <v>11.4668878247391</v>
      </c>
      <c r="AI415" s="4" t="s">
        <v>2924</v>
      </c>
      <c r="AJ415" s="4" t="s">
        <v>2924</v>
      </c>
    </row>
    <row r="416" spans="1:36" hidden="1" x14ac:dyDescent="0.3">
      <c r="A416" s="1" t="s">
        <v>410</v>
      </c>
      <c r="B416" s="2">
        <v>4296580</v>
      </c>
      <c r="C416" s="3" t="s">
        <v>2936</v>
      </c>
      <c r="D416" s="4">
        <v>4909.8614276400003</v>
      </c>
      <c r="E416" s="3" t="s">
        <v>2946</v>
      </c>
      <c r="F416" s="3" t="s">
        <v>2947</v>
      </c>
      <c r="G416" s="3" t="s">
        <v>2948</v>
      </c>
      <c r="H416" s="3" t="s">
        <v>2990</v>
      </c>
      <c r="I416" s="3" t="s">
        <v>3068</v>
      </c>
      <c r="J416" s="4">
        <v>31.998460000000001</v>
      </c>
      <c r="K416" s="4">
        <v>21.819474</v>
      </c>
      <c r="L416" s="5" t="s">
        <v>3295</v>
      </c>
      <c r="M416" s="4">
        <v>2.2368030000000001</v>
      </c>
      <c r="N416" s="4">
        <v>43.119497000000003</v>
      </c>
      <c r="O416" s="4">
        <v>16.928394999999998</v>
      </c>
      <c r="P416" s="4" t="s">
        <v>2924</v>
      </c>
      <c r="Q416" s="4">
        <v>40.504922999999998</v>
      </c>
      <c r="R416" s="4">
        <v>16.218135</v>
      </c>
      <c r="S416" s="3" t="s">
        <v>4563</v>
      </c>
      <c r="T416" s="4">
        <v>34.28</v>
      </c>
      <c r="U416" s="4">
        <v>4909.8614276400003</v>
      </c>
      <c r="V416" s="10">
        <v>5400.4404270000005</v>
      </c>
      <c r="W416" s="4" t="s">
        <v>2935</v>
      </c>
      <c r="X416" s="4">
        <v>35.07</v>
      </c>
      <c r="Y416" s="4">
        <v>23.29</v>
      </c>
      <c r="Z416" s="4">
        <v>43.119497000000003</v>
      </c>
      <c r="AA416" s="10">
        <v>19.875920449900001</v>
      </c>
      <c r="AB416" s="10">
        <v>20.5228906862</v>
      </c>
      <c r="AC416" s="4">
        <v>5.0990270000000004</v>
      </c>
      <c r="AD416" s="4">
        <v>4.8313170733408999</v>
      </c>
      <c r="AE416" s="4">
        <v>4.9618594384027999</v>
      </c>
      <c r="AF416" s="4">
        <v>40.504922999999998</v>
      </c>
      <c r="AG416" s="4">
        <v>15.691925294512</v>
      </c>
      <c r="AH416" s="4">
        <v>16.6043488439227</v>
      </c>
      <c r="AI416" s="4" t="s">
        <v>2924</v>
      </c>
      <c r="AJ416" s="4" t="s">
        <v>2924</v>
      </c>
    </row>
    <row r="417" spans="1:36" hidden="1" x14ac:dyDescent="0.3">
      <c r="A417" s="1" t="s">
        <v>411</v>
      </c>
      <c r="B417" s="2">
        <v>4006418</v>
      </c>
      <c r="C417" s="3" t="s">
        <v>2936</v>
      </c>
      <c r="D417" s="4">
        <v>6393.1849772699998</v>
      </c>
      <c r="E417" s="3" t="s">
        <v>2925</v>
      </c>
      <c r="F417" s="3" t="s">
        <v>2981</v>
      </c>
      <c r="G417" s="3" t="s">
        <v>2982</v>
      </c>
      <c r="H417" s="3" t="s">
        <v>2983</v>
      </c>
      <c r="I417" s="3" t="s">
        <v>3296</v>
      </c>
      <c r="J417" s="4">
        <v>22.179054000000001</v>
      </c>
      <c r="K417" s="4">
        <v>22.968378000000001</v>
      </c>
      <c r="L417" s="4">
        <v>12.313665</v>
      </c>
      <c r="M417" s="4">
        <v>-0.13806399999999999</v>
      </c>
      <c r="N417" s="4">
        <v>13.856322</v>
      </c>
      <c r="O417" s="4">
        <v>13.119897999999999</v>
      </c>
      <c r="P417" s="4">
        <v>3.9382549999999998</v>
      </c>
      <c r="Q417" s="4">
        <v>7.2360350000000002</v>
      </c>
      <c r="R417" s="4">
        <v>19.511807000000001</v>
      </c>
      <c r="S417" s="3" t="s">
        <v>4564</v>
      </c>
      <c r="T417" s="4">
        <v>72.33</v>
      </c>
      <c r="U417" s="4">
        <v>6393.1849772699998</v>
      </c>
      <c r="V417" s="10">
        <v>9941.1609769999995</v>
      </c>
      <c r="W417" s="4">
        <v>0.94013549011475195</v>
      </c>
      <c r="X417" s="4">
        <v>74.78</v>
      </c>
      <c r="Y417" s="4">
        <v>49.34</v>
      </c>
      <c r="Z417" s="4">
        <v>13.856322</v>
      </c>
      <c r="AA417" s="10">
        <v>10.9566007725</v>
      </c>
      <c r="AB417" s="10">
        <v>11.3967610698</v>
      </c>
      <c r="AC417" s="4">
        <v>2.5863580000000002</v>
      </c>
      <c r="AD417" s="4">
        <v>2.5265091033418998</v>
      </c>
      <c r="AE417" s="4">
        <v>2.5567687479002998</v>
      </c>
      <c r="AF417" s="4">
        <v>7.2360350000000002</v>
      </c>
      <c r="AG417" s="4">
        <v>7.9239575250551999</v>
      </c>
      <c r="AH417" s="4">
        <v>7.9105391135687997</v>
      </c>
      <c r="AI417" s="4">
        <v>3.9382549999999998</v>
      </c>
      <c r="AJ417" s="4" t="s">
        <v>2924</v>
      </c>
    </row>
    <row r="418" spans="1:36" hidden="1" x14ac:dyDescent="0.3">
      <c r="A418" s="1" t="s">
        <v>412</v>
      </c>
      <c r="B418" s="2">
        <v>4152787</v>
      </c>
      <c r="C418" s="3" t="s">
        <v>2936</v>
      </c>
      <c r="D418" s="4">
        <v>3476.1436874400001</v>
      </c>
      <c r="E418" s="3" t="s">
        <v>2937</v>
      </c>
      <c r="F418" s="3" t="s">
        <v>2967</v>
      </c>
      <c r="G418" s="3" t="s">
        <v>2968</v>
      </c>
      <c r="H418" s="3" t="s">
        <v>3297</v>
      </c>
      <c r="I418" s="3" t="s">
        <v>3298</v>
      </c>
      <c r="J418" s="4">
        <v>36.394303000000001</v>
      </c>
      <c r="K418" s="4">
        <v>0.66390000000000005</v>
      </c>
      <c r="L418" s="4">
        <v>-0.57377100000000003</v>
      </c>
      <c r="M418" s="4">
        <v>-1.9269639999999999</v>
      </c>
      <c r="N418" s="4">
        <v>17.952639000000001</v>
      </c>
      <c r="O418" s="4">
        <v>24.856556999999999</v>
      </c>
      <c r="P418" s="4">
        <v>3.1346370000000001</v>
      </c>
      <c r="Q418" s="4">
        <v>11.977715</v>
      </c>
      <c r="R418" s="4">
        <v>29.952217000000001</v>
      </c>
      <c r="S418" s="3" t="s">
        <v>4565</v>
      </c>
      <c r="T418" s="4">
        <v>72.78</v>
      </c>
      <c r="U418" s="4">
        <v>3476.1436874400001</v>
      </c>
      <c r="V418" s="10">
        <v>3489.4486870000001</v>
      </c>
      <c r="W418" s="4">
        <v>1.3190436933223399</v>
      </c>
      <c r="X418" s="4">
        <v>77.680000000000007</v>
      </c>
      <c r="Y418" s="4">
        <v>52.99</v>
      </c>
      <c r="Z418" s="4">
        <v>17.952639000000001</v>
      </c>
      <c r="AA418" s="10">
        <v>15.4031746031</v>
      </c>
      <c r="AB418" s="10">
        <v>15.6853448275</v>
      </c>
      <c r="AC418" s="4">
        <v>2.5167769999999998</v>
      </c>
      <c r="AD418" s="4">
        <v>2.2805303998944</v>
      </c>
      <c r="AE418" s="4">
        <v>2.301326661949</v>
      </c>
      <c r="AF418" s="4">
        <v>11.977715</v>
      </c>
      <c r="AG418" s="4">
        <v>11.000784006935699</v>
      </c>
      <c r="AH418" s="4">
        <v>11.4034270816993</v>
      </c>
      <c r="AI418" s="4">
        <v>3.1346370000000001</v>
      </c>
      <c r="AJ418" s="4">
        <v>10.833581000000001</v>
      </c>
    </row>
    <row r="419" spans="1:36" hidden="1" x14ac:dyDescent="0.3">
      <c r="A419" s="1" t="s">
        <v>413</v>
      </c>
      <c r="B419" s="2">
        <v>103209</v>
      </c>
      <c r="C419" s="3" t="s">
        <v>2936</v>
      </c>
      <c r="D419" s="4">
        <v>958.29651090000004</v>
      </c>
      <c r="E419" s="3" t="s">
        <v>2977</v>
      </c>
      <c r="F419" s="3" t="s">
        <v>2978</v>
      </c>
      <c r="G419" s="3" t="s">
        <v>3299</v>
      </c>
      <c r="H419" s="3" t="s">
        <v>3299</v>
      </c>
      <c r="I419" s="3" t="s">
        <v>2980</v>
      </c>
      <c r="J419" s="4">
        <v>36.699506999999997</v>
      </c>
      <c r="K419" s="4">
        <v>8.8235290000000006</v>
      </c>
      <c r="L419" s="4">
        <v>-11.483254000000001</v>
      </c>
      <c r="M419" s="4">
        <v>6.7307689999999996</v>
      </c>
      <c r="N419" s="4" t="s">
        <v>2924</v>
      </c>
      <c r="O419" s="4">
        <v>5.0317319999999999</v>
      </c>
      <c r="P419" s="4">
        <v>0.87222999999999995</v>
      </c>
      <c r="Q419" s="4">
        <v>53.813980000000001</v>
      </c>
      <c r="R419" s="4">
        <v>21.136392000000001</v>
      </c>
      <c r="S419" s="3" t="s">
        <v>4566</v>
      </c>
      <c r="T419" s="4">
        <v>5.55</v>
      </c>
      <c r="U419" s="4">
        <v>958.29651090000004</v>
      </c>
      <c r="V419" s="10">
        <v>3216.4885100000001</v>
      </c>
      <c r="W419" s="4">
        <v>10.8108108108108</v>
      </c>
      <c r="X419" s="4">
        <v>6.54</v>
      </c>
      <c r="Y419" s="4">
        <v>3.85</v>
      </c>
      <c r="Z419" s="4" t="s">
        <v>2924</v>
      </c>
      <c r="AA419" s="10" t="s">
        <v>2924</v>
      </c>
      <c r="AB419" s="10" t="s">
        <v>2924</v>
      </c>
      <c r="AC419" s="4">
        <v>10.479687</v>
      </c>
      <c r="AD419" s="4">
        <v>6.3409170499026999</v>
      </c>
      <c r="AE419" s="4">
        <v>6.4511513325571004</v>
      </c>
      <c r="AF419" s="4">
        <v>53.813980000000001</v>
      </c>
      <c r="AG419" s="4">
        <v>11.1805139265938</v>
      </c>
      <c r="AH419" s="4">
        <v>11.156350049604599</v>
      </c>
      <c r="AI419" s="4">
        <v>0.87222999999999995</v>
      </c>
      <c r="AJ419" s="4">
        <v>0.877332</v>
      </c>
    </row>
    <row r="420" spans="1:36" hidden="1" x14ac:dyDescent="0.3">
      <c r="A420" s="1" t="s">
        <v>414</v>
      </c>
      <c r="B420" s="2">
        <v>5257077</v>
      </c>
      <c r="C420" s="3" t="s">
        <v>2919</v>
      </c>
      <c r="D420" s="4">
        <v>3976.5449053399998</v>
      </c>
      <c r="E420" s="3" t="s">
        <v>2946</v>
      </c>
      <c r="F420" s="3" t="s">
        <v>2947</v>
      </c>
      <c r="G420" s="3" t="s">
        <v>2948</v>
      </c>
      <c r="H420" s="3" t="s">
        <v>2990</v>
      </c>
      <c r="I420" s="3" t="s">
        <v>2950</v>
      </c>
      <c r="J420" s="4">
        <v>-27.441424999999999</v>
      </c>
      <c r="K420" s="4">
        <v>-10.950081000000001</v>
      </c>
      <c r="L420" s="4">
        <v>24.070512999999998</v>
      </c>
      <c r="M420" s="4">
        <v>10.410724999999999</v>
      </c>
      <c r="N420" s="4" t="s">
        <v>2924</v>
      </c>
      <c r="O420" s="4" t="s">
        <v>2924</v>
      </c>
      <c r="P420" s="4">
        <v>8.6988760000000003</v>
      </c>
      <c r="Q420" s="4" t="s">
        <v>2924</v>
      </c>
      <c r="R420" s="4">
        <v>42.637920000000001</v>
      </c>
      <c r="S420" s="3" t="s">
        <v>4567</v>
      </c>
      <c r="T420" s="4">
        <v>38.71</v>
      </c>
      <c r="U420" s="4">
        <v>3976.5449053399998</v>
      </c>
      <c r="V420" s="10">
        <v>3560.3889049999998</v>
      </c>
      <c r="W420" s="4" t="s">
        <v>2935</v>
      </c>
      <c r="X420" s="4">
        <v>61.53</v>
      </c>
      <c r="Y420" s="4">
        <v>29.18</v>
      </c>
      <c r="Z420" s="4" t="s">
        <v>2924</v>
      </c>
      <c r="AA420" s="10">
        <v>271.64912280700003</v>
      </c>
      <c r="AB420" s="10" t="s">
        <v>2924</v>
      </c>
      <c r="AC420" s="4">
        <v>6.6441160000000004</v>
      </c>
      <c r="AD420" s="4">
        <v>5.6159130414072003</v>
      </c>
      <c r="AE420" s="4">
        <v>6.0936897014184002</v>
      </c>
      <c r="AF420" s="4" t="s">
        <v>2924</v>
      </c>
      <c r="AG420" s="4">
        <v>219.48580001849399</v>
      </c>
      <c r="AH420" s="4" t="s">
        <v>2924</v>
      </c>
      <c r="AI420" s="4">
        <v>8.6988760000000003</v>
      </c>
      <c r="AJ420" s="4">
        <v>9.3547609999999999</v>
      </c>
    </row>
    <row r="421" spans="1:36" hidden="1" x14ac:dyDescent="0.3">
      <c r="A421" s="1" t="s">
        <v>415</v>
      </c>
      <c r="B421" s="2">
        <v>4357254</v>
      </c>
      <c r="C421" s="3" t="s">
        <v>2936</v>
      </c>
      <c r="D421" s="4">
        <v>669.70145549999995</v>
      </c>
      <c r="E421" s="3" t="s">
        <v>3033</v>
      </c>
      <c r="F421" s="3" t="s">
        <v>3033</v>
      </c>
      <c r="G421" s="3" t="s">
        <v>3054</v>
      </c>
      <c r="H421" s="3" t="s">
        <v>3300</v>
      </c>
      <c r="I421" s="3" t="s">
        <v>3301</v>
      </c>
      <c r="J421" s="4">
        <v>0</v>
      </c>
      <c r="K421" s="4">
        <v>0</v>
      </c>
      <c r="L421" s="4">
        <v>0</v>
      </c>
      <c r="M421" s="4">
        <v>0</v>
      </c>
      <c r="N421" s="4" t="s">
        <v>2924</v>
      </c>
      <c r="O421" s="4" t="s">
        <v>2924</v>
      </c>
      <c r="P421" s="4">
        <v>5.0213020000000004</v>
      </c>
      <c r="Q421" s="4" t="s">
        <v>2935</v>
      </c>
      <c r="R421" s="4" t="s">
        <v>2935</v>
      </c>
      <c r="S421" s="3" t="s">
        <v>4568</v>
      </c>
      <c r="T421" s="4">
        <v>16.5</v>
      </c>
      <c r="U421" s="4">
        <v>669.70145549999995</v>
      </c>
      <c r="V421" s="10" t="s">
        <v>2935</v>
      </c>
      <c r="W421" s="4" t="s">
        <v>2935</v>
      </c>
      <c r="X421" s="4" t="s">
        <v>2935</v>
      </c>
      <c r="Y421" s="4" t="s">
        <v>2935</v>
      </c>
      <c r="Z421" s="4" t="s">
        <v>2924</v>
      </c>
      <c r="AA421" s="10" t="s">
        <v>2935</v>
      </c>
      <c r="AB421" s="10" t="s">
        <v>2935</v>
      </c>
      <c r="AC421" s="4" t="s">
        <v>2935</v>
      </c>
      <c r="AD421" s="4" t="s">
        <v>2935</v>
      </c>
      <c r="AE421" s="4" t="s">
        <v>2935</v>
      </c>
      <c r="AF421" s="4" t="s">
        <v>2935</v>
      </c>
      <c r="AG421" s="4" t="s">
        <v>2935</v>
      </c>
      <c r="AH421" s="4" t="s">
        <v>2935</v>
      </c>
      <c r="AI421" s="4">
        <v>5.0213020000000004</v>
      </c>
      <c r="AJ421" s="4">
        <v>5.0213020000000004</v>
      </c>
    </row>
    <row r="422" spans="1:36" hidden="1" x14ac:dyDescent="0.3">
      <c r="A422" s="1" t="s">
        <v>416</v>
      </c>
      <c r="B422" s="2">
        <v>4038577</v>
      </c>
      <c r="C422" s="3" t="s">
        <v>2936</v>
      </c>
      <c r="D422" s="4">
        <v>2886.95365034</v>
      </c>
      <c r="E422" s="3" t="s">
        <v>2930</v>
      </c>
      <c r="F422" s="3" t="s">
        <v>2954</v>
      </c>
      <c r="G422" s="3" t="s">
        <v>3106</v>
      </c>
      <c r="H422" s="3" t="s">
        <v>3106</v>
      </c>
      <c r="I422" s="3" t="s">
        <v>3043</v>
      </c>
      <c r="J422" s="4">
        <v>113.33578300000001</v>
      </c>
      <c r="K422" s="4">
        <v>6.3942839999999999</v>
      </c>
      <c r="L422" s="4">
        <v>14.536489</v>
      </c>
      <c r="M422" s="4">
        <v>-0.735043</v>
      </c>
      <c r="N422" s="4">
        <v>9.2057699999999993</v>
      </c>
      <c r="O422" s="4">
        <v>1.4394070000000001</v>
      </c>
      <c r="P422" s="4">
        <v>0.92739899999999997</v>
      </c>
      <c r="Q422" s="4" t="s">
        <v>2935</v>
      </c>
      <c r="R422" s="4" t="s">
        <v>2935</v>
      </c>
      <c r="S422" s="3" t="s">
        <v>4569</v>
      </c>
      <c r="T422" s="4">
        <v>58.07</v>
      </c>
      <c r="U422" s="4">
        <v>2886.95365034</v>
      </c>
      <c r="V422" s="10" t="s">
        <v>2935</v>
      </c>
      <c r="W422" s="4">
        <v>1.44653004993973</v>
      </c>
      <c r="X422" s="4">
        <v>63.01</v>
      </c>
      <c r="Y422" s="4">
        <v>26.58</v>
      </c>
      <c r="Z422" s="4">
        <v>9.2941739999999999</v>
      </c>
      <c r="AA422" s="10">
        <v>10.1167247386</v>
      </c>
      <c r="AB422" s="10">
        <v>8.0071149841999993</v>
      </c>
      <c r="AC422" s="4" t="s">
        <v>2935</v>
      </c>
      <c r="AD422" s="4" t="s">
        <v>2935</v>
      </c>
      <c r="AE422" s="4" t="s">
        <v>2935</v>
      </c>
      <c r="AF422" s="4" t="s">
        <v>2935</v>
      </c>
      <c r="AG422" s="4" t="s">
        <v>2935</v>
      </c>
      <c r="AH422" s="4" t="s">
        <v>2935</v>
      </c>
      <c r="AI422" s="4">
        <v>0.92739899999999997</v>
      </c>
      <c r="AJ422" s="4">
        <v>1.2239439999999999</v>
      </c>
    </row>
    <row r="423" spans="1:36" hidden="1" x14ac:dyDescent="0.3">
      <c r="A423" s="1" t="s">
        <v>417</v>
      </c>
      <c r="B423" s="2">
        <v>6959543</v>
      </c>
      <c r="C423" s="3" t="s">
        <v>2919</v>
      </c>
      <c r="D423" s="4">
        <v>4426.1411628400001</v>
      </c>
      <c r="E423" s="3" t="s">
        <v>2920</v>
      </c>
      <c r="F423" s="3" t="s">
        <v>2921</v>
      </c>
      <c r="G423" s="3" t="s">
        <v>2942</v>
      </c>
      <c r="H423" s="3" t="s">
        <v>2942</v>
      </c>
      <c r="I423" s="3" t="s">
        <v>2943</v>
      </c>
      <c r="J423" s="4">
        <v>-20.824881999999999</v>
      </c>
      <c r="K423" s="4">
        <v>-5.9059860000000004</v>
      </c>
      <c r="L423" s="4">
        <v>-6.094627</v>
      </c>
      <c r="M423" s="4">
        <v>-1.264756</v>
      </c>
      <c r="N423" s="4" t="s">
        <v>2924</v>
      </c>
      <c r="O423" s="4" t="s">
        <v>2924</v>
      </c>
      <c r="P423" s="4" t="s">
        <v>2924</v>
      </c>
      <c r="Q423" s="4" t="s">
        <v>2924</v>
      </c>
      <c r="R423" s="4" t="s">
        <v>2924</v>
      </c>
      <c r="S423" s="3" t="s">
        <v>4570</v>
      </c>
      <c r="T423" s="4">
        <v>23.42</v>
      </c>
      <c r="U423" s="4">
        <v>4426.1411628400001</v>
      </c>
      <c r="V423" s="10">
        <v>5901.0961619999998</v>
      </c>
      <c r="W423" s="4" t="s">
        <v>2935</v>
      </c>
      <c r="X423" s="4">
        <v>44.32</v>
      </c>
      <c r="Y423" s="4">
        <v>21.62</v>
      </c>
      <c r="Z423" s="4" t="s">
        <v>2924</v>
      </c>
      <c r="AA423" s="10" t="s">
        <v>2924</v>
      </c>
      <c r="AB423" s="10" t="s">
        <v>2924</v>
      </c>
      <c r="AC423" s="4">
        <v>27.098459999999999</v>
      </c>
      <c r="AD423" s="4">
        <v>36.517633267696297</v>
      </c>
      <c r="AE423" s="4">
        <v>20.465391447207999</v>
      </c>
      <c r="AF423" s="4" t="s">
        <v>2924</v>
      </c>
      <c r="AG423" s="4" t="s">
        <v>2924</v>
      </c>
      <c r="AH423" s="4" t="s">
        <v>2924</v>
      </c>
      <c r="AI423" s="4" t="s">
        <v>2924</v>
      </c>
      <c r="AJ423" s="4" t="s">
        <v>2924</v>
      </c>
    </row>
    <row r="424" spans="1:36" hidden="1" x14ac:dyDescent="0.3">
      <c r="A424" s="1" t="s">
        <v>418</v>
      </c>
      <c r="B424" s="2">
        <v>4067324</v>
      </c>
      <c r="C424" s="3" t="s">
        <v>2936</v>
      </c>
      <c r="D424" s="4">
        <v>6579.3590830000003</v>
      </c>
      <c r="E424" s="3" t="s">
        <v>2925</v>
      </c>
      <c r="F424" s="3" t="s">
        <v>2981</v>
      </c>
      <c r="G424" s="3" t="s">
        <v>3017</v>
      </c>
      <c r="H424" s="3" t="s">
        <v>3020</v>
      </c>
      <c r="I424" s="3" t="s">
        <v>3021</v>
      </c>
      <c r="J424" s="4">
        <v>26.092773999999999</v>
      </c>
      <c r="K424" s="4">
        <v>-16.644552999999998</v>
      </c>
      <c r="L424" s="4">
        <v>-13.361936999999999</v>
      </c>
      <c r="M424" s="4">
        <v>8.7307690000000004</v>
      </c>
      <c r="N424" s="4">
        <v>56.427146</v>
      </c>
      <c r="O424" s="4">
        <v>30.332618</v>
      </c>
      <c r="P424" s="4">
        <v>4.6983550000000003</v>
      </c>
      <c r="Q424" s="4">
        <v>14.109572999999999</v>
      </c>
      <c r="R424" s="4">
        <v>48.167259000000001</v>
      </c>
      <c r="S424" s="3" t="s">
        <v>4571</v>
      </c>
      <c r="T424" s="5" t="s">
        <v>4572</v>
      </c>
      <c r="U424" s="4">
        <v>6579.3590830000003</v>
      </c>
      <c r="V424" s="10">
        <v>8312.8380830000006</v>
      </c>
      <c r="W424" s="4" t="s">
        <v>2935</v>
      </c>
      <c r="X424" s="5" t="s">
        <v>4573</v>
      </c>
      <c r="Y424" s="4">
        <v>86.795000000000002</v>
      </c>
      <c r="Z424" s="4">
        <v>56.427146</v>
      </c>
      <c r="AA424" s="10">
        <v>29.114315138999999</v>
      </c>
      <c r="AB424" s="10">
        <v>33.257160671299999</v>
      </c>
      <c r="AC424" s="4">
        <v>3.163764</v>
      </c>
      <c r="AD424" s="4">
        <v>2.9085346469450002</v>
      </c>
      <c r="AE424" s="4">
        <v>3.0973071327816002</v>
      </c>
      <c r="AF424" s="4">
        <v>14.109572999999999</v>
      </c>
      <c r="AG424" s="4">
        <v>18.053161293250898</v>
      </c>
      <c r="AH424" s="4">
        <v>20.256966768033902</v>
      </c>
      <c r="AI424" s="4">
        <v>4.6983550000000003</v>
      </c>
      <c r="AJ424" s="4" t="s">
        <v>2924</v>
      </c>
    </row>
    <row r="425" spans="1:36" hidden="1" x14ac:dyDescent="0.3">
      <c r="A425" s="1" t="s">
        <v>419</v>
      </c>
      <c r="B425" s="2">
        <v>6588911</v>
      </c>
      <c r="C425" s="3" t="s">
        <v>2919</v>
      </c>
      <c r="D425" s="4">
        <v>3070.9889984800002</v>
      </c>
      <c r="E425" s="3" t="s">
        <v>2930</v>
      </c>
      <c r="F425" s="3" t="s">
        <v>2958</v>
      </c>
      <c r="G425" s="3" t="s">
        <v>2958</v>
      </c>
      <c r="H425" s="3" t="s">
        <v>3044</v>
      </c>
      <c r="I425" s="3" t="s">
        <v>3045</v>
      </c>
      <c r="J425" s="4">
        <v>0.42701899999999998</v>
      </c>
      <c r="K425" s="4">
        <v>16.820952999999999</v>
      </c>
      <c r="L425" s="4">
        <v>6.9671279999999998</v>
      </c>
      <c r="M425" s="4">
        <v>1.5106930000000001</v>
      </c>
      <c r="N425" s="4" t="s">
        <v>2924</v>
      </c>
      <c r="O425" s="4" t="s">
        <v>2924</v>
      </c>
      <c r="P425" s="4">
        <v>0.56036300000000006</v>
      </c>
      <c r="Q425" s="4" t="s">
        <v>2935</v>
      </c>
      <c r="R425" s="4">
        <v>4.4357449999999998</v>
      </c>
      <c r="S425" s="3" t="s">
        <v>4574</v>
      </c>
      <c r="T425" s="4">
        <v>51.74</v>
      </c>
      <c r="U425" s="4">
        <v>3070.9889984800002</v>
      </c>
      <c r="V425" s="10">
        <v>6010.9889979999998</v>
      </c>
      <c r="W425" s="4" t="s">
        <v>2935</v>
      </c>
      <c r="X425" s="4">
        <v>56.244999999999997</v>
      </c>
      <c r="Y425" s="4">
        <v>40</v>
      </c>
      <c r="Z425" s="4" t="s">
        <v>2924</v>
      </c>
      <c r="AA425" s="10">
        <v>2.6497595550000002</v>
      </c>
      <c r="AB425" s="10">
        <v>2.639083635</v>
      </c>
      <c r="AC425" s="4">
        <v>1.236829</v>
      </c>
      <c r="AD425" s="4">
        <v>0.66633288970180005</v>
      </c>
      <c r="AE425" s="4">
        <v>0.69264123423669999</v>
      </c>
      <c r="AF425" s="4" t="s">
        <v>2935</v>
      </c>
      <c r="AG425" s="4" t="s">
        <v>2935</v>
      </c>
      <c r="AH425" s="4" t="s">
        <v>2935</v>
      </c>
      <c r="AI425" s="4">
        <v>0.56036300000000006</v>
      </c>
      <c r="AJ425" s="4">
        <v>0.56036300000000006</v>
      </c>
    </row>
    <row r="426" spans="1:36" hidden="1" x14ac:dyDescent="0.3">
      <c r="A426" s="1" t="s">
        <v>420</v>
      </c>
      <c r="B426" s="2">
        <v>4547048</v>
      </c>
      <c r="C426" s="3" t="s">
        <v>2936</v>
      </c>
      <c r="D426" s="4">
        <v>1155.73653986</v>
      </c>
      <c r="E426" s="3" t="s">
        <v>2930</v>
      </c>
      <c r="F426" s="3" t="s">
        <v>2954</v>
      </c>
      <c r="G426" s="3" t="s">
        <v>2955</v>
      </c>
      <c r="H426" s="3" t="s">
        <v>2956</v>
      </c>
      <c r="I426" s="3" t="s">
        <v>3302</v>
      </c>
      <c r="J426" s="4">
        <v>72.727272999999997</v>
      </c>
      <c r="K426" s="4">
        <v>33.491379000000002</v>
      </c>
      <c r="L426" s="4">
        <v>18.251241</v>
      </c>
      <c r="M426" s="4">
        <v>4.6637380000000004</v>
      </c>
      <c r="N426" s="4">
        <v>18.724305000000001</v>
      </c>
      <c r="O426" s="4">
        <v>11.221014</v>
      </c>
      <c r="P426" s="4" t="s">
        <v>2924</v>
      </c>
      <c r="Q426" s="4">
        <v>10.181819000000001</v>
      </c>
      <c r="R426" s="4">
        <v>12.58963</v>
      </c>
      <c r="S426" s="3" t="s">
        <v>4575</v>
      </c>
      <c r="T426" s="4">
        <v>30.97</v>
      </c>
      <c r="U426" s="4">
        <v>1155.73653986</v>
      </c>
      <c r="V426" s="10">
        <v>1458.0365389999999</v>
      </c>
      <c r="W426" s="4">
        <v>0.12915724895059699</v>
      </c>
      <c r="X426" s="4">
        <v>31.1</v>
      </c>
      <c r="Y426" s="4">
        <v>17.32</v>
      </c>
      <c r="Z426" s="4">
        <v>18.724305000000001</v>
      </c>
      <c r="AA426" s="10">
        <v>11.456368142600001</v>
      </c>
      <c r="AB426" s="10">
        <v>12.692622950800001</v>
      </c>
      <c r="AC426" s="4">
        <v>3.1088200000000001</v>
      </c>
      <c r="AD426" s="4">
        <v>2.800684861698</v>
      </c>
      <c r="AE426" s="4">
        <v>2.9697559304722998</v>
      </c>
      <c r="AF426" s="4">
        <v>10.181819000000001</v>
      </c>
      <c r="AG426" s="4">
        <v>8.7939477623643008</v>
      </c>
      <c r="AH426" s="4">
        <v>8.9105905092244004</v>
      </c>
      <c r="AI426" s="4" t="s">
        <v>2924</v>
      </c>
      <c r="AJ426" s="4" t="s">
        <v>2924</v>
      </c>
    </row>
    <row r="427" spans="1:36" hidden="1" x14ac:dyDescent="0.3">
      <c r="A427" s="1" t="s">
        <v>421</v>
      </c>
      <c r="B427" s="2">
        <v>9221126</v>
      </c>
      <c r="C427" s="3" t="s">
        <v>2936</v>
      </c>
      <c r="D427" s="4">
        <v>807.93870255000002</v>
      </c>
      <c r="E427" s="3" t="s">
        <v>2930</v>
      </c>
      <c r="F427" s="3" t="s">
        <v>2954</v>
      </c>
      <c r="G427" s="3" t="s">
        <v>3052</v>
      </c>
      <c r="H427" s="3" t="s">
        <v>3053</v>
      </c>
      <c r="I427" s="3" t="s">
        <v>2972</v>
      </c>
      <c r="J427" s="4">
        <v>-4.301075</v>
      </c>
      <c r="K427" s="4">
        <v>10.460993</v>
      </c>
      <c r="L427" s="4">
        <v>17.105263000000001</v>
      </c>
      <c r="M427" s="4">
        <v>0.160772</v>
      </c>
      <c r="N427" s="4" t="s">
        <v>2924</v>
      </c>
      <c r="O427" s="4">
        <v>7.01493686308718</v>
      </c>
      <c r="P427" s="4">
        <v>0.74290500000000004</v>
      </c>
      <c r="Q427" s="4">
        <v>20.917204999999999</v>
      </c>
      <c r="R427" s="4">
        <v>4.8672209999999998</v>
      </c>
      <c r="S427" s="3" t="s">
        <v>4576</v>
      </c>
      <c r="T427" s="5" t="s">
        <v>4577</v>
      </c>
      <c r="U427" s="4">
        <v>807.93870255000002</v>
      </c>
      <c r="V427" s="10">
        <v>3138.5847020000001</v>
      </c>
      <c r="W427" s="4">
        <v>10.2728731942215</v>
      </c>
      <c r="X427" s="5" t="s">
        <v>4578</v>
      </c>
      <c r="Y427" s="5" t="s">
        <v>4579</v>
      </c>
      <c r="Z427" s="4" t="s">
        <v>2924</v>
      </c>
      <c r="AA427" s="10">
        <v>18.0579710144</v>
      </c>
      <c r="AB427" s="10" t="s">
        <v>2924</v>
      </c>
      <c r="AC427" s="4">
        <v>8.3010479999999998</v>
      </c>
      <c r="AD427" s="4">
        <v>16.372377162232699</v>
      </c>
      <c r="AE427" s="4">
        <v>15.1989573946731</v>
      </c>
      <c r="AF427" s="4">
        <v>20.917204999999999</v>
      </c>
      <c r="AG427" s="4" t="s">
        <v>2935</v>
      </c>
      <c r="AH427" s="4" t="s">
        <v>2935</v>
      </c>
      <c r="AI427" s="4">
        <v>0.74290500000000004</v>
      </c>
      <c r="AJ427" s="4">
        <v>0.76913600000000004</v>
      </c>
    </row>
    <row r="428" spans="1:36" hidden="1" x14ac:dyDescent="0.3">
      <c r="A428" s="1" t="s">
        <v>422</v>
      </c>
      <c r="B428" s="2">
        <v>100480295</v>
      </c>
      <c r="C428" s="3" t="s">
        <v>2919</v>
      </c>
      <c r="D428" s="4">
        <v>3264.8705062499998</v>
      </c>
      <c r="E428" s="3" t="s">
        <v>2920</v>
      </c>
      <c r="F428" s="3" t="s">
        <v>2961</v>
      </c>
      <c r="G428" s="3" t="s">
        <v>2974</v>
      </c>
      <c r="H428" s="3" t="s">
        <v>3005</v>
      </c>
      <c r="I428" s="3" t="s">
        <v>3006</v>
      </c>
      <c r="J428" s="4">
        <v>70.454545999999993</v>
      </c>
      <c r="K428" s="4">
        <v>56.641604000000001</v>
      </c>
      <c r="L428" s="4">
        <v>16.387336999999999</v>
      </c>
      <c r="M428" s="4">
        <v>-4.4829340000000002</v>
      </c>
      <c r="N428" s="4" t="s">
        <v>2924</v>
      </c>
      <c r="O428" s="4">
        <v>246.71052599999999</v>
      </c>
      <c r="P428" s="4">
        <v>2.0213450000000002</v>
      </c>
      <c r="Q428" s="4">
        <v>12.378086</v>
      </c>
      <c r="R428" s="4">
        <v>29.584762999999999</v>
      </c>
      <c r="S428" s="3" t="s">
        <v>4580</v>
      </c>
      <c r="T428" s="4">
        <v>18.75</v>
      </c>
      <c r="U428" s="4">
        <v>3264.8705062499998</v>
      </c>
      <c r="V428" s="10">
        <v>6186.0815060000004</v>
      </c>
      <c r="W428" s="4" t="s">
        <v>2935</v>
      </c>
      <c r="X428" s="4">
        <v>20.25</v>
      </c>
      <c r="Y428" s="4">
        <v>7.85</v>
      </c>
      <c r="Z428" s="4" t="s">
        <v>2924</v>
      </c>
      <c r="AA428" s="10">
        <v>26.8740146194</v>
      </c>
      <c r="AB428" s="10">
        <v>33.698172211100001</v>
      </c>
      <c r="AC428" s="4">
        <v>0.58424200000000004</v>
      </c>
      <c r="AD428" s="4">
        <v>0.51764787869509998</v>
      </c>
      <c r="AE428" s="4">
        <v>0.55489393397819997</v>
      </c>
      <c r="AF428" s="4">
        <v>12.378086</v>
      </c>
      <c r="AG428" s="4">
        <v>10.047962725245799</v>
      </c>
      <c r="AH428" s="4">
        <v>10.5885202166267</v>
      </c>
      <c r="AI428" s="4">
        <v>2.0213450000000002</v>
      </c>
      <c r="AJ428" s="4" t="s">
        <v>2924</v>
      </c>
    </row>
    <row r="429" spans="1:36" hidden="1" x14ac:dyDescent="0.3">
      <c r="A429" s="1" t="s">
        <v>423</v>
      </c>
      <c r="B429" s="2">
        <v>10719138</v>
      </c>
      <c r="C429" s="3" t="s">
        <v>2936</v>
      </c>
      <c r="D429" s="4">
        <v>1617.85</v>
      </c>
      <c r="E429" s="3" t="s">
        <v>2937</v>
      </c>
      <c r="F429" s="3" t="s">
        <v>2967</v>
      </c>
      <c r="G429" s="3" t="s">
        <v>2968</v>
      </c>
      <c r="H429" s="3" t="s">
        <v>2969</v>
      </c>
      <c r="I429" s="3" t="s">
        <v>3303</v>
      </c>
      <c r="J429" s="4">
        <v>127.67379699999999</v>
      </c>
      <c r="K429" s="4">
        <v>11.16188</v>
      </c>
      <c r="L429" s="4">
        <v>5.1883879999999998</v>
      </c>
      <c r="M429" s="4">
        <v>8.7484040000000007</v>
      </c>
      <c r="N429" s="4">
        <v>85.15</v>
      </c>
      <c r="O429" s="4">
        <v>14.731833999999999</v>
      </c>
      <c r="P429" s="4">
        <v>1.265889</v>
      </c>
      <c r="Q429" s="4">
        <v>8.2130899999999993</v>
      </c>
      <c r="R429" s="4">
        <v>10.388315</v>
      </c>
      <c r="S429" s="3" t="s">
        <v>4581</v>
      </c>
      <c r="T429" s="4">
        <v>17.03</v>
      </c>
      <c r="U429" s="4">
        <v>1617.85</v>
      </c>
      <c r="V429" s="10">
        <v>2942.75</v>
      </c>
      <c r="W429" s="4" t="s">
        <v>2935</v>
      </c>
      <c r="X429" s="4">
        <v>18.89</v>
      </c>
      <c r="Y429" s="5" t="s">
        <v>4582</v>
      </c>
      <c r="Z429" s="4">
        <v>85.15</v>
      </c>
      <c r="AA429" s="10">
        <v>20.020926158799998</v>
      </c>
      <c r="AB429" s="10">
        <v>20.020926158799998</v>
      </c>
      <c r="AC429" s="4">
        <v>1.0634779999999999</v>
      </c>
      <c r="AD429" s="4">
        <v>1.0544807593765999</v>
      </c>
      <c r="AE429" s="4">
        <v>1.0544807593765999</v>
      </c>
      <c r="AF429" s="4">
        <v>8.2130899999999993</v>
      </c>
      <c r="AG429" s="4">
        <v>8.5153722326668007</v>
      </c>
      <c r="AH429" s="4">
        <v>8.5153722326668007</v>
      </c>
      <c r="AI429" s="4">
        <v>1.265889</v>
      </c>
      <c r="AJ429" s="4" t="s">
        <v>2924</v>
      </c>
    </row>
    <row r="430" spans="1:36" hidden="1" x14ac:dyDescent="0.3">
      <c r="A430" s="1" t="s">
        <v>424</v>
      </c>
      <c r="B430" s="2">
        <v>4915571</v>
      </c>
      <c r="C430" s="3" t="s">
        <v>2936</v>
      </c>
      <c r="D430" s="4">
        <v>5581.0565401800004</v>
      </c>
      <c r="E430" s="3" t="s">
        <v>2925</v>
      </c>
      <c r="F430" s="3" t="s">
        <v>2981</v>
      </c>
      <c r="G430" s="3" t="s">
        <v>2982</v>
      </c>
      <c r="H430" s="3" t="s">
        <v>3174</v>
      </c>
      <c r="I430" s="3" t="s">
        <v>3275</v>
      </c>
      <c r="J430" s="4">
        <v>253.36146299999999</v>
      </c>
      <c r="K430" s="4">
        <v>83.172937000000005</v>
      </c>
      <c r="L430" s="4">
        <v>35.177014999999997</v>
      </c>
      <c r="M430" s="4">
        <v>6.9561520000000003</v>
      </c>
      <c r="N430" s="4">
        <v>30.834561000000001</v>
      </c>
      <c r="O430" s="4">
        <v>25.736529000000001</v>
      </c>
      <c r="P430" s="4" t="s">
        <v>2924</v>
      </c>
      <c r="Q430" s="4">
        <v>10.419392999999999</v>
      </c>
      <c r="R430" s="4">
        <v>35.967500999999999</v>
      </c>
      <c r="S430" s="3" t="s">
        <v>4583</v>
      </c>
      <c r="T430" s="4">
        <v>125.62</v>
      </c>
      <c r="U430" s="4">
        <v>5581.0565401800004</v>
      </c>
      <c r="V430" s="10">
        <v>7573.8565399999998</v>
      </c>
      <c r="W430" s="4" t="s">
        <v>2935</v>
      </c>
      <c r="X430" s="4">
        <v>126.285</v>
      </c>
      <c r="Y430" s="4">
        <v>34.770000000000003</v>
      </c>
      <c r="Z430" s="4">
        <v>30.834561000000001</v>
      </c>
      <c r="AA430" s="10">
        <v>22.172017579399999</v>
      </c>
      <c r="AB430" s="10">
        <v>22.816561168900002</v>
      </c>
      <c r="AC430" s="4">
        <v>1.6676629999999999</v>
      </c>
      <c r="AD430" s="4">
        <v>1.5799123255125</v>
      </c>
      <c r="AE430" s="4">
        <v>1.592388863596</v>
      </c>
      <c r="AF430" s="4">
        <v>10.419392999999999</v>
      </c>
      <c r="AG430" s="4">
        <v>13.981589770466099</v>
      </c>
      <c r="AH430" s="4">
        <v>14.2203687076868</v>
      </c>
      <c r="AI430" s="4" t="s">
        <v>2924</v>
      </c>
      <c r="AJ430" s="4" t="s">
        <v>2924</v>
      </c>
    </row>
    <row r="431" spans="1:36" hidden="1" x14ac:dyDescent="0.3">
      <c r="A431" s="1" t="s">
        <v>425</v>
      </c>
      <c r="B431" s="2">
        <v>4623856</v>
      </c>
      <c r="C431" s="3" t="s">
        <v>2936</v>
      </c>
      <c r="D431" s="4">
        <v>119398.76079838</v>
      </c>
      <c r="E431" s="3" t="s">
        <v>2920</v>
      </c>
      <c r="F431" s="3" t="s">
        <v>2921</v>
      </c>
      <c r="G431" s="3" t="s">
        <v>3114</v>
      </c>
      <c r="H431" s="3" t="s">
        <v>3114</v>
      </c>
      <c r="I431" s="3" t="s">
        <v>3051</v>
      </c>
      <c r="J431" s="4">
        <v>18.307877999999999</v>
      </c>
      <c r="K431" s="4">
        <v>23.624528000000002</v>
      </c>
      <c r="L431" s="4">
        <v>11.580743</v>
      </c>
      <c r="M431" s="4">
        <v>4.7136250000000004</v>
      </c>
      <c r="N431" s="4" t="s">
        <v>2924</v>
      </c>
      <c r="O431" s="4">
        <v>8.6421019999999995</v>
      </c>
      <c r="P431" s="4">
        <v>6.964391</v>
      </c>
      <c r="Q431" s="4">
        <v>8.2634399999999992</v>
      </c>
      <c r="R431" s="4">
        <v>8.7249949999999998</v>
      </c>
      <c r="S431" s="3" t="s">
        <v>4584</v>
      </c>
      <c r="T431" s="4">
        <v>58.87</v>
      </c>
      <c r="U431" s="4">
        <v>119398.76079838</v>
      </c>
      <c r="V431" s="10">
        <v>162475.760798</v>
      </c>
      <c r="W431" s="4">
        <v>4.0767793443179903</v>
      </c>
      <c r="X431" s="4">
        <v>61.08</v>
      </c>
      <c r="Y431" s="4">
        <v>39.35</v>
      </c>
      <c r="Z431" s="4" t="s">
        <v>2924</v>
      </c>
      <c r="AA431" s="10">
        <v>8.3274393866</v>
      </c>
      <c r="AB431" s="10">
        <v>65.2675225614</v>
      </c>
      <c r="AC431" s="4">
        <v>3.4252289999999999</v>
      </c>
      <c r="AD431" s="4">
        <v>3.4638359060432999</v>
      </c>
      <c r="AE431" s="4">
        <v>3.4252198358724999</v>
      </c>
      <c r="AF431" s="4">
        <v>8.2634399999999992</v>
      </c>
      <c r="AG431" s="4">
        <v>10.82302627997</v>
      </c>
      <c r="AH431" s="4">
        <v>29.777999186904498</v>
      </c>
      <c r="AI431" s="4">
        <v>6.964391</v>
      </c>
      <c r="AJ431" s="4" t="s">
        <v>2924</v>
      </c>
    </row>
    <row r="432" spans="1:36" hidden="1" x14ac:dyDescent="0.3">
      <c r="A432" s="1" t="s">
        <v>426</v>
      </c>
      <c r="B432" s="2">
        <v>4010845</v>
      </c>
      <c r="C432" s="3" t="s">
        <v>2936</v>
      </c>
      <c r="D432" s="4">
        <v>1096.1661200000001</v>
      </c>
      <c r="E432" s="3" t="s">
        <v>3098</v>
      </c>
      <c r="F432" s="3" t="s">
        <v>3098</v>
      </c>
      <c r="G432" s="3" t="s">
        <v>3184</v>
      </c>
      <c r="H432" s="3" t="s">
        <v>3185</v>
      </c>
      <c r="I432" s="3" t="s">
        <v>3304</v>
      </c>
      <c r="J432" s="4">
        <v>41.814815000000003</v>
      </c>
      <c r="K432" s="4">
        <v>3.4864869999999999</v>
      </c>
      <c r="L432" s="4">
        <v>14.060173000000001</v>
      </c>
      <c r="M432" s="4">
        <v>4.5889100000000003</v>
      </c>
      <c r="N432" s="4">
        <v>19.911595999999999</v>
      </c>
      <c r="O432" s="4" t="s">
        <v>2924</v>
      </c>
      <c r="P432" s="4">
        <v>1.219077</v>
      </c>
      <c r="Q432" s="4">
        <v>4.6286659999999999</v>
      </c>
      <c r="R432" s="4" t="s">
        <v>2924</v>
      </c>
      <c r="S432" s="3" t="s">
        <v>4585</v>
      </c>
      <c r="T432" s="4">
        <v>38.29</v>
      </c>
      <c r="U432" s="4">
        <v>1096.1661200000001</v>
      </c>
      <c r="V432" s="10">
        <v>1802.95812</v>
      </c>
      <c r="W432" s="4" t="s">
        <v>2935</v>
      </c>
      <c r="X432" s="4">
        <v>41.5</v>
      </c>
      <c r="Y432" s="4">
        <v>24.33</v>
      </c>
      <c r="Z432" s="4">
        <v>19.911595999999999</v>
      </c>
      <c r="AA432" s="10">
        <v>12.097946287499999</v>
      </c>
      <c r="AB432" s="10">
        <v>10.94</v>
      </c>
      <c r="AC432" s="4">
        <v>1.3180780000000001</v>
      </c>
      <c r="AD432" s="4">
        <v>1.1939724644879</v>
      </c>
      <c r="AE432" s="4">
        <v>1.2715693067211999</v>
      </c>
      <c r="AF432" s="4">
        <v>4.6286659999999999</v>
      </c>
      <c r="AG432" s="4">
        <v>7.8645937622683002</v>
      </c>
      <c r="AH432" s="4">
        <v>7.9425467841410002</v>
      </c>
      <c r="AI432" s="4">
        <v>1.219077</v>
      </c>
      <c r="AJ432" s="4">
        <v>1.219077</v>
      </c>
    </row>
    <row r="433" spans="1:36" hidden="1" x14ac:dyDescent="0.3">
      <c r="A433" s="1" t="s">
        <v>427</v>
      </c>
      <c r="B433" s="2">
        <v>4400077</v>
      </c>
      <c r="C433" s="3" t="s">
        <v>2936</v>
      </c>
      <c r="D433" s="4">
        <v>9010.5503270999998</v>
      </c>
      <c r="E433" s="3" t="s">
        <v>2977</v>
      </c>
      <c r="F433" s="3" t="s">
        <v>2978</v>
      </c>
      <c r="G433" s="3" t="s">
        <v>2979</v>
      </c>
      <c r="H433" s="3" t="s">
        <v>2979</v>
      </c>
      <c r="I433" s="3" t="s">
        <v>2980</v>
      </c>
      <c r="J433" s="4">
        <v>39.522919000000002</v>
      </c>
      <c r="K433" s="4">
        <v>11.974475</v>
      </c>
      <c r="L433" s="4">
        <v>6.7644950000000001</v>
      </c>
      <c r="M433" s="4">
        <v>3.4686089999999998</v>
      </c>
      <c r="N433" s="4">
        <v>27.620370370370399</v>
      </c>
      <c r="O433" s="4">
        <v>14.9001</v>
      </c>
      <c r="P433" s="4">
        <v>3.1281460000000001</v>
      </c>
      <c r="Q433" s="4">
        <v>16.692886999999999</v>
      </c>
      <c r="R433" s="4">
        <v>20.202254</v>
      </c>
      <c r="S433" s="3" t="s">
        <v>4586</v>
      </c>
      <c r="T433" s="4">
        <v>29.83</v>
      </c>
      <c r="U433" s="4">
        <v>9010.5503270999998</v>
      </c>
      <c r="V433" s="10">
        <v>13937.926326999999</v>
      </c>
      <c r="W433" s="4">
        <v>3.8551793496480098</v>
      </c>
      <c r="X433" s="4">
        <v>29.992833999999998</v>
      </c>
      <c r="Y433" s="4">
        <v>20.795000000000002</v>
      </c>
      <c r="Z433" s="4">
        <v>27.620370000000001</v>
      </c>
      <c r="AA433" s="10">
        <v>31.043813091800001</v>
      </c>
      <c r="AB433" s="10">
        <v>27.7653672884</v>
      </c>
      <c r="AC433" s="4">
        <v>10.948047000000001</v>
      </c>
      <c r="AD433" s="4">
        <v>10.522884205835901</v>
      </c>
      <c r="AE433" s="4">
        <v>10.9383128061653</v>
      </c>
      <c r="AF433" s="4">
        <v>16.692886999999999</v>
      </c>
      <c r="AG433" s="4">
        <v>15.970507144771499</v>
      </c>
      <c r="AH433" s="4">
        <v>16.206512674680798</v>
      </c>
      <c r="AI433" s="4">
        <v>3.1281460000000001</v>
      </c>
      <c r="AJ433" s="4">
        <v>3.1951589999999999</v>
      </c>
    </row>
    <row r="434" spans="1:36" hidden="1" x14ac:dyDescent="0.3">
      <c r="A434" s="1" t="s">
        <v>144</v>
      </c>
      <c r="B434" s="2">
        <v>4164998</v>
      </c>
      <c r="C434" s="3" t="s">
        <v>2919</v>
      </c>
      <c r="D434" s="4">
        <v>6545.5883323999997</v>
      </c>
      <c r="E434" s="3" t="s">
        <v>2946</v>
      </c>
      <c r="F434" s="3" t="s">
        <v>2991</v>
      </c>
      <c r="G434" s="3" t="s">
        <v>2991</v>
      </c>
      <c r="H434" s="3" t="s">
        <v>2992</v>
      </c>
      <c r="I434" s="3" t="s">
        <v>3032</v>
      </c>
      <c r="J434" s="18">
        <v>-4.1184969999999996</v>
      </c>
      <c r="K434" s="18">
        <v>-17.475124000000001</v>
      </c>
      <c r="L434" s="18">
        <v>-11.444777999999999</v>
      </c>
      <c r="M434" s="18">
        <v>5.3592700000000004</v>
      </c>
      <c r="N434" s="4">
        <v>17.932431999999999</v>
      </c>
      <c r="O434" s="4">
        <v>15.217890000000001</v>
      </c>
      <c r="P434" s="4">
        <v>1.5720890000000001</v>
      </c>
      <c r="Q434" s="4">
        <v>5.6734830000000001</v>
      </c>
      <c r="R434" s="4">
        <v>20.392433</v>
      </c>
      <c r="S434" s="3" t="s">
        <v>4183</v>
      </c>
      <c r="T434" s="4">
        <v>26.54</v>
      </c>
      <c r="U434" s="4">
        <v>6545.5883323999997</v>
      </c>
      <c r="V434" s="10">
        <v>6473.4503320000003</v>
      </c>
      <c r="W434" s="4">
        <v>1.2462697814619399</v>
      </c>
      <c r="X434" s="18">
        <v>44.86</v>
      </c>
      <c r="Y434" s="18">
        <v>24.1</v>
      </c>
      <c r="Z434" s="4">
        <v>17.932431999999999</v>
      </c>
      <c r="AA434" s="10">
        <v>15.965830475800001</v>
      </c>
      <c r="AB434" s="10">
        <v>19.2228298265</v>
      </c>
      <c r="AC434" s="5" t="s">
        <v>4184</v>
      </c>
      <c r="AD434" s="4">
        <v>0.97369156974719995</v>
      </c>
      <c r="AE434" s="4">
        <v>1.0198237442436999</v>
      </c>
      <c r="AF434" s="4">
        <v>5.6734830000000001</v>
      </c>
      <c r="AG434" s="4">
        <v>5.2271819519812999</v>
      </c>
      <c r="AH434" s="4">
        <v>6.1232592958902003</v>
      </c>
      <c r="AI434" s="4">
        <v>1.5720890000000001</v>
      </c>
      <c r="AJ434" s="4">
        <v>1.579574</v>
      </c>
    </row>
    <row r="435" spans="1:36" hidden="1" x14ac:dyDescent="0.3">
      <c r="A435" s="1" t="s">
        <v>429</v>
      </c>
      <c r="B435" s="2">
        <v>4157226</v>
      </c>
      <c r="C435" s="3" t="s">
        <v>2936</v>
      </c>
      <c r="D435" s="4">
        <v>26912.607167360002</v>
      </c>
      <c r="E435" s="3" t="s">
        <v>2937</v>
      </c>
      <c r="F435" s="3" t="s">
        <v>2967</v>
      </c>
      <c r="G435" s="3" t="s">
        <v>3087</v>
      </c>
      <c r="H435" s="3" t="s">
        <v>3305</v>
      </c>
      <c r="I435" s="3" t="s">
        <v>3068</v>
      </c>
      <c r="J435" s="4">
        <v>23.393536999999998</v>
      </c>
      <c r="K435" s="4">
        <v>9.5233570000000007</v>
      </c>
      <c r="L435" s="5" t="s">
        <v>3306</v>
      </c>
      <c r="M435" s="5" t="s">
        <v>3307</v>
      </c>
      <c r="N435" s="4">
        <v>39.785727000000001</v>
      </c>
      <c r="O435" s="4">
        <v>31.372122000000001</v>
      </c>
      <c r="P435" s="4">
        <v>12.198791999999999</v>
      </c>
      <c r="Q435" s="4">
        <v>18.841761000000002</v>
      </c>
      <c r="R435" s="4">
        <v>26.009132999999999</v>
      </c>
      <c r="S435" s="3" t="s">
        <v>4588</v>
      </c>
      <c r="T435" s="4">
        <v>230.24</v>
      </c>
      <c r="U435" s="4">
        <v>26912.607167360002</v>
      </c>
      <c r="V435" s="10">
        <v>30421.907167000001</v>
      </c>
      <c r="W435" s="4">
        <v>1.5288394718554601</v>
      </c>
      <c r="X435" s="4">
        <v>230.30500000000001</v>
      </c>
      <c r="Y435" s="5" t="s">
        <v>4589</v>
      </c>
      <c r="Z435" s="4">
        <v>39.785727000000001</v>
      </c>
      <c r="AA435" s="10">
        <v>26.5553274434</v>
      </c>
      <c r="AB435" s="10">
        <v>27.009620652300001</v>
      </c>
      <c r="AC435" s="4">
        <v>4.6813019999999996</v>
      </c>
      <c r="AD435" s="4">
        <v>4.3270958738705998</v>
      </c>
      <c r="AE435" s="4">
        <v>4.3980454216632001</v>
      </c>
      <c r="AF435" s="4">
        <v>18.841761000000002</v>
      </c>
      <c r="AG435" s="4">
        <v>17.6563593540337</v>
      </c>
      <c r="AH435" s="4">
        <v>18.458659358685001</v>
      </c>
      <c r="AI435" s="4">
        <v>12.198791999999999</v>
      </c>
      <c r="AJ435" s="4" t="s">
        <v>2924</v>
      </c>
    </row>
    <row r="436" spans="1:36" hidden="1" x14ac:dyDescent="0.3">
      <c r="A436" s="1" t="s">
        <v>430</v>
      </c>
      <c r="B436" s="2">
        <v>5797703</v>
      </c>
      <c r="C436" s="3" t="s">
        <v>2936</v>
      </c>
      <c r="D436" s="4">
        <v>3252.4403040000002</v>
      </c>
      <c r="E436" s="3" t="s">
        <v>2977</v>
      </c>
      <c r="F436" s="3" t="s">
        <v>2978</v>
      </c>
      <c r="G436" s="3" t="s">
        <v>3081</v>
      </c>
      <c r="H436" s="3" t="s">
        <v>3081</v>
      </c>
      <c r="I436" s="3" t="s">
        <v>3308</v>
      </c>
      <c r="J436" s="4">
        <v>8.6272040000000008</v>
      </c>
      <c r="K436" s="4">
        <v>-3.899721</v>
      </c>
      <c r="L436" s="4">
        <v>-5.9945500000000003</v>
      </c>
      <c r="M436" s="4">
        <v>0.29069800000000001</v>
      </c>
      <c r="N436" s="4">
        <v>22.697368421052602</v>
      </c>
      <c r="O436" s="4">
        <v>13.147866</v>
      </c>
      <c r="P436" s="4">
        <v>1.0842240000000001</v>
      </c>
      <c r="Q436" s="4">
        <v>14.879652</v>
      </c>
      <c r="R436" s="4">
        <v>20.164045999999999</v>
      </c>
      <c r="S436" s="3" t="s">
        <v>4590</v>
      </c>
      <c r="T436" s="4">
        <v>17.25</v>
      </c>
      <c r="U436" s="4">
        <v>3252.4403040000002</v>
      </c>
      <c r="V436" s="10">
        <v>5321.2313039999999</v>
      </c>
      <c r="W436" s="4">
        <v>6.72463768115942</v>
      </c>
      <c r="X436" s="4">
        <v>19.149999999999999</v>
      </c>
      <c r="Y436" s="4">
        <v>14.205</v>
      </c>
      <c r="Z436" s="4">
        <v>22.908366999999998</v>
      </c>
      <c r="AA436" s="10">
        <v>22.697368421</v>
      </c>
      <c r="AB436" s="10">
        <v>16.586538461500002</v>
      </c>
      <c r="AC436" s="4">
        <v>12.530244</v>
      </c>
      <c r="AD436" s="4">
        <v>12.0892756905253</v>
      </c>
      <c r="AE436" s="4">
        <v>12.5237523880529</v>
      </c>
      <c r="AF436" s="4">
        <v>14.879652</v>
      </c>
      <c r="AG436" s="4">
        <v>13.581381131455201</v>
      </c>
      <c r="AH436" s="4">
        <v>14.3770997265606</v>
      </c>
      <c r="AI436" s="4">
        <v>1.0842240000000001</v>
      </c>
      <c r="AJ436" s="4">
        <v>1.3648229999999999</v>
      </c>
    </row>
    <row r="437" spans="1:36" hidden="1" x14ac:dyDescent="0.3">
      <c r="A437" s="1" t="s">
        <v>431</v>
      </c>
      <c r="B437" s="2">
        <v>4121888</v>
      </c>
      <c r="C437" s="3" t="s">
        <v>2936</v>
      </c>
      <c r="D437" s="4">
        <v>1091.6846589199999</v>
      </c>
      <c r="E437" s="3" t="s">
        <v>2920</v>
      </c>
      <c r="F437" s="3" t="s">
        <v>2961</v>
      </c>
      <c r="G437" s="3" t="s">
        <v>2974</v>
      </c>
      <c r="H437" s="3" t="s">
        <v>2975</v>
      </c>
      <c r="I437" s="3" t="s">
        <v>3309</v>
      </c>
      <c r="J437" s="4">
        <v>4.1825099999999997</v>
      </c>
      <c r="K437" s="4">
        <v>-20.809249000000001</v>
      </c>
      <c r="L437" s="4">
        <v>-11.326860999999999</v>
      </c>
      <c r="M437" s="4">
        <v>4.7801150000000003</v>
      </c>
      <c r="N437" s="4" t="s">
        <v>2924</v>
      </c>
      <c r="O437" s="4" t="s">
        <v>2924</v>
      </c>
      <c r="P437" s="4">
        <v>3.7278910000000001</v>
      </c>
      <c r="Q437" s="4">
        <v>9.4703009999999992</v>
      </c>
      <c r="R437" s="4">
        <v>32.725833000000002</v>
      </c>
      <c r="S437" s="3" t="s">
        <v>4591</v>
      </c>
      <c r="T437" s="4">
        <v>5.48</v>
      </c>
      <c r="U437" s="4">
        <v>1091.6846589199999</v>
      </c>
      <c r="V437" s="10">
        <v>5999.880658</v>
      </c>
      <c r="W437" s="4" t="s">
        <v>2935</v>
      </c>
      <c r="X437" s="5" t="s">
        <v>4592</v>
      </c>
      <c r="Y437" s="5" t="s">
        <v>4500</v>
      </c>
      <c r="Z437" s="4" t="s">
        <v>2924</v>
      </c>
      <c r="AA437" s="10" t="s">
        <v>2924</v>
      </c>
      <c r="AB437" s="10" t="s">
        <v>2924</v>
      </c>
      <c r="AC437" s="4">
        <v>2.030656</v>
      </c>
      <c r="AD437" s="4">
        <v>1.8612066436471999</v>
      </c>
      <c r="AE437" s="4">
        <v>1.9192153248502</v>
      </c>
      <c r="AF437" s="4">
        <v>9.4703009999999992</v>
      </c>
      <c r="AG437" s="4">
        <v>14.3740013655573</v>
      </c>
      <c r="AH437" s="4">
        <v>15.6424495040606</v>
      </c>
      <c r="AI437" s="4">
        <v>3.7278910000000001</v>
      </c>
      <c r="AJ437" s="4">
        <v>4.1110280000000001</v>
      </c>
    </row>
    <row r="438" spans="1:36" hidden="1" x14ac:dyDescent="0.3">
      <c r="A438" s="1" t="s">
        <v>432</v>
      </c>
      <c r="B438" s="2">
        <v>29522999</v>
      </c>
      <c r="C438" s="3" t="s">
        <v>2936</v>
      </c>
      <c r="D438" s="4">
        <v>1937.67011232</v>
      </c>
      <c r="E438" s="3" t="s">
        <v>2937</v>
      </c>
      <c r="F438" s="3" t="s">
        <v>2938</v>
      </c>
      <c r="G438" s="3" t="s">
        <v>2939</v>
      </c>
      <c r="H438" s="3" t="s">
        <v>2939</v>
      </c>
      <c r="I438" s="3" t="s">
        <v>3310</v>
      </c>
      <c r="J438" s="4">
        <v>59.328133999999999</v>
      </c>
      <c r="K438" s="4">
        <v>24.461106000000001</v>
      </c>
      <c r="L438" s="4">
        <v>5.6483689999999998</v>
      </c>
      <c r="M438" s="4">
        <v>7.5357999999999994E-2</v>
      </c>
      <c r="N438" s="4" t="s">
        <v>2924</v>
      </c>
      <c r="O438" s="4" t="s">
        <v>2924</v>
      </c>
      <c r="P438" s="4">
        <v>5.126423</v>
      </c>
      <c r="Q438" s="4">
        <v>15.33854</v>
      </c>
      <c r="R438" s="4">
        <v>7.3438319999999999</v>
      </c>
      <c r="S438" s="3" t="s">
        <v>4593</v>
      </c>
      <c r="T438" s="4">
        <v>26.56</v>
      </c>
      <c r="U438" s="4">
        <v>1937.67011232</v>
      </c>
      <c r="V438" s="10">
        <v>13758.670112</v>
      </c>
      <c r="W438" s="4">
        <v>0.94126506024096401</v>
      </c>
      <c r="X438" s="4">
        <v>27.95</v>
      </c>
      <c r="Y438" s="4">
        <v>16.3217</v>
      </c>
      <c r="Z438" s="4" t="s">
        <v>2924</v>
      </c>
      <c r="AA438" s="10" t="s">
        <v>2935</v>
      </c>
      <c r="AB438" s="10" t="s">
        <v>2935</v>
      </c>
      <c r="AC438" s="4">
        <v>1.7317389999999999</v>
      </c>
      <c r="AD438" s="4" t="s">
        <v>2935</v>
      </c>
      <c r="AE438" s="4" t="s">
        <v>2935</v>
      </c>
      <c r="AF438" s="4">
        <v>15.33854</v>
      </c>
      <c r="AG438" s="4" t="s">
        <v>2935</v>
      </c>
      <c r="AH438" s="4" t="s">
        <v>2935</v>
      </c>
      <c r="AI438" s="4">
        <v>5.126423</v>
      </c>
      <c r="AJ438" s="4" t="s">
        <v>2924</v>
      </c>
    </row>
    <row r="439" spans="1:36" hidden="1" x14ac:dyDescent="0.3">
      <c r="A439" s="1" t="s">
        <v>433</v>
      </c>
      <c r="B439" s="2">
        <v>4783350</v>
      </c>
      <c r="C439" s="3" t="s">
        <v>2936</v>
      </c>
      <c r="D439" s="4">
        <v>5433.2836331381995</v>
      </c>
      <c r="E439" s="3" t="s">
        <v>2937</v>
      </c>
      <c r="F439" s="3" t="s">
        <v>2938</v>
      </c>
      <c r="G439" s="3" t="s">
        <v>2939</v>
      </c>
      <c r="H439" s="3" t="s">
        <v>2939</v>
      </c>
      <c r="I439" s="3" t="s">
        <v>3311</v>
      </c>
      <c r="J439" s="4">
        <v>58.813569999999999</v>
      </c>
      <c r="K439" s="4">
        <v>24.912220000000001</v>
      </c>
      <c r="L439" s="4">
        <v>8.4194809999999993</v>
      </c>
      <c r="M439" s="4">
        <v>-0.41789300000000001</v>
      </c>
      <c r="N439" s="5" t="s">
        <v>3312</v>
      </c>
      <c r="O439" s="4">
        <v>24.920299</v>
      </c>
      <c r="P439" s="4">
        <v>2.7440449999999998</v>
      </c>
      <c r="Q439" s="4">
        <v>8.2252659999999995</v>
      </c>
      <c r="R439" s="4">
        <v>13.985315999999999</v>
      </c>
      <c r="S439" s="3" t="s">
        <v>4594</v>
      </c>
      <c r="T439" s="4">
        <v>25.044899999999998</v>
      </c>
      <c r="U439" s="4">
        <v>5433.2836331381995</v>
      </c>
      <c r="V439" s="10">
        <v>59016.283632999999</v>
      </c>
      <c r="W439" s="4">
        <v>0.99820721983317995</v>
      </c>
      <c r="X439" s="4">
        <v>25.64</v>
      </c>
      <c r="Y439" s="4">
        <v>15.340199999999999</v>
      </c>
      <c r="Z439" s="5" t="s">
        <v>3312</v>
      </c>
      <c r="AA439" s="10">
        <v>26.5025396825</v>
      </c>
      <c r="AB439" s="10">
        <v>15.1787272727</v>
      </c>
      <c r="AC439" s="4">
        <v>1.2664979999999999</v>
      </c>
      <c r="AD439" s="4" t="s">
        <v>2935</v>
      </c>
      <c r="AE439" s="4" t="s">
        <v>2935</v>
      </c>
      <c r="AF439" s="4">
        <v>8.2252659999999995</v>
      </c>
      <c r="AG439" s="4">
        <v>23.499461187769899</v>
      </c>
      <c r="AH439" s="4">
        <v>23.7300998130262</v>
      </c>
      <c r="AI439" s="4">
        <v>2.7440449999999998</v>
      </c>
      <c r="AJ439" s="4" t="s">
        <v>2924</v>
      </c>
    </row>
    <row r="440" spans="1:36" hidden="1" x14ac:dyDescent="0.3">
      <c r="A440" s="1" t="s">
        <v>434</v>
      </c>
      <c r="B440" s="2">
        <v>8590665</v>
      </c>
      <c r="C440" s="3" t="s">
        <v>2936</v>
      </c>
      <c r="D440" s="4">
        <v>6318.1346700599997</v>
      </c>
      <c r="E440" s="3" t="s">
        <v>3095</v>
      </c>
      <c r="F440" s="3" t="s">
        <v>3095</v>
      </c>
      <c r="G440" s="3" t="s">
        <v>3217</v>
      </c>
      <c r="H440" s="3" t="s">
        <v>3217</v>
      </c>
      <c r="I440" s="3" t="s">
        <v>3218</v>
      </c>
      <c r="J440" s="4">
        <v>37.251244</v>
      </c>
      <c r="K440" s="5" t="s">
        <v>3313</v>
      </c>
      <c r="L440" s="4">
        <v>0.61545499999999997</v>
      </c>
      <c r="M440" s="4">
        <v>2.2943220000000002</v>
      </c>
      <c r="N440" s="4" t="s">
        <v>2924</v>
      </c>
      <c r="O440" s="4">
        <v>9.6904500000000002</v>
      </c>
      <c r="P440" s="4" t="s">
        <v>2924</v>
      </c>
      <c r="Q440" s="4">
        <v>7.5945039999999997</v>
      </c>
      <c r="R440" s="4">
        <v>14.902987</v>
      </c>
      <c r="S440" s="3" t="s">
        <v>4595</v>
      </c>
      <c r="T440" s="4">
        <v>44.14</v>
      </c>
      <c r="U440" s="4">
        <v>6318.1346700599997</v>
      </c>
      <c r="V440" s="10">
        <v>22753.134669999999</v>
      </c>
      <c r="W440" s="4">
        <v>3.6701404621658398</v>
      </c>
      <c r="X440" s="4">
        <v>44.54</v>
      </c>
      <c r="Y440" s="4">
        <v>28.4725</v>
      </c>
      <c r="Z440" s="4" t="s">
        <v>2924</v>
      </c>
      <c r="AA440" s="10" t="s">
        <v>2935</v>
      </c>
      <c r="AB440" s="10" t="s">
        <v>2935</v>
      </c>
      <c r="AC440" s="4">
        <v>6.2525789999999999</v>
      </c>
      <c r="AD440" s="4" t="s">
        <v>2935</v>
      </c>
      <c r="AE440" s="4">
        <v>1.3037953225306</v>
      </c>
      <c r="AF440" s="4">
        <v>7.5945039999999997</v>
      </c>
      <c r="AG440" s="4" t="s">
        <v>2935</v>
      </c>
      <c r="AH440" s="4">
        <v>3.2717483822347999</v>
      </c>
      <c r="AI440" s="4" t="s">
        <v>2924</v>
      </c>
      <c r="AJ440" s="4" t="s">
        <v>2924</v>
      </c>
    </row>
    <row r="441" spans="1:36" hidden="1" x14ac:dyDescent="0.3">
      <c r="A441" s="1" t="s">
        <v>435</v>
      </c>
      <c r="B441" s="2">
        <v>4292388</v>
      </c>
      <c r="C441" s="3" t="s">
        <v>2936</v>
      </c>
      <c r="D441" s="4">
        <v>16041.84703506</v>
      </c>
      <c r="E441" s="3" t="s">
        <v>3095</v>
      </c>
      <c r="F441" s="3" t="s">
        <v>3095</v>
      </c>
      <c r="G441" s="3" t="s">
        <v>3130</v>
      </c>
      <c r="H441" s="3" t="s">
        <v>3130</v>
      </c>
      <c r="I441" s="3" t="s">
        <v>3314</v>
      </c>
      <c r="J441" s="4">
        <v>27.767562000000002</v>
      </c>
      <c r="K441" s="4">
        <v>8.0896080000000001</v>
      </c>
      <c r="L441" s="4">
        <v>-2.66181</v>
      </c>
      <c r="M441" s="4">
        <v>1.5789470000000001</v>
      </c>
      <c r="N441" s="4" t="s">
        <v>2924</v>
      </c>
      <c r="O441" s="4" t="s">
        <v>2924</v>
      </c>
      <c r="P441" s="4">
        <v>3.4563730000000001</v>
      </c>
      <c r="Q441" s="4">
        <v>11.321728</v>
      </c>
      <c r="R441" s="4">
        <v>32.195988</v>
      </c>
      <c r="S441" s="3" t="s">
        <v>4596</v>
      </c>
      <c r="T441" s="4">
        <v>34.74</v>
      </c>
      <c r="U441" s="4">
        <v>16041.84703506</v>
      </c>
      <c r="V441" s="10">
        <v>96732.847034999999</v>
      </c>
      <c r="W441" s="4">
        <v>4.6339833875513401</v>
      </c>
      <c r="X441" s="4">
        <v>36.5</v>
      </c>
      <c r="Y441" s="4">
        <v>24.8401</v>
      </c>
      <c r="Z441" s="4" t="s">
        <v>2924</v>
      </c>
      <c r="AA441" s="10">
        <v>68.453201970400002</v>
      </c>
      <c r="AB441" s="10">
        <v>78.954545454500007</v>
      </c>
      <c r="AC441" s="4">
        <v>4.7037610000000001</v>
      </c>
      <c r="AD441" s="4">
        <v>6.2301729942464004</v>
      </c>
      <c r="AE441" s="4">
        <v>5.0754418928065004</v>
      </c>
      <c r="AF441" s="4">
        <v>11.321728</v>
      </c>
      <c r="AG441" s="4">
        <v>22.106416199026398</v>
      </c>
      <c r="AH441" s="4">
        <v>23.812391154383199</v>
      </c>
      <c r="AI441" s="4">
        <v>3.4563730000000001</v>
      </c>
      <c r="AJ441" s="4" t="s">
        <v>2924</v>
      </c>
    </row>
    <row r="442" spans="1:36" hidden="1" x14ac:dyDescent="0.3">
      <c r="A442" s="1" t="s">
        <v>436</v>
      </c>
      <c r="B442" s="2">
        <v>5738292</v>
      </c>
      <c r="C442" s="3" t="s">
        <v>2936</v>
      </c>
      <c r="D442" s="4">
        <v>693.91646170000001</v>
      </c>
      <c r="E442" s="3" t="s">
        <v>2930</v>
      </c>
      <c r="F442" s="3" t="s">
        <v>2954</v>
      </c>
      <c r="G442" s="3" t="s">
        <v>2955</v>
      </c>
      <c r="H442" s="3" t="s">
        <v>2956</v>
      </c>
      <c r="I442" s="3"/>
      <c r="J442" s="4">
        <v>7.4459569999999999</v>
      </c>
      <c r="K442" s="4">
        <v>1.975684</v>
      </c>
      <c r="L442" s="4">
        <v>-0.59259300000000004</v>
      </c>
      <c r="M442" s="4">
        <v>2.2865850000000001</v>
      </c>
      <c r="N442" s="4" t="s">
        <v>2935</v>
      </c>
      <c r="O442" s="4" t="s">
        <v>2935</v>
      </c>
      <c r="P442" s="4" t="s">
        <v>2935</v>
      </c>
      <c r="Q442" s="4" t="s">
        <v>2935</v>
      </c>
      <c r="R442" s="4" t="s">
        <v>2935</v>
      </c>
      <c r="S442" s="3" t="s">
        <v>4597</v>
      </c>
      <c r="T442" s="4">
        <v>13.42</v>
      </c>
      <c r="U442" s="4">
        <v>693.91646170000001</v>
      </c>
      <c r="V442" s="10" t="s">
        <v>2935</v>
      </c>
      <c r="W442" s="4">
        <v>10.5514157973174</v>
      </c>
      <c r="X442" s="4">
        <v>13.77</v>
      </c>
      <c r="Y442" s="5" t="s">
        <v>4598</v>
      </c>
      <c r="Z442" s="4" t="s">
        <v>2935</v>
      </c>
      <c r="AA442" s="10" t="s">
        <v>2935</v>
      </c>
      <c r="AB442" s="10" t="s">
        <v>2935</v>
      </c>
      <c r="AC442" s="4" t="s">
        <v>2935</v>
      </c>
      <c r="AD442" s="4" t="s">
        <v>2935</v>
      </c>
      <c r="AE442" s="4" t="s">
        <v>2935</v>
      </c>
      <c r="AF442" s="4" t="s">
        <v>2935</v>
      </c>
      <c r="AG442" s="4" t="s">
        <v>2935</v>
      </c>
      <c r="AH442" s="4" t="s">
        <v>2935</v>
      </c>
      <c r="AI442" s="4" t="s">
        <v>2935</v>
      </c>
      <c r="AJ442" s="4" t="s">
        <v>2935</v>
      </c>
    </row>
    <row r="443" spans="1:36" hidden="1" x14ac:dyDescent="0.3">
      <c r="A443" s="1" t="s">
        <v>437</v>
      </c>
      <c r="B443" s="2">
        <v>28563714</v>
      </c>
      <c r="C443" s="3" t="s">
        <v>2936</v>
      </c>
      <c r="D443" s="4">
        <v>10035.94506192</v>
      </c>
      <c r="E443" s="3" t="s">
        <v>2930</v>
      </c>
      <c r="F443" s="3" t="s">
        <v>2958</v>
      </c>
      <c r="G443" s="3" t="s">
        <v>2958</v>
      </c>
      <c r="H443" s="3" t="s">
        <v>3315</v>
      </c>
      <c r="I443" s="3" t="s">
        <v>3316</v>
      </c>
      <c r="J443" s="4">
        <v>69.682862999999998</v>
      </c>
      <c r="K443" s="4">
        <v>24.005953999999999</v>
      </c>
      <c r="L443" s="4">
        <v>7.2650360000000003</v>
      </c>
      <c r="M443" s="4">
        <v>2.5496750000000001</v>
      </c>
      <c r="N443" s="4">
        <v>6.3335039426387798</v>
      </c>
      <c r="O443" s="4" t="s">
        <v>2935</v>
      </c>
      <c r="P443" s="4">
        <v>1.0760540000000001</v>
      </c>
      <c r="Q443" s="4">
        <v>4.6772159999999996</v>
      </c>
      <c r="R443" s="4" t="s">
        <v>2935</v>
      </c>
      <c r="S443" s="3" t="s">
        <v>4599</v>
      </c>
      <c r="T443" s="4">
        <v>58.32</v>
      </c>
      <c r="U443" s="4">
        <v>10035.94506192</v>
      </c>
      <c r="V443" s="10">
        <v>7955.9450610000004</v>
      </c>
      <c r="W443" s="4">
        <v>0.54869684499314098</v>
      </c>
      <c r="X443" s="4">
        <v>59.87</v>
      </c>
      <c r="Y443" s="4">
        <v>33.729999999999997</v>
      </c>
      <c r="Z443" s="4">
        <v>9.0728059999999999</v>
      </c>
      <c r="AA443" s="10" t="s">
        <v>2935</v>
      </c>
      <c r="AB443" s="10" t="s">
        <v>2935</v>
      </c>
      <c r="AC443" s="4">
        <v>0.74403300000000006</v>
      </c>
      <c r="AD443" s="4" t="s">
        <v>2935</v>
      </c>
      <c r="AE443" s="4" t="s">
        <v>2935</v>
      </c>
      <c r="AF443" s="4">
        <v>4.6772159999999996</v>
      </c>
      <c r="AG443" s="4" t="s">
        <v>2935</v>
      </c>
      <c r="AH443" s="4" t="s">
        <v>2935</v>
      </c>
      <c r="AI443" s="4">
        <v>1.0760540000000001</v>
      </c>
      <c r="AJ443" s="4">
        <v>1.0760540000000001</v>
      </c>
    </row>
    <row r="444" spans="1:36" hidden="1" x14ac:dyDescent="0.3">
      <c r="A444" s="1" t="s">
        <v>438</v>
      </c>
      <c r="B444" s="2">
        <v>4001623</v>
      </c>
      <c r="C444" s="3" t="s">
        <v>2919</v>
      </c>
      <c r="D444" s="4">
        <v>1122.6403817999999</v>
      </c>
      <c r="E444" s="3" t="s">
        <v>2930</v>
      </c>
      <c r="F444" s="3" t="s">
        <v>2931</v>
      </c>
      <c r="G444" s="3" t="s">
        <v>2931</v>
      </c>
      <c r="H444" s="3" t="s">
        <v>2932</v>
      </c>
      <c r="I444" s="3" t="s">
        <v>2933</v>
      </c>
      <c r="J444" s="4">
        <v>33.757961999999999</v>
      </c>
      <c r="K444" s="4">
        <v>28.702757999999999</v>
      </c>
      <c r="L444" s="4">
        <v>20.574162999999999</v>
      </c>
      <c r="M444" s="4">
        <v>1.531023</v>
      </c>
      <c r="N444" s="4">
        <v>15.180722891566299</v>
      </c>
      <c r="O444" s="4">
        <v>11.699164</v>
      </c>
      <c r="P444" s="4">
        <v>0.91244800000000004</v>
      </c>
      <c r="Q444" s="4" t="s">
        <v>2935</v>
      </c>
      <c r="R444" s="4" t="s">
        <v>2935</v>
      </c>
      <c r="S444" s="3" t="s">
        <v>4600</v>
      </c>
      <c r="T444" s="5" t="s">
        <v>4601</v>
      </c>
      <c r="U444" s="4">
        <v>1122.6403817999999</v>
      </c>
      <c r="V444" s="10" t="s">
        <v>2935</v>
      </c>
      <c r="W444" s="4">
        <v>4.28571428571429</v>
      </c>
      <c r="X444" s="4">
        <v>13.15</v>
      </c>
      <c r="Y444" s="5" t="s">
        <v>4578</v>
      </c>
      <c r="Z444" s="4">
        <v>15.199035</v>
      </c>
      <c r="AA444" s="10">
        <v>12.2926829268</v>
      </c>
      <c r="AB444" s="10">
        <v>15.3191489361</v>
      </c>
      <c r="AC444" s="4" t="s">
        <v>2935</v>
      </c>
      <c r="AD444" s="4" t="s">
        <v>2935</v>
      </c>
      <c r="AE444" s="4" t="s">
        <v>2935</v>
      </c>
      <c r="AF444" s="4" t="s">
        <v>2935</v>
      </c>
      <c r="AG444" s="4" t="s">
        <v>2935</v>
      </c>
      <c r="AH444" s="4" t="s">
        <v>2935</v>
      </c>
      <c r="AI444" s="4">
        <v>0.91244800000000004</v>
      </c>
      <c r="AJ444" s="4">
        <v>1.1573439999999999</v>
      </c>
    </row>
    <row r="445" spans="1:36" hidden="1" x14ac:dyDescent="0.3">
      <c r="A445" s="1" t="s">
        <v>439</v>
      </c>
      <c r="B445" s="2">
        <v>103448</v>
      </c>
      <c r="C445" s="3" t="s">
        <v>2936</v>
      </c>
      <c r="D445" s="4">
        <v>32041.637599500002</v>
      </c>
      <c r="E445" s="3" t="s">
        <v>2930</v>
      </c>
      <c r="F445" s="3" t="s">
        <v>2958</v>
      </c>
      <c r="G445" s="3" t="s">
        <v>2958</v>
      </c>
      <c r="H445" s="3" t="s">
        <v>2959</v>
      </c>
      <c r="I445" s="3" t="s">
        <v>3160</v>
      </c>
      <c r="J445" s="4">
        <v>50.342143999999998</v>
      </c>
      <c r="K445" s="4">
        <v>8.0833410000000008</v>
      </c>
      <c r="L445" s="4">
        <v>6.2588910000000002</v>
      </c>
      <c r="M445" s="4">
        <v>1.817356</v>
      </c>
      <c r="N445" s="4">
        <v>30.5313351498638</v>
      </c>
      <c r="O445" s="4">
        <v>30.9399974355659</v>
      </c>
      <c r="P445" s="4">
        <v>4.9577450000000001</v>
      </c>
      <c r="Q445" s="4">
        <v>21.933796999999998</v>
      </c>
      <c r="R445" s="4">
        <v>39.633429</v>
      </c>
      <c r="S445" s="3" t="s">
        <v>4602</v>
      </c>
      <c r="T445" s="5" t="s">
        <v>4603</v>
      </c>
      <c r="U445" s="4">
        <v>32041.637599500002</v>
      </c>
      <c r="V445" s="10">
        <v>34907.637599000002</v>
      </c>
      <c r="W445" s="4">
        <v>0.53547523427041499</v>
      </c>
      <c r="X445" s="5" t="s">
        <v>4604</v>
      </c>
      <c r="Y445" s="4">
        <v>69.13</v>
      </c>
      <c r="Z445" s="4">
        <v>30.531334999999999</v>
      </c>
      <c r="AA445" s="10">
        <v>27.933587614899999</v>
      </c>
      <c r="AB445" s="10">
        <v>29.767123069299998</v>
      </c>
      <c r="AC445" s="4">
        <v>7.6573669999999998</v>
      </c>
      <c r="AD445" s="4">
        <v>6.9564034946825002</v>
      </c>
      <c r="AE445" s="4">
        <v>7.3552226084561996</v>
      </c>
      <c r="AF445" s="4">
        <v>21.933796999999998</v>
      </c>
      <c r="AG445" s="4">
        <v>19.869208161600501</v>
      </c>
      <c r="AH445" s="4">
        <v>20.9056599835295</v>
      </c>
      <c r="AI445" s="4">
        <v>4.9577450000000001</v>
      </c>
      <c r="AJ445" s="4" t="s">
        <v>2924</v>
      </c>
    </row>
    <row r="446" spans="1:36" hidden="1" x14ac:dyDescent="0.3">
      <c r="A446" s="1" t="s">
        <v>440</v>
      </c>
      <c r="B446" s="2">
        <v>4086734</v>
      </c>
      <c r="C446" s="3" t="s">
        <v>2936</v>
      </c>
      <c r="D446" s="4">
        <v>19496.467967069999</v>
      </c>
      <c r="E446" s="3" t="s">
        <v>3007</v>
      </c>
      <c r="F446" s="3" t="s">
        <v>3008</v>
      </c>
      <c r="G446" s="3" t="s">
        <v>3317</v>
      </c>
      <c r="H446" s="3" t="s">
        <v>3318</v>
      </c>
      <c r="I446" s="3" t="s">
        <v>3319</v>
      </c>
      <c r="J446" s="4">
        <v>-30.761506000000001</v>
      </c>
      <c r="K446" s="4">
        <v>-8.2705099999999998</v>
      </c>
      <c r="L446" s="4">
        <v>-15.086207</v>
      </c>
      <c r="M446" s="4">
        <v>1.3970590000000001</v>
      </c>
      <c r="N446" s="4">
        <v>19.975857000000001</v>
      </c>
      <c r="O446" s="4">
        <v>48.385964999999999</v>
      </c>
      <c r="P446" s="4">
        <v>5.6431589999999998</v>
      </c>
      <c r="Q446" s="4">
        <v>17.813025</v>
      </c>
      <c r="R446" s="4">
        <v>35.217202999999998</v>
      </c>
      <c r="S446" s="3" t="s">
        <v>4605</v>
      </c>
      <c r="T446" s="4">
        <v>41.37</v>
      </c>
      <c r="U446" s="4">
        <v>19496.467967069999</v>
      </c>
      <c r="V446" s="10">
        <v>22248.467967</v>
      </c>
      <c r="W446" s="4">
        <v>2.1899927483683799</v>
      </c>
      <c r="X446" s="4">
        <v>60.97</v>
      </c>
      <c r="Y446" s="4">
        <v>39.950000000000003</v>
      </c>
      <c r="Z446" s="4">
        <v>19.975857000000001</v>
      </c>
      <c r="AA446" s="10">
        <v>23.269025254500001</v>
      </c>
      <c r="AB446" s="10">
        <v>23.2602596467</v>
      </c>
      <c r="AC446" s="4">
        <v>5.4383939999999997</v>
      </c>
      <c r="AD446" s="4">
        <v>5.3519275306810004</v>
      </c>
      <c r="AE446" s="4">
        <v>5.3714587552422</v>
      </c>
      <c r="AF446" s="4">
        <v>17.813025</v>
      </c>
      <c r="AG446" s="4">
        <v>17.4069835579132</v>
      </c>
      <c r="AH446" s="4">
        <v>17.388275172764001</v>
      </c>
      <c r="AI446" s="4">
        <v>5.6431589999999998</v>
      </c>
      <c r="AJ446" s="4">
        <v>19.477401</v>
      </c>
    </row>
    <row r="447" spans="1:36" hidden="1" x14ac:dyDescent="0.3">
      <c r="A447" s="1" t="s">
        <v>441</v>
      </c>
      <c r="B447" s="2">
        <v>4811350</v>
      </c>
      <c r="C447" s="3" t="s">
        <v>2919</v>
      </c>
      <c r="D447" s="4">
        <v>8651.7115568000008</v>
      </c>
      <c r="E447" s="3" t="s">
        <v>2920</v>
      </c>
      <c r="F447" s="3" t="s">
        <v>2921</v>
      </c>
      <c r="G447" s="3" t="s">
        <v>2922</v>
      </c>
      <c r="H447" s="3" t="s">
        <v>2922</v>
      </c>
      <c r="I447" s="3" t="s">
        <v>3050</v>
      </c>
      <c r="J447" s="4">
        <v>-13.227916</v>
      </c>
      <c r="K447" s="4">
        <v>-10.408163</v>
      </c>
      <c r="L447" s="4">
        <v>-5.669422</v>
      </c>
      <c r="M447" s="4">
        <v>11.247563</v>
      </c>
      <c r="N447" s="4">
        <v>27.690442000000001</v>
      </c>
      <c r="O447" s="4">
        <v>53.687676000000003</v>
      </c>
      <c r="P447" s="4">
        <v>4.7877520000000002</v>
      </c>
      <c r="Q447" s="4">
        <v>18.523733</v>
      </c>
      <c r="R447" s="4">
        <v>40.230237000000002</v>
      </c>
      <c r="S447" s="3" t="s">
        <v>4606</v>
      </c>
      <c r="T447" s="4">
        <v>57.07</v>
      </c>
      <c r="U447" s="4">
        <v>8651.7115568000008</v>
      </c>
      <c r="V447" s="10">
        <v>10975.311556000001</v>
      </c>
      <c r="W447" s="4">
        <v>0.35044681969511099</v>
      </c>
      <c r="X447" s="4">
        <v>94.86</v>
      </c>
      <c r="Y447" s="4">
        <v>48.07</v>
      </c>
      <c r="Z447" s="4">
        <v>27.690442000000001</v>
      </c>
      <c r="AA447" s="10">
        <v>22.137315748599999</v>
      </c>
      <c r="AB447" s="10">
        <v>23.913580919400001</v>
      </c>
      <c r="AC447" s="4">
        <v>3.3860830000000002</v>
      </c>
      <c r="AD447" s="4">
        <v>3.0846782844953999</v>
      </c>
      <c r="AE447" s="4">
        <v>3.2705303610568</v>
      </c>
      <c r="AF447" s="4">
        <v>18.523733</v>
      </c>
      <c r="AG447" s="4">
        <v>17.291094930851798</v>
      </c>
      <c r="AH447" s="4">
        <v>18.553297615995099</v>
      </c>
      <c r="AI447" s="4">
        <v>4.7877520000000002</v>
      </c>
      <c r="AJ447" s="4" t="s">
        <v>2924</v>
      </c>
    </row>
    <row r="448" spans="1:36" hidden="1" x14ac:dyDescent="0.3">
      <c r="A448" s="1" t="s">
        <v>442</v>
      </c>
      <c r="B448" s="2">
        <v>4558091</v>
      </c>
      <c r="C448" s="3" t="s">
        <v>2936</v>
      </c>
      <c r="D448" s="4">
        <v>5435.0379961400004</v>
      </c>
      <c r="E448" s="3" t="s">
        <v>2925</v>
      </c>
      <c r="F448" s="3" t="s">
        <v>2997</v>
      </c>
      <c r="G448" s="3" t="s">
        <v>2998</v>
      </c>
      <c r="H448" s="3" t="s">
        <v>2998</v>
      </c>
      <c r="I448" s="3" t="s">
        <v>3320</v>
      </c>
      <c r="J448" s="4">
        <v>5.2248340000000004</v>
      </c>
      <c r="K448" s="4">
        <v>7.78592</v>
      </c>
      <c r="L448" s="4">
        <v>4.503933</v>
      </c>
      <c r="M448" s="4">
        <v>2.7057359999999999</v>
      </c>
      <c r="N448" s="4">
        <v>19.258825999999999</v>
      </c>
      <c r="O448" s="4">
        <v>25.943307000000001</v>
      </c>
      <c r="P448" s="4">
        <v>2.6764359999999998</v>
      </c>
      <c r="Q448" s="4">
        <v>8.7884899999999995</v>
      </c>
      <c r="R448" s="4">
        <v>27.530450999999999</v>
      </c>
      <c r="S448" s="3" t="s">
        <v>4607</v>
      </c>
      <c r="T448" s="4">
        <v>82.37</v>
      </c>
      <c r="U448" s="4">
        <v>5435.0379961400004</v>
      </c>
      <c r="V448" s="10">
        <v>7866.1379960000004</v>
      </c>
      <c r="W448" s="4">
        <v>2.0395775160859499</v>
      </c>
      <c r="X448" s="4">
        <v>99.674999999999997</v>
      </c>
      <c r="Y448" s="4">
        <v>69.05</v>
      </c>
      <c r="Z448" s="4">
        <v>20.525791000000002</v>
      </c>
      <c r="AA448" s="10">
        <v>17.696092121900001</v>
      </c>
      <c r="AB448" s="10">
        <v>18.283114144599999</v>
      </c>
      <c r="AC448" s="4">
        <v>1.4448920000000001</v>
      </c>
      <c r="AD448" s="4">
        <v>1.5211581135865999</v>
      </c>
      <c r="AE448" s="4">
        <v>1.5350548529036001</v>
      </c>
      <c r="AF448" s="4">
        <v>8.7884899999999995</v>
      </c>
      <c r="AG448" s="4">
        <v>10.042479986886001</v>
      </c>
      <c r="AH448" s="4">
        <v>10.623055583116599</v>
      </c>
      <c r="AI448" s="4">
        <v>2.6764359999999998</v>
      </c>
      <c r="AJ448" s="4" t="s">
        <v>2924</v>
      </c>
    </row>
    <row r="449" spans="1:36" hidden="1" x14ac:dyDescent="0.3">
      <c r="A449" s="1" t="s">
        <v>443</v>
      </c>
      <c r="B449" s="2">
        <v>4911959</v>
      </c>
      <c r="C449" s="3" t="s">
        <v>2936</v>
      </c>
      <c r="D449" s="4">
        <v>505.29899333999998</v>
      </c>
      <c r="E449" s="3" t="s">
        <v>2925</v>
      </c>
      <c r="F449" s="3" t="s">
        <v>2926</v>
      </c>
      <c r="G449" s="3" t="s">
        <v>2927</v>
      </c>
      <c r="H449" s="3" t="s">
        <v>2928</v>
      </c>
      <c r="I449" s="3" t="s">
        <v>3321</v>
      </c>
      <c r="J449" s="4">
        <v>44.113208</v>
      </c>
      <c r="K449" s="4">
        <v>35.329554000000002</v>
      </c>
      <c r="L449" s="4">
        <v>4.0883070000000004</v>
      </c>
      <c r="M449" s="4">
        <v>5.2646090000000001</v>
      </c>
      <c r="N449" s="4">
        <v>10.739595</v>
      </c>
      <c r="O449" s="4">
        <v>19.797823000000001</v>
      </c>
      <c r="P449" s="4">
        <v>4.0391329999999996</v>
      </c>
      <c r="Q449" s="4">
        <v>4.5919350000000003</v>
      </c>
      <c r="R449" s="4">
        <v>29.488854</v>
      </c>
      <c r="S449" s="3" t="s">
        <v>4608</v>
      </c>
      <c r="T449" s="4">
        <v>38.19</v>
      </c>
      <c r="U449" s="4">
        <v>505.29899333999998</v>
      </c>
      <c r="V449" s="10">
        <v>582.23899300000005</v>
      </c>
      <c r="W449" s="4">
        <v>2.0947892118355602</v>
      </c>
      <c r="X449" s="4">
        <v>40.125</v>
      </c>
      <c r="Y449" s="4">
        <v>21.24</v>
      </c>
      <c r="Z449" s="4">
        <v>10.739595</v>
      </c>
      <c r="AA449" s="10">
        <v>9.9066147859000004</v>
      </c>
      <c r="AB449" s="10">
        <v>10.2661290322</v>
      </c>
      <c r="AC449" s="4">
        <v>1.204548</v>
      </c>
      <c r="AD449" s="4">
        <v>1.1620917468070999</v>
      </c>
      <c r="AE449" s="4">
        <v>1.1794905416137</v>
      </c>
      <c r="AF449" s="4">
        <v>4.5919350000000003</v>
      </c>
      <c r="AG449" s="4">
        <v>6.9896050453358001</v>
      </c>
      <c r="AH449" s="4">
        <v>7.1162118988246004</v>
      </c>
      <c r="AI449" s="4">
        <v>4.0391329999999996</v>
      </c>
      <c r="AJ449" s="4">
        <v>4.0391329999999996</v>
      </c>
    </row>
    <row r="450" spans="1:36" hidden="1" x14ac:dyDescent="0.3">
      <c r="A450" s="1" t="s">
        <v>444</v>
      </c>
      <c r="B450" s="2">
        <v>4073448</v>
      </c>
      <c r="C450" s="3" t="s">
        <v>2936</v>
      </c>
      <c r="D450" s="4">
        <v>20544.9706296</v>
      </c>
      <c r="E450" s="3" t="s">
        <v>2937</v>
      </c>
      <c r="F450" s="3" t="s">
        <v>2938</v>
      </c>
      <c r="G450" s="3" t="s">
        <v>2944</v>
      </c>
      <c r="H450" s="3" t="s">
        <v>2944</v>
      </c>
      <c r="I450" s="3" t="s">
        <v>3322</v>
      </c>
      <c r="J450" s="4">
        <v>32.521712999999998</v>
      </c>
      <c r="K450" s="4">
        <v>6.5472989999999998</v>
      </c>
      <c r="L450" s="4">
        <v>-1.179076</v>
      </c>
      <c r="M450" s="4">
        <v>1.2707059999999999</v>
      </c>
      <c r="N450" s="4">
        <v>17.450634999999998</v>
      </c>
      <c r="O450" s="4">
        <v>12.378311</v>
      </c>
      <c r="P450" s="4">
        <v>4.6392930000000003</v>
      </c>
      <c r="Q450" s="4">
        <v>9.7042230000000007</v>
      </c>
      <c r="R450" s="4">
        <v>15.037259000000001</v>
      </c>
      <c r="S450" s="3" t="s">
        <v>4609</v>
      </c>
      <c r="T450" s="4">
        <v>178.52</v>
      </c>
      <c r="U450" s="4">
        <v>20544.9706296</v>
      </c>
      <c r="V450" s="10">
        <v>24554.203629</v>
      </c>
      <c r="W450" s="4" t="s">
        <v>2935</v>
      </c>
      <c r="X450" s="5" t="s">
        <v>4610</v>
      </c>
      <c r="Y450" s="4">
        <v>130.7501</v>
      </c>
      <c r="Z450" s="4">
        <v>17.450634999999998</v>
      </c>
      <c r="AA450" s="10">
        <v>15.8904792423</v>
      </c>
      <c r="AB450" s="10">
        <v>15.5865155511</v>
      </c>
      <c r="AC450" s="4">
        <v>1.4675830000000001</v>
      </c>
      <c r="AD450" s="4">
        <v>1.4491344812439999</v>
      </c>
      <c r="AE450" s="4">
        <v>1.4919974532250999</v>
      </c>
      <c r="AF450" s="4">
        <v>9.7042230000000007</v>
      </c>
      <c r="AG450" s="4">
        <v>10.7777071901995</v>
      </c>
      <c r="AH450" s="4">
        <v>10.5946443257154</v>
      </c>
      <c r="AI450" s="4">
        <v>4.6392930000000003</v>
      </c>
      <c r="AJ450" s="4" t="s">
        <v>2924</v>
      </c>
    </row>
    <row r="451" spans="1:36" hidden="1" x14ac:dyDescent="0.3">
      <c r="A451" s="1" t="s">
        <v>445</v>
      </c>
      <c r="B451" s="2">
        <v>5313667</v>
      </c>
      <c r="C451" s="3" t="s">
        <v>2919</v>
      </c>
      <c r="D451" s="4">
        <v>884.93174569999996</v>
      </c>
      <c r="E451" s="3" t="s">
        <v>3107</v>
      </c>
      <c r="F451" s="3" t="s">
        <v>3108</v>
      </c>
      <c r="G451" s="3" t="s">
        <v>3109</v>
      </c>
      <c r="H451" s="3" t="s">
        <v>3109</v>
      </c>
      <c r="I451" s="3" t="s">
        <v>3239</v>
      </c>
      <c r="J451" s="4">
        <v>-41.903409000000003</v>
      </c>
      <c r="K451" s="4">
        <v>26.234567999999999</v>
      </c>
      <c r="L451" s="4">
        <v>13.139696000000001</v>
      </c>
      <c r="M451" s="4">
        <v>3.939009</v>
      </c>
      <c r="N451" s="4" t="s">
        <v>2924</v>
      </c>
      <c r="O451" s="4">
        <v>6.2538229999999997</v>
      </c>
      <c r="P451" s="4">
        <v>1.0800110000000001</v>
      </c>
      <c r="Q451" s="4">
        <v>9.1650069999999992</v>
      </c>
      <c r="R451" s="4">
        <v>11.547704</v>
      </c>
      <c r="S451" s="3" t="s">
        <v>4611</v>
      </c>
      <c r="T451" s="5" t="s">
        <v>4612</v>
      </c>
      <c r="U451" s="4">
        <v>884.93174569999996</v>
      </c>
      <c r="V451" s="10">
        <v>1779.0767450000001</v>
      </c>
      <c r="W451" s="4" t="s">
        <v>2935</v>
      </c>
      <c r="X451" s="4">
        <v>15.9</v>
      </c>
      <c r="Y451" s="5" t="s">
        <v>4613</v>
      </c>
      <c r="Z451" s="4" t="s">
        <v>2924</v>
      </c>
      <c r="AA451" s="10">
        <v>11.1886198878</v>
      </c>
      <c r="AB451" s="10" t="s">
        <v>2924</v>
      </c>
      <c r="AC451" s="4">
        <v>1.641772</v>
      </c>
      <c r="AD451" s="4">
        <v>1.7008905484471</v>
      </c>
      <c r="AE451" s="4">
        <v>1.6624080658616001</v>
      </c>
      <c r="AF451" s="4">
        <v>9.1650069999999992</v>
      </c>
      <c r="AG451" s="4">
        <v>6.1647847789401</v>
      </c>
      <c r="AH451" s="4">
        <v>5.8592076506161002</v>
      </c>
      <c r="AI451" s="4">
        <v>1.0800110000000001</v>
      </c>
      <c r="AJ451" s="4" t="s">
        <v>2924</v>
      </c>
    </row>
    <row r="452" spans="1:36" hidden="1" x14ac:dyDescent="0.3">
      <c r="A452" s="1" t="s">
        <v>446</v>
      </c>
      <c r="B452" s="2">
        <v>4500439</v>
      </c>
      <c r="C452" s="3" t="s">
        <v>2936</v>
      </c>
      <c r="D452" s="4">
        <v>12238.315665599999</v>
      </c>
      <c r="E452" s="3" t="s">
        <v>3007</v>
      </c>
      <c r="F452" s="3" t="s">
        <v>3008</v>
      </c>
      <c r="G452" s="3" t="s">
        <v>3009</v>
      </c>
      <c r="H452" s="3" t="s">
        <v>3182</v>
      </c>
      <c r="I452" s="3" t="s">
        <v>3183</v>
      </c>
      <c r="J452" s="4">
        <v>-18.850107000000001</v>
      </c>
      <c r="K452" s="4">
        <v>-9.1427390000000006</v>
      </c>
      <c r="L452" s="4">
        <v>-1.9245829999999999</v>
      </c>
      <c r="M452" s="4">
        <v>-3.2560709999999999</v>
      </c>
      <c r="N452" s="5" t="s">
        <v>3323</v>
      </c>
      <c r="O452" s="4">
        <v>11.46801</v>
      </c>
      <c r="P452" s="4">
        <v>1.207516</v>
      </c>
      <c r="Q452" s="4">
        <v>5.1288679999999998</v>
      </c>
      <c r="R452" s="4">
        <v>13.405796</v>
      </c>
      <c r="S452" s="3" t="s">
        <v>4614</v>
      </c>
      <c r="T452" s="4">
        <v>87.65</v>
      </c>
      <c r="U452" s="4">
        <v>12238.315665599999</v>
      </c>
      <c r="V452" s="10">
        <v>17325.315664999998</v>
      </c>
      <c r="W452" s="4">
        <v>3.1032515687392999</v>
      </c>
      <c r="X452" s="4">
        <v>114.92</v>
      </c>
      <c r="Y452" s="4">
        <v>82.18</v>
      </c>
      <c r="Z452" s="5" t="s">
        <v>3323</v>
      </c>
      <c r="AA452" s="10">
        <v>10.181205714900001</v>
      </c>
      <c r="AB452" s="10">
        <v>9.3541725586000002</v>
      </c>
      <c r="AC452" s="4">
        <v>0.317884</v>
      </c>
      <c r="AD452" s="4">
        <v>0.3085309239781</v>
      </c>
      <c r="AE452" s="4">
        <v>0.32524304332920001</v>
      </c>
      <c r="AF452" s="4">
        <v>5.1288679999999998</v>
      </c>
      <c r="AG452" s="4">
        <v>7.1573781764133999</v>
      </c>
      <c r="AH452" s="4">
        <v>6.9312081166877002</v>
      </c>
      <c r="AI452" s="4">
        <v>1.207516</v>
      </c>
      <c r="AJ452" s="4">
        <v>1.3166389999999999</v>
      </c>
    </row>
    <row r="453" spans="1:36" hidden="1" x14ac:dyDescent="0.3">
      <c r="A453" s="1" t="s">
        <v>447</v>
      </c>
      <c r="B453" s="2">
        <v>1015471</v>
      </c>
      <c r="C453" s="3" t="s">
        <v>2957</v>
      </c>
      <c r="D453" s="4">
        <v>1038.61050714</v>
      </c>
      <c r="E453" s="3" t="s">
        <v>2930</v>
      </c>
      <c r="F453" s="3" t="s">
        <v>2931</v>
      </c>
      <c r="G453" s="3" t="s">
        <v>2931</v>
      </c>
      <c r="H453" s="3" t="s">
        <v>2932</v>
      </c>
      <c r="I453" s="3" t="s">
        <v>2933</v>
      </c>
      <c r="J453" s="4">
        <v>45.961295999999997</v>
      </c>
      <c r="K453" s="5" t="s">
        <v>3324</v>
      </c>
      <c r="L453" s="4">
        <v>12.829268000000001</v>
      </c>
      <c r="M453" s="4">
        <v>0.85755800000000004</v>
      </c>
      <c r="N453" s="4">
        <v>39.203389830508499</v>
      </c>
      <c r="O453" s="4">
        <v>111.919355</v>
      </c>
      <c r="P453" s="4">
        <v>1.4268970000000001</v>
      </c>
      <c r="Q453" s="4" t="s">
        <v>2935</v>
      </c>
      <c r="R453" s="4" t="s">
        <v>2935</v>
      </c>
      <c r="S453" s="3" t="s">
        <v>4615</v>
      </c>
      <c r="T453" s="4">
        <v>69.39</v>
      </c>
      <c r="U453" s="4">
        <v>1038.61050714</v>
      </c>
      <c r="V453" s="10" t="s">
        <v>2935</v>
      </c>
      <c r="W453" s="4">
        <v>3.1704856607580298</v>
      </c>
      <c r="X453" s="4">
        <v>75.319999999999993</v>
      </c>
      <c r="Y453" s="4">
        <v>46.000100000000003</v>
      </c>
      <c r="Z453" s="4">
        <v>35.879007000000001</v>
      </c>
      <c r="AA453" s="10">
        <v>9.3643724695999992</v>
      </c>
      <c r="AB453" s="10">
        <v>10.3335815338</v>
      </c>
      <c r="AC453" s="4" t="s">
        <v>2935</v>
      </c>
      <c r="AD453" s="4" t="s">
        <v>2935</v>
      </c>
      <c r="AE453" s="4" t="s">
        <v>2935</v>
      </c>
      <c r="AF453" s="4" t="s">
        <v>2935</v>
      </c>
      <c r="AG453" s="4" t="s">
        <v>2935</v>
      </c>
      <c r="AH453" s="4" t="s">
        <v>2935</v>
      </c>
      <c r="AI453" s="4">
        <v>1.4268970000000001</v>
      </c>
      <c r="AJ453" s="4">
        <v>1.6395729999999999</v>
      </c>
    </row>
    <row r="454" spans="1:36" hidden="1" x14ac:dyDescent="0.3">
      <c r="A454" s="1" t="s">
        <v>448</v>
      </c>
      <c r="B454" s="2">
        <v>4911216</v>
      </c>
      <c r="C454" s="3" t="s">
        <v>2936</v>
      </c>
      <c r="D454" s="4">
        <v>18022.993754250001</v>
      </c>
      <c r="E454" s="3" t="s">
        <v>2925</v>
      </c>
      <c r="F454" s="3" t="s">
        <v>2926</v>
      </c>
      <c r="G454" s="3" t="s">
        <v>2927</v>
      </c>
      <c r="H454" s="3" t="s">
        <v>2965</v>
      </c>
      <c r="I454" s="3" t="s">
        <v>3325</v>
      </c>
      <c r="J454" s="4">
        <v>65.943752000000003</v>
      </c>
      <c r="K454" s="4">
        <v>6.7002240000000004</v>
      </c>
      <c r="L454" s="4">
        <v>12.501474</v>
      </c>
      <c r="M454" s="4">
        <v>6.4066330000000002</v>
      </c>
      <c r="N454" s="4">
        <v>43.117372000000003</v>
      </c>
      <c r="O454" s="4">
        <v>48.233609000000001</v>
      </c>
      <c r="P454" s="4">
        <v>16.838481999999999</v>
      </c>
      <c r="Q454" s="4">
        <v>12.190865000000001</v>
      </c>
      <c r="R454" s="4">
        <v>62.717106000000001</v>
      </c>
      <c r="S454" s="3" t="s">
        <v>4616</v>
      </c>
      <c r="T454" s="4">
        <v>286.17</v>
      </c>
      <c r="U454" s="4">
        <v>18022.993754250001</v>
      </c>
      <c r="V454" s="10">
        <v>22174.902753999999</v>
      </c>
      <c r="W454" s="4" t="s">
        <v>2935</v>
      </c>
      <c r="X454" s="4">
        <v>288.98</v>
      </c>
      <c r="Y454" s="4">
        <v>168.49</v>
      </c>
      <c r="Z454" s="4">
        <v>43.117372000000003</v>
      </c>
      <c r="AA454" s="10">
        <v>33.240794517300003</v>
      </c>
      <c r="AB454" s="10">
        <v>36.1090957268</v>
      </c>
      <c r="AC454" s="4">
        <v>2.1668759999999998</v>
      </c>
      <c r="AD454" s="4">
        <v>1.9865734952594001</v>
      </c>
      <c r="AE454" s="4">
        <v>2.0794172272771001</v>
      </c>
      <c r="AF454" s="4">
        <v>12.190865000000001</v>
      </c>
      <c r="AG454" s="4">
        <v>19.170166951922301</v>
      </c>
      <c r="AH454" s="4">
        <v>20.725759707806201</v>
      </c>
      <c r="AI454" s="4">
        <v>16.838481999999999</v>
      </c>
      <c r="AJ454" s="4">
        <v>22.950517000000001</v>
      </c>
    </row>
    <row r="455" spans="1:36" hidden="1" x14ac:dyDescent="0.3">
      <c r="A455" s="1" t="s">
        <v>449</v>
      </c>
      <c r="B455" s="2">
        <v>4149828</v>
      </c>
      <c r="C455" s="3" t="s">
        <v>2919</v>
      </c>
      <c r="D455" s="4">
        <v>838.38649290000001</v>
      </c>
      <c r="E455" s="3" t="s">
        <v>2930</v>
      </c>
      <c r="F455" s="3" t="s">
        <v>2931</v>
      </c>
      <c r="G455" s="3" t="s">
        <v>2931</v>
      </c>
      <c r="H455" s="3" t="s">
        <v>2932</v>
      </c>
      <c r="I455" s="3" t="s">
        <v>2933</v>
      </c>
      <c r="J455" s="4">
        <v>38.304093999999999</v>
      </c>
      <c r="K455" s="4">
        <v>24.092697999999999</v>
      </c>
      <c r="L455" s="4">
        <v>11.556604</v>
      </c>
      <c r="M455" s="4">
        <v>0.63829800000000003</v>
      </c>
      <c r="N455" s="4">
        <v>12.232758620689699</v>
      </c>
      <c r="O455" s="4">
        <v>13.703525000000001</v>
      </c>
      <c r="P455" s="4">
        <v>1.1539870000000001</v>
      </c>
      <c r="Q455" s="4" t="s">
        <v>2935</v>
      </c>
      <c r="R455" s="4" t="s">
        <v>2935</v>
      </c>
      <c r="S455" s="3" t="s">
        <v>4617</v>
      </c>
      <c r="T455" s="4">
        <v>28.38</v>
      </c>
      <c r="U455" s="4">
        <v>838.38649290000001</v>
      </c>
      <c r="V455" s="10" t="s">
        <v>2935</v>
      </c>
      <c r="W455" s="4">
        <v>1.97322057787174</v>
      </c>
      <c r="X455" s="4">
        <v>30.297799999999999</v>
      </c>
      <c r="Y455" s="4">
        <v>18.97</v>
      </c>
      <c r="Z455" s="4">
        <v>12.232759</v>
      </c>
      <c r="AA455" s="10">
        <v>11.974683544299999</v>
      </c>
      <c r="AB455" s="10">
        <v>12.317708333300001</v>
      </c>
      <c r="AC455" s="4" t="s">
        <v>2935</v>
      </c>
      <c r="AD455" s="4" t="s">
        <v>2935</v>
      </c>
      <c r="AE455" s="4" t="s">
        <v>2935</v>
      </c>
      <c r="AF455" s="4" t="s">
        <v>2935</v>
      </c>
      <c r="AG455" s="4" t="s">
        <v>2935</v>
      </c>
      <c r="AH455" s="4" t="s">
        <v>2935</v>
      </c>
      <c r="AI455" s="4">
        <v>1.1539870000000001</v>
      </c>
      <c r="AJ455" s="4">
        <v>1.3775360000000001</v>
      </c>
    </row>
    <row r="456" spans="1:36" hidden="1" x14ac:dyDescent="0.3">
      <c r="A456" s="1" t="s">
        <v>450</v>
      </c>
      <c r="B456" s="2">
        <v>4082835</v>
      </c>
      <c r="C456" s="3" t="s">
        <v>2936</v>
      </c>
      <c r="D456" s="4">
        <v>12151.92737945</v>
      </c>
      <c r="E456" s="3" t="s">
        <v>2937</v>
      </c>
      <c r="F456" s="3" t="s">
        <v>2938</v>
      </c>
      <c r="G456" s="3" t="s">
        <v>2952</v>
      </c>
      <c r="H456" s="3" t="s">
        <v>2952</v>
      </c>
      <c r="I456" s="3" t="s">
        <v>3326</v>
      </c>
      <c r="J456" s="4">
        <v>68.599339999999998</v>
      </c>
      <c r="K456" s="4">
        <v>31.979343</v>
      </c>
      <c r="L456" s="4">
        <v>7.4900909999999996</v>
      </c>
      <c r="M456" s="4">
        <v>5.2594060000000002</v>
      </c>
      <c r="N456" s="4">
        <v>44.003310999999997</v>
      </c>
      <c r="O456" s="4">
        <v>60.432015</v>
      </c>
      <c r="P456" s="4">
        <v>11.476811</v>
      </c>
      <c r="Q456" s="4">
        <v>27.718107</v>
      </c>
      <c r="R456" s="4">
        <v>106.516177</v>
      </c>
      <c r="S456" s="3" t="s">
        <v>4618</v>
      </c>
      <c r="T456" s="4">
        <v>132.88999999999999</v>
      </c>
      <c r="U456" s="4">
        <v>12151.92737945</v>
      </c>
      <c r="V456" s="10">
        <v>13347.848378999999</v>
      </c>
      <c r="W456" s="4">
        <v>0.72240198660546295</v>
      </c>
      <c r="X456" s="4">
        <v>136.31</v>
      </c>
      <c r="Y456" s="4">
        <v>74.69</v>
      </c>
      <c r="Z456" s="4">
        <v>44.003310999999997</v>
      </c>
      <c r="AA456" s="10">
        <v>40.4979581885</v>
      </c>
      <c r="AB456" s="10">
        <v>41.284930953600004</v>
      </c>
      <c r="AC456" s="4">
        <v>4.9751529999999997</v>
      </c>
      <c r="AD456" s="4">
        <v>4.7724300787073997</v>
      </c>
      <c r="AE456" s="4">
        <v>4.9780782786937001</v>
      </c>
      <c r="AF456" s="4">
        <v>27.718107</v>
      </c>
      <c r="AG456" s="4">
        <v>25.401834020689002</v>
      </c>
      <c r="AH456" s="4">
        <v>26.542343062487902</v>
      </c>
      <c r="AI456" s="4">
        <v>11.476811</v>
      </c>
      <c r="AJ456" s="4">
        <v>20.651126999999999</v>
      </c>
    </row>
    <row r="457" spans="1:36" hidden="1" x14ac:dyDescent="0.3">
      <c r="A457" s="1" t="s">
        <v>451</v>
      </c>
      <c r="B457" s="2">
        <v>112885</v>
      </c>
      <c r="C457" s="3" t="s">
        <v>2936</v>
      </c>
      <c r="D457" s="4">
        <v>12753.20882002</v>
      </c>
      <c r="E457" s="3" t="s">
        <v>2977</v>
      </c>
      <c r="F457" s="3" t="s">
        <v>2978</v>
      </c>
      <c r="G457" s="3" t="s">
        <v>3299</v>
      </c>
      <c r="H457" s="3" t="s">
        <v>3299</v>
      </c>
      <c r="I457" s="3" t="s">
        <v>2980</v>
      </c>
      <c r="J457" s="4">
        <v>50.176876</v>
      </c>
      <c r="K457" s="4">
        <v>13.814026</v>
      </c>
      <c r="L457" s="4">
        <v>-7.0951389999999996</v>
      </c>
      <c r="M457" s="4">
        <v>2.7123390000000001</v>
      </c>
      <c r="N457" s="4">
        <v>34.917748917748902</v>
      </c>
      <c r="O457" s="4">
        <v>10.241239</v>
      </c>
      <c r="P457" s="4">
        <v>2.2125910000000002</v>
      </c>
      <c r="Q457" s="4">
        <v>16.436409999999999</v>
      </c>
      <c r="R457" s="4">
        <v>21.673943000000001</v>
      </c>
      <c r="S457" s="3" t="s">
        <v>4619</v>
      </c>
      <c r="T457" s="4">
        <v>80.66</v>
      </c>
      <c r="U457" s="4">
        <v>12753.20882002</v>
      </c>
      <c r="V457" s="10">
        <v>30833.275819999999</v>
      </c>
      <c r="W457" s="4">
        <v>4.8599057773369703</v>
      </c>
      <c r="X457" s="4">
        <v>90.109899999999996</v>
      </c>
      <c r="Y457" s="4">
        <v>52.61</v>
      </c>
      <c r="Z457" s="4">
        <v>35.084819000000003</v>
      </c>
      <c r="AA457" s="10">
        <v>43.946823580599997</v>
      </c>
      <c r="AB457" s="10">
        <v>38.783507633100001</v>
      </c>
      <c r="AC457" s="4">
        <v>9.2204630000000005</v>
      </c>
      <c r="AD457" s="4">
        <v>9.1106292935151991</v>
      </c>
      <c r="AE457" s="4">
        <v>9.2073537386211992</v>
      </c>
      <c r="AF457" s="4">
        <v>16.436409999999999</v>
      </c>
      <c r="AG457" s="4">
        <v>15.7950647587764</v>
      </c>
      <c r="AH457" s="4">
        <v>15.949890602513801</v>
      </c>
      <c r="AI457" s="4">
        <v>2.2125910000000002</v>
      </c>
      <c r="AJ457" s="4">
        <v>2.2125910000000002</v>
      </c>
    </row>
    <row r="458" spans="1:36" hidden="1" x14ac:dyDescent="0.3">
      <c r="A458" s="1" t="s">
        <v>452</v>
      </c>
      <c r="B458" s="2">
        <v>1021230</v>
      </c>
      <c r="C458" s="3" t="s">
        <v>2936</v>
      </c>
      <c r="D458" s="4">
        <v>1417.6634157599999</v>
      </c>
      <c r="E458" s="3" t="s">
        <v>2930</v>
      </c>
      <c r="F458" s="3" t="s">
        <v>2931</v>
      </c>
      <c r="G458" s="3" t="s">
        <v>2931</v>
      </c>
      <c r="H458" s="3" t="s">
        <v>2932</v>
      </c>
      <c r="I458" s="3" t="s">
        <v>2933</v>
      </c>
      <c r="J458" s="4">
        <v>55.957031000000001</v>
      </c>
      <c r="K458" s="4">
        <v>20.710505999999999</v>
      </c>
      <c r="L458" s="4">
        <v>20.120346000000001</v>
      </c>
      <c r="M458" s="4">
        <v>2.5690430000000002</v>
      </c>
      <c r="N458" s="4">
        <v>11.6145454545455</v>
      </c>
      <c r="O458" s="4">
        <v>12.089326</v>
      </c>
      <c r="P458" s="4">
        <v>1.2931170000000001</v>
      </c>
      <c r="Q458" s="4" t="s">
        <v>2935</v>
      </c>
      <c r="R458" s="4" t="s">
        <v>2935</v>
      </c>
      <c r="S458" s="3" t="s">
        <v>4620</v>
      </c>
      <c r="T458" s="4">
        <v>31.94</v>
      </c>
      <c r="U458" s="4">
        <v>1417.6634157599999</v>
      </c>
      <c r="V458" s="10" t="s">
        <v>2935</v>
      </c>
      <c r="W458" s="4">
        <v>1.1271133375078299</v>
      </c>
      <c r="X458" s="4">
        <v>32.53</v>
      </c>
      <c r="Y458" s="4">
        <v>19.7</v>
      </c>
      <c r="Z458" s="4">
        <v>11.580856000000001</v>
      </c>
      <c r="AA458" s="10">
        <v>12.844331845399999</v>
      </c>
      <c r="AB458" s="10">
        <v>11.8809818735</v>
      </c>
      <c r="AC458" s="4" t="s">
        <v>2935</v>
      </c>
      <c r="AD458" s="4" t="s">
        <v>2935</v>
      </c>
      <c r="AE458" s="4" t="s">
        <v>2935</v>
      </c>
      <c r="AF458" s="4" t="s">
        <v>2935</v>
      </c>
      <c r="AG458" s="4" t="s">
        <v>2935</v>
      </c>
      <c r="AH458" s="4" t="s">
        <v>2935</v>
      </c>
      <c r="AI458" s="4">
        <v>1.2931170000000001</v>
      </c>
      <c r="AJ458" s="4">
        <v>1.58064</v>
      </c>
    </row>
    <row r="459" spans="1:36" hidden="1" x14ac:dyDescent="0.3">
      <c r="A459" s="1" t="s">
        <v>453</v>
      </c>
      <c r="B459" s="2">
        <v>4095936</v>
      </c>
      <c r="C459" s="3" t="s">
        <v>2919</v>
      </c>
      <c r="D459" s="4">
        <v>12720.061464390001</v>
      </c>
      <c r="E459" s="3" t="s">
        <v>2937</v>
      </c>
      <c r="F459" s="3" t="s">
        <v>3060</v>
      </c>
      <c r="G459" s="3" t="s">
        <v>3061</v>
      </c>
      <c r="H459" s="3" t="s">
        <v>3061</v>
      </c>
      <c r="I459" s="3" t="s">
        <v>3327</v>
      </c>
      <c r="J459" s="4">
        <v>30.420555</v>
      </c>
      <c r="K459" s="4">
        <v>6.1975720000000001</v>
      </c>
      <c r="L459" s="4">
        <v>-0.44407400000000002</v>
      </c>
      <c r="M459" s="4">
        <v>-2.3414100000000002</v>
      </c>
      <c r="N459" s="4">
        <v>37.209544000000001</v>
      </c>
      <c r="O459" s="4">
        <v>60.218243000000001</v>
      </c>
      <c r="P459" s="4">
        <v>7.7478579999999999</v>
      </c>
      <c r="Q459" s="4">
        <v>18.757691000000001</v>
      </c>
      <c r="R459" s="4">
        <v>81.882827000000006</v>
      </c>
      <c r="S459" s="3" t="s">
        <v>4621</v>
      </c>
      <c r="T459" s="4">
        <v>107.61</v>
      </c>
      <c r="U459" s="4">
        <v>12720.061464390001</v>
      </c>
      <c r="V459" s="10">
        <v>14505.266464</v>
      </c>
      <c r="W459" s="4">
        <v>2.3046185298764099</v>
      </c>
      <c r="X459" s="5" t="s">
        <v>4622</v>
      </c>
      <c r="Y459" s="4">
        <v>65</v>
      </c>
      <c r="Z459" s="4">
        <v>37.209544000000001</v>
      </c>
      <c r="AA459" s="10">
        <v>22.8991551933</v>
      </c>
      <c r="AB459" s="10">
        <v>24.575226089299999</v>
      </c>
      <c r="AC459" s="4">
        <v>0.81663699999999995</v>
      </c>
      <c r="AD459" s="4">
        <v>0.79542679964490004</v>
      </c>
      <c r="AE459" s="4">
        <v>0.80586049117790004</v>
      </c>
      <c r="AF459" s="4">
        <v>18.757691000000001</v>
      </c>
      <c r="AG459" s="4">
        <v>16.366284903521901</v>
      </c>
      <c r="AH459" s="4">
        <v>17.294991275340902</v>
      </c>
      <c r="AI459" s="4">
        <v>7.7478579999999999</v>
      </c>
      <c r="AJ459" s="4">
        <v>78.261818000000005</v>
      </c>
    </row>
    <row r="460" spans="1:36" hidden="1" x14ac:dyDescent="0.3">
      <c r="A460" s="1" t="s">
        <v>454</v>
      </c>
      <c r="B460" s="2">
        <v>4395931</v>
      </c>
      <c r="C460" s="3" t="s">
        <v>2936</v>
      </c>
      <c r="D460" s="4">
        <v>4753.5650559599999</v>
      </c>
      <c r="E460" s="3" t="s">
        <v>2946</v>
      </c>
      <c r="F460" s="3" t="s">
        <v>2947</v>
      </c>
      <c r="G460" s="3" t="s">
        <v>2948</v>
      </c>
      <c r="H460" s="3" t="s">
        <v>2990</v>
      </c>
      <c r="I460" s="3" t="s">
        <v>2950</v>
      </c>
      <c r="J460" s="4">
        <v>29.525787999999999</v>
      </c>
      <c r="K460" s="4">
        <v>55.269710000000003</v>
      </c>
      <c r="L460" s="4">
        <v>48.374305999999997</v>
      </c>
      <c r="M460" s="4">
        <v>43.978453000000002</v>
      </c>
      <c r="N460" s="4" t="s">
        <v>2924</v>
      </c>
      <c r="O460" s="4" t="s">
        <v>2924</v>
      </c>
      <c r="P460" s="4">
        <v>5.3973750000000003</v>
      </c>
      <c r="Q460" s="4" t="s">
        <v>2924</v>
      </c>
      <c r="R460" s="4" t="s">
        <v>2924</v>
      </c>
      <c r="S460" s="3" t="s">
        <v>4623</v>
      </c>
      <c r="T460" s="4">
        <v>37.42</v>
      </c>
      <c r="U460" s="4">
        <v>4753.5650559599999</v>
      </c>
      <c r="V460" s="10">
        <v>3996.152055</v>
      </c>
      <c r="W460" s="4" t="s">
        <v>2935</v>
      </c>
      <c r="X460" s="4">
        <v>38.299999999999997</v>
      </c>
      <c r="Y460" s="4">
        <v>18.850000000000001</v>
      </c>
      <c r="Z460" s="4" t="s">
        <v>2924</v>
      </c>
      <c r="AA460" s="10" t="s">
        <v>2924</v>
      </c>
      <c r="AB460" s="10" t="s">
        <v>2924</v>
      </c>
      <c r="AC460" s="4">
        <v>12.279491999999999</v>
      </c>
      <c r="AD460" s="4">
        <v>9.9544297145857996</v>
      </c>
      <c r="AE460" s="4">
        <v>10.4441857527596</v>
      </c>
      <c r="AF460" s="4" t="s">
        <v>2924</v>
      </c>
      <c r="AG460" s="4" t="s">
        <v>2924</v>
      </c>
      <c r="AH460" s="4" t="s">
        <v>2924</v>
      </c>
      <c r="AI460" s="4">
        <v>5.3973750000000003</v>
      </c>
      <c r="AJ460" s="4">
        <v>5.4012700000000002</v>
      </c>
    </row>
    <row r="461" spans="1:36" hidden="1" x14ac:dyDescent="0.3">
      <c r="A461" s="1" t="s">
        <v>455</v>
      </c>
      <c r="B461" s="2">
        <v>4137149</v>
      </c>
      <c r="C461" s="3" t="s">
        <v>2936</v>
      </c>
      <c r="D461" s="4">
        <v>2340.8289676499999</v>
      </c>
      <c r="E461" s="3" t="s">
        <v>3107</v>
      </c>
      <c r="F461" s="3" t="s">
        <v>3108</v>
      </c>
      <c r="G461" s="3" t="s">
        <v>3328</v>
      </c>
      <c r="H461" s="3" t="s">
        <v>3329</v>
      </c>
      <c r="I461" s="3" t="s">
        <v>3110</v>
      </c>
      <c r="J461" s="4">
        <v>-23.554780999999998</v>
      </c>
      <c r="K461" s="4">
        <v>24.354420000000001</v>
      </c>
      <c r="L461" s="4">
        <v>19.684519000000002</v>
      </c>
      <c r="M461" s="4">
        <v>4.7555579999999997</v>
      </c>
      <c r="N461" s="4">
        <v>10.946861999999999</v>
      </c>
      <c r="O461" s="4">
        <v>7.4336140000000004</v>
      </c>
      <c r="P461" s="4">
        <v>1.2419720000000001</v>
      </c>
      <c r="Q461" s="4">
        <v>7.4308839999999998</v>
      </c>
      <c r="R461" s="4">
        <v>10.616815000000001</v>
      </c>
      <c r="S461" s="3" t="s">
        <v>4624</v>
      </c>
      <c r="T461" s="4">
        <v>416.55</v>
      </c>
      <c r="U461" s="4">
        <v>2340.8289676499999</v>
      </c>
      <c r="V461" s="10">
        <v>5605.1049670000002</v>
      </c>
      <c r="W461" s="4">
        <v>2.83279318209099</v>
      </c>
      <c r="X461" s="4">
        <v>574.53</v>
      </c>
      <c r="Y461" s="4">
        <v>311.27999999999997</v>
      </c>
      <c r="Z461" s="4">
        <v>10.946861999999999</v>
      </c>
      <c r="AA461" s="10">
        <v>11.573469512500001</v>
      </c>
      <c r="AB461" s="10">
        <v>12.136017795400001</v>
      </c>
      <c r="AC461" s="4">
        <v>3.4941409999999999</v>
      </c>
      <c r="AD461" s="4">
        <v>3.6068635861475</v>
      </c>
      <c r="AE461" s="4">
        <v>3.5428980550460998</v>
      </c>
      <c r="AF461" s="4">
        <v>7.4308839999999998</v>
      </c>
      <c r="AG461" s="4">
        <v>6.6433881415430998</v>
      </c>
      <c r="AH461" s="4">
        <v>6.6180250740171997</v>
      </c>
      <c r="AI461" s="4">
        <v>1.2419720000000001</v>
      </c>
      <c r="AJ461" s="4" t="s">
        <v>2924</v>
      </c>
    </row>
    <row r="462" spans="1:36" hidden="1" x14ac:dyDescent="0.3">
      <c r="A462" s="1" t="s">
        <v>456</v>
      </c>
      <c r="B462" s="2">
        <v>4001703</v>
      </c>
      <c r="C462" s="3" t="s">
        <v>2936</v>
      </c>
      <c r="D462" s="4">
        <v>6002.9470020799999</v>
      </c>
      <c r="E462" s="3" t="s">
        <v>3033</v>
      </c>
      <c r="F462" s="3" t="s">
        <v>3033</v>
      </c>
      <c r="G462" s="3" t="s">
        <v>3034</v>
      </c>
      <c r="H462" s="3" t="s">
        <v>3035</v>
      </c>
      <c r="I462" s="3" t="s">
        <v>2940</v>
      </c>
      <c r="J462" s="4">
        <v>42.4</v>
      </c>
      <c r="K462" s="4">
        <v>8.8577630000000003</v>
      </c>
      <c r="L462" s="4">
        <v>-0.49589800000000001</v>
      </c>
      <c r="M462" s="4">
        <v>1.424501</v>
      </c>
      <c r="N462" s="4">
        <v>16.422619000000001</v>
      </c>
      <c r="O462" s="4">
        <v>13.483200999999999</v>
      </c>
      <c r="P462" s="4">
        <v>4.205152</v>
      </c>
      <c r="Q462" s="4">
        <v>8.9057580000000005</v>
      </c>
      <c r="R462" s="4">
        <v>17.459938000000001</v>
      </c>
      <c r="S462" s="3" t="s">
        <v>4625</v>
      </c>
      <c r="T462" s="4">
        <v>110.36</v>
      </c>
      <c r="U462" s="4">
        <v>6002.9470020799999</v>
      </c>
      <c r="V462" s="10">
        <v>7186.9470019999999</v>
      </c>
      <c r="W462" s="4">
        <v>1.5585357013410699</v>
      </c>
      <c r="X462" s="4">
        <v>117.46</v>
      </c>
      <c r="Y462" s="4">
        <v>70.63</v>
      </c>
      <c r="Z462" s="4">
        <v>16.422619000000001</v>
      </c>
      <c r="AA462" s="10">
        <v>14.425087836699999</v>
      </c>
      <c r="AB462" s="10">
        <v>14.425087836699999</v>
      </c>
      <c r="AC462" s="4">
        <v>1.799436</v>
      </c>
      <c r="AD462" s="4">
        <v>1.7208827801551001</v>
      </c>
      <c r="AE462" s="4">
        <v>1.7208827801551001</v>
      </c>
      <c r="AF462" s="4">
        <v>8.9057580000000005</v>
      </c>
      <c r="AG462" s="4">
        <v>8.4513145330591009</v>
      </c>
      <c r="AH462" s="4">
        <v>8.4513145330591009</v>
      </c>
      <c r="AI462" s="4">
        <v>4.205152</v>
      </c>
      <c r="AJ462" s="4">
        <v>4.8363209999999999</v>
      </c>
    </row>
    <row r="463" spans="1:36" x14ac:dyDescent="0.3">
      <c r="A463" s="1" t="s">
        <v>1501</v>
      </c>
      <c r="B463" s="2">
        <v>4236367</v>
      </c>
      <c r="C463" s="3" t="s">
        <v>2936</v>
      </c>
      <c r="D463" s="4">
        <v>8229.02592</v>
      </c>
      <c r="E463" s="3" t="s">
        <v>2937</v>
      </c>
      <c r="F463" s="3" t="s">
        <v>2967</v>
      </c>
      <c r="G463" s="3" t="s">
        <v>3087</v>
      </c>
      <c r="H463" s="3" t="s">
        <v>3125</v>
      </c>
      <c r="I463" s="3" t="s">
        <v>3503</v>
      </c>
      <c r="J463" s="10">
        <v>18.155729999999998</v>
      </c>
      <c r="K463" s="10">
        <v>-7.4201769999999998</v>
      </c>
      <c r="L463" s="10">
        <v>-12.272727</v>
      </c>
      <c r="M463" s="10">
        <v>5.3026429999999998</v>
      </c>
      <c r="N463" s="4">
        <v>25.884325</v>
      </c>
      <c r="O463" s="4">
        <v>19.13259</v>
      </c>
      <c r="P463" s="4">
        <v>5.4746920000000001</v>
      </c>
      <c r="Q463" s="4">
        <v>11.259247</v>
      </c>
      <c r="R463" s="4">
        <v>16.049963999999999</v>
      </c>
      <c r="S463" s="3" t="s">
        <v>5972</v>
      </c>
      <c r="T463" s="4">
        <v>61.76</v>
      </c>
      <c r="U463" s="4">
        <v>8229.02592</v>
      </c>
      <c r="V463" s="10">
        <v>10609.02592</v>
      </c>
      <c r="W463" s="4">
        <v>0.97150259067357503</v>
      </c>
      <c r="X463" s="4">
        <v>72.599999999999994</v>
      </c>
      <c r="Y463" s="4">
        <v>50.45</v>
      </c>
      <c r="Z463" s="4">
        <v>25.884325</v>
      </c>
      <c r="AA463" s="10">
        <v>16.9833631238</v>
      </c>
      <c r="AB463" s="10">
        <v>18.951703229</v>
      </c>
      <c r="AC463" s="4">
        <v>1.443405</v>
      </c>
      <c r="AD463" s="4">
        <v>1.2391597636639</v>
      </c>
      <c r="AE463" s="4">
        <v>1.3905031365960001</v>
      </c>
      <c r="AF463" s="4">
        <v>11.259247</v>
      </c>
      <c r="AG463" s="4">
        <v>11.205583153113899</v>
      </c>
      <c r="AH463" s="4">
        <v>12.3207878428346</v>
      </c>
      <c r="AI463" s="4">
        <v>5.4746920000000001</v>
      </c>
      <c r="AJ463" s="4" t="s">
        <v>2924</v>
      </c>
    </row>
    <row r="464" spans="1:36" hidden="1" x14ac:dyDescent="0.3">
      <c r="A464" s="1" t="s">
        <v>458</v>
      </c>
      <c r="B464" s="2">
        <v>9796552</v>
      </c>
      <c r="C464" s="3" t="s">
        <v>2936</v>
      </c>
      <c r="D464" s="4">
        <v>4598.6084784000004</v>
      </c>
      <c r="E464" s="3" t="s">
        <v>3098</v>
      </c>
      <c r="F464" s="3" t="s">
        <v>3098</v>
      </c>
      <c r="G464" s="3" t="s">
        <v>3184</v>
      </c>
      <c r="H464" s="3" t="s">
        <v>3185</v>
      </c>
      <c r="I464" s="3" t="s">
        <v>3186</v>
      </c>
      <c r="J464" s="4">
        <v>63.63852</v>
      </c>
      <c r="K464" s="4">
        <v>18.784434999999998</v>
      </c>
      <c r="L464" s="4">
        <v>16.105688000000001</v>
      </c>
      <c r="M464" s="4">
        <v>7.1939089999999997</v>
      </c>
      <c r="N464" s="4">
        <v>24.300809999999998</v>
      </c>
      <c r="O464" s="4">
        <v>14.968540000000001</v>
      </c>
      <c r="P464" s="4">
        <v>4.5846619999999998</v>
      </c>
      <c r="Q464" s="4">
        <v>11.377992000000001</v>
      </c>
      <c r="R464" s="4">
        <v>17.197461000000001</v>
      </c>
      <c r="S464" s="3" t="s">
        <v>4628</v>
      </c>
      <c r="T464" s="4">
        <v>68.989999999999995</v>
      </c>
      <c r="U464" s="4">
        <v>4598.6084784000004</v>
      </c>
      <c r="V464" s="10">
        <v>4546.0994780000001</v>
      </c>
      <c r="W464" s="4">
        <v>0.75373242498912896</v>
      </c>
      <c r="X464" s="4">
        <v>70.010000000000005</v>
      </c>
      <c r="Y464" s="4">
        <v>37.58</v>
      </c>
      <c r="Z464" s="4">
        <v>24.300809999999998</v>
      </c>
      <c r="AA464" s="10">
        <v>21.515000311800001</v>
      </c>
      <c r="AB464" s="10">
        <v>22.369790568900001</v>
      </c>
      <c r="AC464" s="4">
        <v>4.0140070000000003</v>
      </c>
      <c r="AD464" s="4">
        <v>3.9650537594926001</v>
      </c>
      <c r="AE464" s="4">
        <v>4.0076115784435</v>
      </c>
      <c r="AF464" s="4">
        <v>11.377992000000001</v>
      </c>
      <c r="AG464" s="4">
        <v>11.5681747239641</v>
      </c>
      <c r="AH464" s="4">
        <v>11.5659994584503</v>
      </c>
      <c r="AI464" s="4">
        <v>4.5846619999999998</v>
      </c>
      <c r="AJ464" s="4">
        <v>7.2758909999999997</v>
      </c>
    </row>
    <row r="465" spans="1:36" hidden="1" x14ac:dyDescent="0.3">
      <c r="A465" s="1" t="s">
        <v>459</v>
      </c>
      <c r="B465" s="2">
        <v>1011415</v>
      </c>
      <c r="C465" s="3" t="s">
        <v>2936</v>
      </c>
      <c r="D465" s="4">
        <v>7113.7952568000001</v>
      </c>
      <c r="E465" s="3" t="s">
        <v>2930</v>
      </c>
      <c r="F465" s="3" t="s">
        <v>2931</v>
      </c>
      <c r="G465" s="3" t="s">
        <v>2931</v>
      </c>
      <c r="H465" s="3" t="s">
        <v>2932</v>
      </c>
      <c r="I465" s="3" t="s">
        <v>2933</v>
      </c>
      <c r="J465" s="4">
        <v>57.408906999999999</v>
      </c>
      <c r="K465" s="4">
        <v>24.256951000000001</v>
      </c>
      <c r="L465" s="4">
        <v>14.352941</v>
      </c>
      <c r="M465" s="4">
        <v>3.1299739999999998</v>
      </c>
      <c r="N465" s="4">
        <v>63.737704918032797</v>
      </c>
      <c r="O465" s="4">
        <v>11.032916999999999</v>
      </c>
      <c r="P465" s="4">
        <v>1.3112539999999999</v>
      </c>
      <c r="Q465" s="4" t="s">
        <v>2935</v>
      </c>
      <c r="R465" s="4" t="s">
        <v>2935</v>
      </c>
      <c r="S465" s="3" t="s">
        <v>4629</v>
      </c>
      <c r="T465" s="4">
        <v>38.880000000000003</v>
      </c>
      <c r="U465" s="4">
        <v>7113.7952568000001</v>
      </c>
      <c r="V465" s="10" t="s">
        <v>2935</v>
      </c>
      <c r="W465" s="4">
        <v>2.57201646090535</v>
      </c>
      <c r="X465" s="4">
        <v>39.79</v>
      </c>
      <c r="Y465" s="4">
        <v>24.15</v>
      </c>
      <c r="Z465" s="4">
        <v>11.083238</v>
      </c>
      <c r="AA465" s="10">
        <v>13.9755571531</v>
      </c>
      <c r="AB465" s="10">
        <v>14.270875008699999</v>
      </c>
      <c r="AC465" s="4" t="s">
        <v>2935</v>
      </c>
      <c r="AD465" s="4" t="s">
        <v>2935</v>
      </c>
      <c r="AE465" s="4" t="s">
        <v>2935</v>
      </c>
      <c r="AF465" s="4" t="s">
        <v>2935</v>
      </c>
      <c r="AG465" s="4" t="s">
        <v>2935</v>
      </c>
      <c r="AH465" s="4" t="s">
        <v>2935</v>
      </c>
      <c r="AI465" s="4">
        <v>1.3112539999999999</v>
      </c>
      <c r="AJ465" s="4">
        <v>1.7936890000000001</v>
      </c>
    </row>
    <row r="466" spans="1:36" hidden="1" x14ac:dyDescent="0.3">
      <c r="A466" s="1" t="s">
        <v>460</v>
      </c>
      <c r="B466" s="2">
        <v>4963284</v>
      </c>
      <c r="C466" s="3" t="s">
        <v>2919</v>
      </c>
      <c r="D466" s="4">
        <v>85534.401809999996</v>
      </c>
      <c r="E466" s="3" t="s">
        <v>2946</v>
      </c>
      <c r="F466" s="3" t="s">
        <v>2947</v>
      </c>
      <c r="G466" s="3" t="s">
        <v>2948</v>
      </c>
      <c r="H466" s="3" t="s">
        <v>2990</v>
      </c>
      <c r="I466" s="3" t="s">
        <v>2950</v>
      </c>
      <c r="J466" s="4">
        <v>15.247035</v>
      </c>
      <c r="K466" s="4">
        <v>13.16859</v>
      </c>
      <c r="L466" s="4">
        <v>23.999046</v>
      </c>
      <c r="M466" s="4">
        <v>7.6490280000000004</v>
      </c>
      <c r="N466" s="4">
        <v>82.092656000000005</v>
      </c>
      <c r="O466" s="4">
        <v>88.599431999999993</v>
      </c>
      <c r="P466" s="4">
        <v>18.743314000000002</v>
      </c>
      <c r="Q466" s="4">
        <v>56.669817000000002</v>
      </c>
      <c r="R466" s="4">
        <v>87.906358999999995</v>
      </c>
      <c r="S466" s="3" t="s">
        <v>4630</v>
      </c>
      <c r="T466" s="4">
        <v>311.87</v>
      </c>
      <c r="U466" s="4">
        <v>85534.401809999996</v>
      </c>
      <c r="V466" s="10">
        <v>85418.301810000004</v>
      </c>
      <c r="W466" s="4" t="s">
        <v>2935</v>
      </c>
      <c r="X466" s="4">
        <v>328.99</v>
      </c>
      <c r="Y466" s="4">
        <v>241.29</v>
      </c>
      <c r="Z466" s="4">
        <v>82.092656000000005</v>
      </c>
      <c r="AA466" s="10">
        <v>46.0889355224</v>
      </c>
      <c r="AB466" s="10">
        <v>52.630246655199997</v>
      </c>
      <c r="AC466" s="4">
        <v>19.618774999999999</v>
      </c>
      <c r="AD466" s="4">
        <v>16.393147230757201</v>
      </c>
      <c r="AE466" s="4">
        <v>18.424865423117001</v>
      </c>
      <c r="AF466" s="4">
        <v>56.669817000000002</v>
      </c>
      <c r="AG466" s="4">
        <v>35.083764794454801</v>
      </c>
      <c r="AH466" s="4">
        <v>40.246397949980597</v>
      </c>
      <c r="AI466" s="4">
        <v>18.743314000000002</v>
      </c>
      <c r="AJ466" s="4">
        <v>60.769680000000001</v>
      </c>
    </row>
    <row r="467" spans="1:36" hidden="1" x14ac:dyDescent="0.3">
      <c r="A467" s="1" t="s">
        <v>461</v>
      </c>
      <c r="B467" s="2">
        <v>29388582</v>
      </c>
      <c r="C467" s="3" t="s">
        <v>2936</v>
      </c>
      <c r="D467" s="4">
        <v>1359.5554382400001</v>
      </c>
      <c r="E467" s="3" t="s">
        <v>2937</v>
      </c>
      <c r="F467" s="3" t="s">
        <v>2938</v>
      </c>
      <c r="G467" s="3" t="s">
        <v>2952</v>
      </c>
      <c r="H467" s="3" t="s">
        <v>2952</v>
      </c>
      <c r="I467" s="3" t="s">
        <v>3330</v>
      </c>
      <c r="J467" s="4">
        <v>5.2499209999999996</v>
      </c>
      <c r="K467" s="4">
        <v>-4.3701800000000004</v>
      </c>
      <c r="L467" s="4">
        <v>-10.933759</v>
      </c>
      <c r="M467" s="4">
        <v>2.9520300000000002</v>
      </c>
      <c r="N467" s="4">
        <v>40.434783000000003</v>
      </c>
      <c r="O467" s="4">
        <v>46.629525999999998</v>
      </c>
      <c r="P467" s="4">
        <v>4.5273830000000004</v>
      </c>
      <c r="Q467" s="4">
        <v>17.91347</v>
      </c>
      <c r="R467" s="4">
        <v>45.726256999999997</v>
      </c>
      <c r="S467" s="3" t="s">
        <v>4631</v>
      </c>
      <c r="T467" s="4">
        <v>33.479999999999997</v>
      </c>
      <c r="U467" s="4">
        <v>1359.5554382400001</v>
      </c>
      <c r="V467" s="10">
        <v>1489.2184380000001</v>
      </c>
      <c r="W467" s="4">
        <v>1.0454002389486301</v>
      </c>
      <c r="X467" s="4">
        <v>40.28</v>
      </c>
      <c r="Y467" s="4">
        <v>29.184999999999999</v>
      </c>
      <c r="Z467" s="4">
        <v>40.434783000000003</v>
      </c>
      <c r="AA467" s="10">
        <v>22.6476357978</v>
      </c>
      <c r="AB467" s="10">
        <v>31.929198813599999</v>
      </c>
      <c r="AC467" s="4">
        <v>2.8851879999999999</v>
      </c>
      <c r="AD467" s="4">
        <v>2.3995436186416002</v>
      </c>
      <c r="AE467" s="4">
        <v>2.6407046891752</v>
      </c>
      <c r="AF467" s="4">
        <v>17.91347</v>
      </c>
      <c r="AG467" s="4">
        <v>12.241697688393</v>
      </c>
      <c r="AH467" s="4">
        <v>14.326953127142099</v>
      </c>
      <c r="AI467" s="4">
        <v>4.5273830000000004</v>
      </c>
      <c r="AJ467" s="4">
        <v>33.716011999999999</v>
      </c>
    </row>
    <row r="468" spans="1:36" hidden="1" x14ac:dyDescent="0.3">
      <c r="A468" s="1" t="s">
        <v>462</v>
      </c>
      <c r="B468" s="2">
        <v>4512023</v>
      </c>
      <c r="C468" s="3" t="s">
        <v>2919</v>
      </c>
      <c r="D468" s="4">
        <v>7989.2619119999999</v>
      </c>
      <c r="E468" s="3" t="s">
        <v>2925</v>
      </c>
      <c r="F468" s="3" t="s">
        <v>2981</v>
      </c>
      <c r="G468" s="3" t="s">
        <v>2982</v>
      </c>
      <c r="H468" s="3" t="s">
        <v>2983</v>
      </c>
      <c r="I468" s="3" t="s">
        <v>3331</v>
      </c>
      <c r="J468" s="4">
        <v>-18.367346999999999</v>
      </c>
      <c r="K468" s="4">
        <v>2.9854829999999999</v>
      </c>
      <c r="L468" s="4">
        <v>-14.58428</v>
      </c>
      <c r="M468" s="4">
        <v>1.511879</v>
      </c>
      <c r="N468" s="4" t="s">
        <v>2924</v>
      </c>
      <c r="O468" s="4" t="s">
        <v>2924</v>
      </c>
      <c r="P468" s="4">
        <v>1.9078550000000001</v>
      </c>
      <c r="Q468" s="4">
        <v>8.6079790000000003</v>
      </c>
      <c r="R468" s="4">
        <v>31.066555000000001</v>
      </c>
      <c r="S468" s="3" t="s">
        <v>4632</v>
      </c>
      <c r="T468" s="4">
        <v>37.6</v>
      </c>
      <c r="U468" s="4">
        <v>7989.2619119999999</v>
      </c>
      <c r="V468" s="10">
        <v>33672.261912000002</v>
      </c>
      <c r="W468" s="4" t="s">
        <v>2935</v>
      </c>
      <c r="X468" s="4">
        <v>50.505600000000001</v>
      </c>
      <c r="Y468" s="4">
        <v>31.74</v>
      </c>
      <c r="Z468" s="4" t="s">
        <v>2924</v>
      </c>
      <c r="AA468" s="10">
        <v>41.101880192300001</v>
      </c>
      <c r="AB468" s="10" t="s">
        <v>2924</v>
      </c>
      <c r="AC468" s="4">
        <v>2.9875129999999999</v>
      </c>
      <c r="AD468" s="4">
        <v>2.8683488962539001</v>
      </c>
      <c r="AE468" s="4">
        <v>2.9625213098487002</v>
      </c>
      <c r="AF468" s="4">
        <v>8.6079790000000003</v>
      </c>
      <c r="AG468" s="4">
        <v>8.4917132579146006</v>
      </c>
      <c r="AH468" s="4">
        <v>8.8266398921747005</v>
      </c>
      <c r="AI468" s="4">
        <v>1.9078550000000001</v>
      </c>
      <c r="AJ468" s="4" t="s">
        <v>2924</v>
      </c>
    </row>
    <row r="469" spans="1:36" hidden="1" x14ac:dyDescent="0.3">
      <c r="A469" s="1" t="s">
        <v>463</v>
      </c>
      <c r="B469" s="2">
        <v>5931440</v>
      </c>
      <c r="C469" s="3" t="s">
        <v>2919</v>
      </c>
      <c r="D469" s="4">
        <v>936.42893344000004</v>
      </c>
      <c r="E469" s="3" t="s">
        <v>2930</v>
      </c>
      <c r="F469" s="3" t="s">
        <v>2954</v>
      </c>
      <c r="G469" s="3" t="s">
        <v>2955</v>
      </c>
      <c r="H469" s="3" t="s">
        <v>2956</v>
      </c>
      <c r="I469" s="3"/>
      <c r="J469" s="4">
        <v>4.851064</v>
      </c>
      <c r="K469" s="4">
        <v>7.2236729999999998</v>
      </c>
      <c r="L469" s="4">
        <v>0.81833100000000003</v>
      </c>
      <c r="M469" s="4">
        <v>3.0962339999999999</v>
      </c>
      <c r="N469" s="4">
        <v>12.394366</v>
      </c>
      <c r="O469" s="4">
        <v>13.106382999999999</v>
      </c>
      <c r="P469" s="4">
        <v>1.1956519999999999</v>
      </c>
      <c r="Q469" s="4" t="s">
        <v>2935</v>
      </c>
      <c r="R469" s="4">
        <v>97.642217000000002</v>
      </c>
      <c r="S469" s="3" t="s">
        <v>4633</v>
      </c>
      <c r="T469" s="4">
        <v>12.32</v>
      </c>
      <c r="U469" s="4">
        <v>936.42893344000004</v>
      </c>
      <c r="V469" s="10">
        <v>1421.3008130000001</v>
      </c>
      <c r="W469" s="4">
        <v>9.7402597402597397</v>
      </c>
      <c r="X469" s="5" t="s">
        <v>4634</v>
      </c>
      <c r="Y469" s="5" t="s">
        <v>4635</v>
      </c>
      <c r="Z469" s="4">
        <v>12.394366</v>
      </c>
      <c r="AA469" s="10" t="s">
        <v>2935</v>
      </c>
      <c r="AB469" s="10" t="s">
        <v>2935</v>
      </c>
      <c r="AC469" s="4">
        <v>75.433985000000007</v>
      </c>
      <c r="AD469" s="4" t="s">
        <v>2935</v>
      </c>
      <c r="AE469" s="4" t="s">
        <v>2935</v>
      </c>
      <c r="AF469" s="4" t="s">
        <v>2935</v>
      </c>
      <c r="AG469" s="4" t="s">
        <v>2935</v>
      </c>
      <c r="AH469" s="4" t="s">
        <v>2935</v>
      </c>
      <c r="AI469" s="4">
        <v>1.1956519999999999</v>
      </c>
      <c r="AJ469" s="4">
        <v>1.1956519999999999</v>
      </c>
    </row>
    <row r="470" spans="1:36" hidden="1" x14ac:dyDescent="0.3">
      <c r="A470" s="1" t="s">
        <v>464</v>
      </c>
      <c r="B470" s="2">
        <v>5721258</v>
      </c>
      <c r="C470" s="3" t="s">
        <v>2919</v>
      </c>
      <c r="D470" s="4">
        <v>895.71114856999998</v>
      </c>
      <c r="E470" s="3" t="s">
        <v>2930</v>
      </c>
      <c r="F470" s="3" t="s">
        <v>2954</v>
      </c>
      <c r="G470" s="3" t="s">
        <v>2955</v>
      </c>
      <c r="H470" s="3" t="s">
        <v>2956</v>
      </c>
      <c r="I470" s="3"/>
      <c r="J470" s="4">
        <v>17.801556000000001</v>
      </c>
      <c r="K470" s="4">
        <v>6.6960350000000002</v>
      </c>
      <c r="L470" s="4">
        <v>1.3389120000000001</v>
      </c>
      <c r="M470" s="4">
        <v>3.5928140000000002</v>
      </c>
      <c r="N470" s="4">
        <v>13.021504999999999</v>
      </c>
      <c r="O470" s="4">
        <v>13.714608999999999</v>
      </c>
      <c r="P470" s="4">
        <v>1.243071</v>
      </c>
      <c r="Q470" s="4" t="s">
        <v>2935</v>
      </c>
      <c r="R470" s="4">
        <v>101.337399</v>
      </c>
      <c r="S470" s="3" t="s">
        <v>4636</v>
      </c>
      <c r="T470" s="5" t="s">
        <v>4637</v>
      </c>
      <c r="U470" s="4">
        <v>895.71114856999998</v>
      </c>
      <c r="V470" s="10">
        <v>1342.623458</v>
      </c>
      <c r="W470" s="4">
        <v>9.4137076796036308</v>
      </c>
      <c r="X470" s="5" t="s">
        <v>4638</v>
      </c>
      <c r="Y470" s="5" t="s">
        <v>4639</v>
      </c>
      <c r="Z470" s="4">
        <v>13.021504999999999</v>
      </c>
      <c r="AA470" s="10" t="s">
        <v>2935</v>
      </c>
      <c r="AB470" s="10" t="s">
        <v>2935</v>
      </c>
      <c r="AC470" s="4">
        <v>75.116521000000006</v>
      </c>
      <c r="AD470" s="4" t="s">
        <v>2935</v>
      </c>
      <c r="AE470" s="4" t="s">
        <v>2935</v>
      </c>
      <c r="AF470" s="4" t="s">
        <v>2935</v>
      </c>
      <c r="AG470" s="4" t="s">
        <v>2935</v>
      </c>
      <c r="AH470" s="4" t="s">
        <v>2935</v>
      </c>
      <c r="AI470" s="4">
        <v>1.243071</v>
      </c>
      <c r="AJ470" s="4">
        <v>1.243071</v>
      </c>
    </row>
    <row r="471" spans="1:36" hidden="1" x14ac:dyDescent="0.3">
      <c r="A471" s="1" t="s">
        <v>465</v>
      </c>
      <c r="B471" s="2">
        <v>5735545</v>
      </c>
      <c r="C471" s="3" t="s">
        <v>2919</v>
      </c>
      <c r="D471" s="4">
        <v>632.30128386000001</v>
      </c>
      <c r="E471" s="3" t="s">
        <v>2930</v>
      </c>
      <c r="F471" s="3" t="s">
        <v>2954</v>
      </c>
      <c r="G471" s="3" t="s">
        <v>2955</v>
      </c>
      <c r="H471" s="3" t="s">
        <v>2956</v>
      </c>
      <c r="I471" s="3" t="s">
        <v>2972</v>
      </c>
      <c r="J471" s="4">
        <v>29.135933000000001</v>
      </c>
      <c r="K471" s="4">
        <v>3.9440200000000001</v>
      </c>
      <c r="L471" s="4">
        <v>-2.8537460000000001</v>
      </c>
      <c r="M471" s="4">
        <v>2.638191</v>
      </c>
      <c r="N471" s="4" t="s">
        <v>2935</v>
      </c>
      <c r="O471" s="4" t="s">
        <v>2935</v>
      </c>
      <c r="P471" s="4" t="s">
        <v>2935</v>
      </c>
      <c r="Q471" s="4" t="s">
        <v>2935</v>
      </c>
      <c r="R471" s="4" t="s">
        <v>2935</v>
      </c>
      <c r="S471" s="3" t="s">
        <v>4640</v>
      </c>
      <c r="T471" s="4">
        <v>24.51</v>
      </c>
      <c r="U471" s="4">
        <v>632.30128386000001</v>
      </c>
      <c r="V471" s="10" t="s">
        <v>2935</v>
      </c>
      <c r="W471" s="4">
        <v>9.5471236230110197</v>
      </c>
      <c r="X471" s="4">
        <v>26.164000000000001</v>
      </c>
      <c r="Y471" s="4">
        <v>18.579999999999998</v>
      </c>
      <c r="Z471" s="4" t="s">
        <v>2935</v>
      </c>
      <c r="AA471" s="10" t="s">
        <v>2935</v>
      </c>
      <c r="AB471" s="10" t="s">
        <v>2935</v>
      </c>
      <c r="AC471" s="4" t="s">
        <v>2935</v>
      </c>
      <c r="AD471" s="4" t="s">
        <v>2935</v>
      </c>
      <c r="AE471" s="4" t="s">
        <v>2935</v>
      </c>
      <c r="AF471" s="4" t="s">
        <v>2935</v>
      </c>
      <c r="AG471" s="4" t="s">
        <v>2935</v>
      </c>
      <c r="AH471" s="4" t="s">
        <v>2935</v>
      </c>
      <c r="AI471" s="4" t="s">
        <v>2935</v>
      </c>
      <c r="AJ471" s="4" t="s">
        <v>2935</v>
      </c>
    </row>
    <row r="472" spans="1:36" hidden="1" x14ac:dyDescent="0.3">
      <c r="A472" s="1" t="s">
        <v>466</v>
      </c>
      <c r="B472" s="2">
        <v>4201298</v>
      </c>
      <c r="C472" s="3" t="s">
        <v>2919</v>
      </c>
      <c r="D472" s="4">
        <v>2856.1604247499999</v>
      </c>
      <c r="E472" s="3" t="s">
        <v>2930</v>
      </c>
      <c r="F472" s="3" t="s">
        <v>2954</v>
      </c>
      <c r="G472" s="3" t="s">
        <v>2955</v>
      </c>
      <c r="H472" s="3" t="s">
        <v>2956</v>
      </c>
      <c r="I472" s="3" t="s">
        <v>2972</v>
      </c>
      <c r="J472" s="4">
        <v>27.279152</v>
      </c>
      <c r="K472" s="4">
        <v>7.2023809999999999</v>
      </c>
      <c r="L472" s="4">
        <v>1.6939580000000001</v>
      </c>
      <c r="M472" s="4">
        <v>2.0975060000000001</v>
      </c>
      <c r="N472" s="4">
        <v>5.9478200000000001</v>
      </c>
      <c r="O472" s="4">
        <v>26.101448999999999</v>
      </c>
      <c r="P472" s="4">
        <v>1.132206</v>
      </c>
      <c r="Q472" s="4" t="s">
        <v>2935</v>
      </c>
      <c r="R472" s="4">
        <v>80.738017999999997</v>
      </c>
      <c r="S472" s="3" t="s">
        <v>4641</v>
      </c>
      <c r="T472" s="4">
        <v>18.010000000000002</v>
      </c>
      <c r="U472" s="4">
        <v>2856.1604247499999</v>
      </c>
      <c r="V472" s="10">
        <v>4039.0709740000002</v>
      </c>
      <c r="W472" s="4">
        <v>6.8295391449194902</v>
      </c>
      <c r="X472" s="4">
        <v>18.260000000000002</v>
      </c>
      <c r="Y472" s="4">
        <v>14.03</v>
      </c>
      <c r="Z472" s="4">
        <v>5.9478200000000001</v>
      </c>
      <c r="AA472" s="10" t="s">
        <v>2935</v>
      </c>
      <c r="AB472" s="10" t="s">
        <v>2935</v>
      </c>
      <c r="AC472" s="4">
        <v>52.444941999999998</v>
      </c>
      <c r="AD472" s="4" t="s">
        <v>2935</v>
      </c>
      <c r="AE472" s="4" t="s">
        <v>2935</v>
      </c>
      <c r="AF472" s="4" t="s">
        <v>2935</v>
      </c>
      <c r="AG472" s="4" t="s">
        <v>2935</v>
      </c>
      <c r="AH472" s="4" t="s">
        <v>2935</v>
      </c>
      <c r="AI472" s="4">
        <v>1.132206</v>
      </c>
      <c r="AJ472" s="4">
        <v>1.132206</v>
      </c>
    </row>
    <row r="473" spans="1:36" hidden="1" x14ac:dyDescent="0.3">
      <c r="A473" s="1" t="s">
        <v>467</v>
      </c>
      <c r="B473" s="2">
        <v>4294958</v>
      </c>
      <c r="C473" s="3" t="s">
        <v>2936</v>
      </c>
      <c r="D473" s="4">
        <v>1109.54957792</v>
      </c>
      <c r="E473" s="3" t="s">
        <v>2925</v>
      </c>
      <c r="F473" s="3" t="s">
        <v>2926</v>
      </c>
      <c r="G473" s="3" t="s">
        <v>2927</v>
      </c>
      <c r="H473" s="3" t="s">
        <v>2965</v>
      </c>
      <c r="I473" s="3" t="s">
        <v>3332</v>
      </c>
      <c r="J473" s="4">
        <v>9.254766</v>
      </c>
      <c r="K473" s="4">
        <v>-25.308057000000002</v>
      </c>
      <c r="L473" s="4">
        <v>5.5239370000000001</v>
      </c>
      <c r="M473" s="4">
        <v>3.2089059999999998</v>
      </c>
      <c r="N473" s="4">
        <v>6.8136619999999999</v>
      </c>
      <c r="O473" s="4">
        <v>7.8466519999999997</v>
      </c>
      <c r="P473" s="4">
        <v>1.8273520000000001</v>
      </c>
      <c r="Q473" s="4">
        <v>4.1351570000000004</v>
      </c>
      <c r="R473" s="4">
        <v>13.723609</v>
      </c>
      <c r="S473" s="3" t="s">
        <v>4642</v>
      </c>
      <c r="T473" s="4">
        <v>31.52</v>
      </c>
      <c r="U473" s="4">
        <v>1109.54957792</v>
      </c>
      <c r="V473" s="10">
        <v>1837.2875770000001</v>
      </c>
      <c r="W473" s="4">
        <v>0.88832487309644703</v>
      </c>
      <c r="X473" s="4">
        <v>44.51</v>
      </c>
      <c r="Y473" s="4">
        <v>27.67</v>
      </c>
      <c r="Z473" s="4">
        <v>6.8136619999999999</v>
      </c>
      <c r="AA473" s="10">
        <v>7.4164705882000002</v>
      </c>
      <c r="AB473" s="10">
        <v>7.7971552257000001</v>
      </c>
      <c r="AC473" s="4">
        <v>0.65581299999999998</v>
      </c>
      <c r="AD473" s="4">
        <v>0.66454327396680002</v>
      </c>
      <c r="AE473" s="4">
        <v>0.66533641107370001</v>
      </c>
      <c r="AF473" s="4">
        <v>4.1351570000000004</v>
      </c>
      <c r="AG473" s="4">
        <v>7.3596215775806</v>
      </c>
      <c r="AH473" s="4">
        <v>7.1698000539856004</v>
      </c>
      <c r="AI473" s="4">
        <v>1.8273520000000001</v>
      </c>
      <c r="AJ473" s="4">
        <v>2.8493940000000002</v>
      </c>
    </row>
    <row r="474" spans="1:36" hidden="1" x14ac:dyDescent="0.3">
      <c r="A474" s="1" t="s">
        <v>468</v>
      </c>
      <c r="B474" s="2">
        <v>4055941</v>
      </c>
      <c r="C474" s="3" t="s">
        <v>2957</v>
      </c>
      <c r="D474" s="4">
        <v>571.25373888000001</v>
      </c>
      <c r="E474" s="3" t="s">
        <v>2930</v>
      </c>
      <c r="F474" s="3" t="s">
        <v>2931</v>
      </c>
      <c r="G474" s="3" t="s">
        <v>2931</v>
      </c>
      <c r="H474" s="3" t="s">
        <v>2932</v>
      </c>
      <c r="I474" s="3" t="s">
        <v>2933</v>
      </c>
      <c r="J474" s="4">
        <v>18.855613000000002</v>
      </c>
      <c r="K474" s="4">
        <v>24.109014999999999</v>
      </c>
      <c r="L474" s="4">
        <v>24.195803999999999</v>
      </c>
      <c r="M474" s="4">
        <v>2.896871</v>
      </c>
      <c r="N474" s="4" t="s">
        <v>2924</v>
      </c>
      <c r="O474" s="4">
        <v>20.771930000000001</v>
      </c>
      <c r="P474" s="4">
        <v>1.146102</v>
      </c>
      <c r="Q474" s="4" t="s">
        <v>2935</v>
      </c>
      <c r="R474" s="4" t="s">
        <v>2935</v>
      </c>
      <c r="S474" s="3" t="s">
        <v>4643</v>
      </c>
      <c r="T474" s="4">
        <v>17.760000000000002</v>
      </c>
      <c r="U474" s="4">
        <v>571.25373888000001</v>
      </c>
      <c r="V474" s="10" t="s">
        <v>2935</v>
      </c>
      <c r="W474" s="4" t="s">
        <v>2935</v>
      </c>
      <c r="X474" s="4">
        <v>18</v>
      </c>
      <c r="Y474" s="5" t="s">
        <v>4369</v>
      </c>
      <c r="Z474" s="4" t="s">
        <v>2924</v>
      </c>
      <c r="AA474" s="10">
        <v>10.129470142000001</v>
      </c>
      <c r="AB474" s="10">
        <v>18.3723504401</v>
      </c>
      <c r="AC474" s="4" t="s">
        <v>2935</v>
      </c>
      <c r="AD474" s="4" t="s">
        <v>2935</v>
      </c>
      <c r="AE474" s="4" t="s">
        <v>2935</v>
      </c>
      <c r="AF474" s="4" t="s">
        <v>2935</v>
      </c>
      <c r="AG474" s="4" t="s">
        <v>2935</v>
      </c>
      <c r="AH474" s="4" t="s">
        <v>2935</v>
      </c>
      <c r="AI474" s="4">
        <v>1.146102</v>
      </c>
      <c r="AJ474" s="4">
        <v>1.5747469999999999</v>
      </c>
    </row>
    <row r="475" spans="1:36" hidden="1" x14ac:dyDescent="0.3">
      <c r="A475" s="1" t="s">
        <v>469</v>
      </c>
      <c r="B475" s="2">
        <v>4587597</v>
      </c>
      <c r="C475" s="3" t="s">
        <v>2936</v>
      </c>
      <c r="D475" s="4">
        <v>5464.7224023999997</v>
      </c>
      <c r="E475" s="3" t="s">
        <v>3098</v>
      </c>
      <c r="F475" s="3" t="s">
        <v>3098</v>
      </c>
      <c r="G475" s="3" t="s">
        <v>3099</v>
      </c>
      <c r="H475" s="3" t="s">
        <v>3158</v>
      </c>
      <c r="I475" s="3" t="s">
        <v>3159</v>
      </c>
      <c r="J475" s="4">
        <v>15.172014000000001</v>
      </c>
      <c r="K475" s="4">
        <v>16.024142999999999</v>
      </c>
      <c r="L475" s="4">
        <v>11.466517</v>
      </c>
      <c r="M475" s="4">
        <v>5.3385189999999998</v>
      </c>
      <c r="N475" s="4">
        <v>8.5568639999999991</v>
      </c>
      <c r="O475" s="4">
        <v>14.562561000000001</v>
      </c>
      <c r="P475" s="4">
        <v>1.5227170000000001</v>
      </c>
      <c r="Q475" s="4">
        <v>8.8722949999999994</v>
      </c>
      <c r="R475" s="4">
        <v>18.240459999999999</v>
      </c>
      <c r="S475" s="3" t="s">
        <v>4644</v>
      </c>
      <c r="T475" s="4">
        <v>59.59</v>
      </c>
      <c r="U475" s="4">
        <v>5464.7224023999997</v>
      </c>
      <c r="V475" s="10">
        <v>6445.7224020000003</v>
      </c>
      <c r="W475" s="4">
        <v>2.6011075683839602</v>
      </c>
      <c r="X475" s="4">
        <v>60.41</v>
      </c>
      <c r="Y475" s="4">
        <v>43.09</v>
      </c>
      <c r="Z475" s="4">
        <v>8.5568639999999991</v>
      </c>
      <c r="AA475" s="10">
        <v>13.566923935</v>
      </c>
      <c r="AB475" s="10">
        <v>15.358722434700001</v>
      </c>
      <c r="AC475" s="4">
        <v>2.4867759999999999</v>
      </c>
      <c r="AD475" s="4">
        <v>1.8507829691805999</v>
      </c>
      <c r="AE475" s="4">
        <v>2.1178568998929999</v>
      </c>
      <c r="AF475" s="4">
        <v>8.8722949999999994</v>
      </c>
      <c r="AG475" s="4">
        <v>5.3731749003739999</v>
      </c>
      <c r="AH475" s="4">
        <v>6.6272788261722004</v>
      </c>
      <c r="AI475" s="4">
        <v>1.5227170000000001</v>
      </c>
      <c r="AJ475" s="4">
        <v>1.5227170000000001</v>
      </c>
    </row>
    <row r="476" spans="1:36" hidden="1" x14ac:dyDescent="0.3">
      <c r="A476" s="1" t="s">
        <v>470</v>
      </c>
      <c r="B476" s="2">
        <v>4721056</v>
      </c>
      <c r="C476" s="3" t="s">
        <v>2936</v>
      </c>
      <c r="D476" s="4">
        <v>3068.8217123999998</v>
      </c>
      <c r="E476" s="3" t="s">
        <v>3095</v>
      </c>
      <c r="F476" s="3" t="s">
        <v>3095</v>
      </c>
      <c r="G476" s="3" t="s">
        <v>3138</v>
      </c>
      <c r="H476" s="3" t="s">
        <v>3138</v>
      </c>
      <c r="I476" s="3" t="s">
        <v>3333</v>
      </c>
      <c r="J476" s="4">
        <v>0.87976500000000002</v>
      </c>
      <c r="K476" s="4">
        <v>-4.6210719999999998</v>
      </c>
      <c r="L476" s="4">
        <v>-2.3651849999999999</v>
      </c>
      <c r="M476" s="4">
        <v>1.236021</v>
      </c>
      <c r="N476" s="4">
        <v>14.92192</v>
      </c>
      <c r="O476" s="4" t="s">
        <v>2924</v>
      </c>
      <c r="P476" s="4">
        <v>1.884312</v>
      </c>
      <c r="Q476" s="4">
        <v>10.58766</v>
      </c>
      <c r="R476" s="4" t="s">
        <v>2924</v>
      </c>
      <c r="S476" s="3" t="s">
        <v>4645</v>
      </c>
      <c r="T476" s="4">
        <v>51.6</v>
      </c>
      <c r="U476" s="4">
        <v>3068.8217123999998</v>
      </c>
      <c r="V476" s="10">
        <v>4324.7837120000004</v>
      </c>
      <c r="W476" s="4">
        <v>2.1705426356589199</v>
      </c>
      <c r="X476" s="4">
        <v>56.25</v>
      </c>
      <c r="Y476" s="4">
        <v>43.5</v>
      </c>
      <c r="Z476" s="4">
        <v>14.92192</v>
      </c>
      <c r="AA476" s="10">
        <v>24.168618266900001</v>
      </c>
      <c r="AB476" s="10">
        <v>15.7157519956</v>
      </c>
      <c r="AC476" s="4">
        <v>4.2023970000000004</v>
      </c>
      <c r="AD476" s="4">
        <v>4.5861969374336997</v>
      </c>
      <c r="AE476" s="4">
        <v>4.2061697257343003</v>
      </c>
      <c r="AF476" s="4">
        <v>10.58766</v>
      </c>
      <c r="AG476" s="4">
        <v>12.664081147877001</v>
      </c>
      <c r="AH476" s="4">
        <v>11.5945944021448</v>
      </c>
      <c r="AI476" s="4">
        <v>1.884312</v>
      </c>
      <c r="AJ476" s="4">
        <v>1.9281790000000001</v>
      </c>
    </row>
    <row r="477" spans="1:36" hidden="1" x14ac:dyDescent="0.3">
      <c r="A477" s="1" t="s">
        <v>471</v>
      </c>
      <c r="B477" s="2">
        <v>4966222</v>
      </c>
      <c r="C477" s="3" t="s">
        <v>2936</v>
      </c>
      <c r="D477" s="4">
        <v>2203.6795169500001</v>
      </c>
      <c r="E477" s="3" t="s">
        <v>2946</v>
      </c>
      <c r="F477" s="3" t="s">
        <v>3022</v>
      </c>
      <c r="G477" s="3" t="s">
        <v>3023</v>
      </c>
      <c r="H477" s="3" t="s">
        <v>3023</v>
      </c>
      <c r="I477" s="3" t="s">
        <v>3171</v>
      </c>
      <c r="J477" s="4">
        <v>-12.736345</v>
      </c>
      <c r="K477" s="4">
        <v>-8.6083610000000004</v>
      </c>
      <c r="L477" s="4">
        <v>-12.506582</v>
      </c>
      <c r="M477" s="4">
        <v>13.374275000000001</v>
      </c>
      <c r="N477" s="4" t="s">
        <v>2924</v>
      </c>
      <c r="O477" s="4">
        <v>42.657252999999997</v>
      </c>
      <c r="P477" s="4">
        <v>2.830012</v>
      </c>
      <c r="Q477" s="4" t="s">
        <v>2924</v>
      </c>
      <c r="R477" s="4">
        <v>26.933698</v>
      </c>
      <c r="S477" s="3" t="s">
        <v>4646</v>
      </c>
      <c r="T477" s="4">
        <v>33.229999999999997</v>
      </c>
      <c r="U477" s="4">
        <v>2203.6795169500001</v>
      </c>
      <c r="V477" s="10">
        <v>1925.264516</v>
      </c>
      <c r="W477" s="4" t="s">
        <v>2935</v>
      </c>
      <c r="X477" s="4">
        <v>45.15</v>
      </c>
      <c r="Y477" s="4">
        <v>26.76</v>
      </c>
      <c r="Z477" s="4" t="s">
        <v>2924</v>
      </c>
      <c r="AA477" s="10">
        <v>62.6981132075</v>
      </c>
      <c r="AB477" s="10">
        <v>65.716093817900003</v>
      </c>
      <c r="AC477" s="4">
        <v>2.1629070000000001</v>
      </c>
      <c r="AD477" s="4">
        <v>2.3043264469570999</v>
      </c>
      <c r="AE477" s="4">
        <v>2.3215114129355001</v>
      </c>
      <c r="AF477" s="4" t="s">
        <v>2924</v>
      </c>
      <c r="AG477" s="4">
        <v>35.047312213174898</v>
      </c>
      <c r="AH477" s="4">
        <v>38.8728329555952</v>
      </c>
      <c r="AI477" s="4">
        <v>2.830012</v>
      </c>
      <c r="AJ477" s="4">
        <v>3.3263259999999999</v>
      </c>
    </row>
    <row r="478" spans="1:36" hidden="1" x14ac:dyDescent="0.3">
      <c r="A478" s="1" t="s">
        <v>472</v>
      </c>
      <c r="B478" s="2">
        <v>4917416</v>
      </c>
      <c r="C478" s="3" t="s">
        <v>2919</v>
      </c>
      <c r="D478" s="4">
        <v>4705.5504087199997</v>
      </c>
      <c r="E478" s="3" t="s">
        <v>3007</v>
      </c>
      <c r="F478" s="3" t="s">
        <v>3008</v>
      </c>
      <c r="G478" s="3" t="s">
        <v>3009</v>
      </c>
      <c r="H478" s="3" t="s">
        <v>3010</v>
      </c>
      <c r="I478" s="3" t="s">
        <v>3334</v>
      </c>
      <c r="J478" s="4">
        <v>100.250417</v>
      </c>
      <c r="K478" s="4">
        <v>33.166804999999997</v>
      </c>
      <c r="L478" s="4">
        <v>8.3559169999999998</v>
      </c>
      <c r="M478" s="4">
        <v>6.115227</v>
      </c>
      <c r="N478" s="4">
        <v>10.991982</v>
      </c>
      <c r="O478" s="4">
        <v>12.023555999999999</v>
      </c>
      <c r="P478" s="4">
        <v>2.4733230000000002</v>
      </c>
      <c r="Q478" s="4">
        <v>6.6859539999999997</v>
      </c>
      <c r="R478" s="4">
        <v>12.704435999999999</v>
      </c>
      <c r="S478" s="3" t="s">
        <v>4647</v>
      </c>
      <c r="T478" s="4">
        <v>95.96</v>
      </c>
      <c r="U478" s="4">
        <v>4705.5504087199997</v>
      </c>
      <c r="V478" s="10">
        <v>3948.4704080000001</v>
      </c>
      <c r="W478" s="4">
        <v>4.2476031679866599</v>
      </c>
      <c r="X478" s="4">
        <v>96.63</v>
      </c>
      <c r="Y478" s="4">
        <v>46.3</v>
      </c>
      <c r="Z478" s="4">
        <v>10.991982</v>
      </c>
      <c r="AA478" s="10">
        <v>15.9754940316</v>
      </c>
      <c r="AB478" s="10">
        <v>11.4442456768</v>
      </c>
      <c r="AC478" s="4">
        <v>1.488321</v>
      </c>
      <c r="AD478" s="4">
        <v>1.6886903337418</v>
      </c>
      <c r="AE478" s="4">
        <v>1.5356587447835</v>
      </c>
      <c r="AF478" s="4">
        <v>6.6859539999999997</v>
      </c>
      <c r="AG478" s="4">
        <v>8.7588074711624007</v>
      </c>
      <c r="AH478" s="4">
        <v>6.5124037737093996</v>
      </c>
      <c r="AI478" s="4">
        <v>2.4733230000000002</v>
      </c>
      <c r="AJ478" s="4">
        <v>2.5565470000000001</v>
      </c>
    </row>
    <row r="479" spans="1:36" hidden="1" x14ac:dyDescent="0.3">
      <c r="A479" s="1" t="s">
        <v>473</v>
      </c>
      <c r="B479" s="2">
        <v>4109349</v>
      </c>
      <c r="C479" s="3" t="s">
        <v>2919</v>
      </c>
      <c r="D479" s="4">
        <v>1872.7094890000001</v>
      </c>
      <c r="E479" s="3" t="s">
        <v>3098</v>
      </c>
      <c r="F479" s="3" t="s">
        <v>3098</v>
      </c>
      <c r="G479" s="3" t="s">
        <v>3099</v>
      </c>
      <c r="H479" s="3" t="s">
        <v>3335</v>
      </c>
      <c r="I479" s="3" t="s">
        <v>3336</v>
      </c>
      <c r="J479" s="4">
        <v>28.386337000000001</v>
      </c>
      <c r="K479" s="4">
        <v>5.6201549999999996</v>
      </c>
      <c r="L479" s="4">
        <v>2.8301889999999998</v>
      </c>
      <c r="M479" s="4">
        <v>4.2065010000000003</v>
      </c>
      <c r="N479" s="4" t="s">
        <v>2924</v>
      </c>
      <c r="O479" s="4" t="s">
        <v>2924</v>
      </c>
      <c r="P479" s="4" t="s">
        <v>2924</v>
      </c>
      <c r="Q479" s="4">
        <v>13.409205999999999</v>
      </c>
      <c r="R479" s="4">
        <v>22.044999000000001</v>
      </c>
      <c r="S479" s="3" t="s">
        <v>4648</v>
      </c>
      <c r="T479" s="4">
        <v>21.8</v>
      </c>
      <c r="U479" s="4">
        <v>1872.7094890000001</v>
      </c>
      <c r="V479" s="10">
        <v>4266.8094890000002</v>
      </c>
      <c r="W479" s="4" t="s">
        <v>2935</v>
      </c>
      <c r="X479" s="4">
        <v>25.289899999999999</v>
      </c>
      <c r="Y479" s="5" t="s">
        <v>4649</v>
      </c>
      <c r="Z479" s="4" t="s">
        <v>2924</v>
      </c>
      <c r="AA479" s="10">
        <v>47.391304347800002</v>
      </c>
      <c r="AB479" s="10" t="s">
        <v>2924</v>
      </c>
      <c r="AC479" s="4">
        <v>1.0119560000000001</v>
      </c>
      <c r="AD479" s="4">
        <v>1.0241924946165999</v>
      </c>
      <c r="AE479" s="4">
        <v>1.0234886940204</v>
      </c>
      <c r="AF479" s="4">
        <v>13.409205999999999</v>
      </c>
      <c r="AG479" s="4">
        <v>15.8100423596143</v>
      </c>
      <c r="AH479" s="4">
        <v>23.1247193367272</v>
      </c>
      <c r="AI479" s="4" t="s">
        <v>2924</v>
      </c>
      <c r="AJ479" s="4" t="s">
        <v>2924</v>
      </c>
    </row>
    <row r="480" spans="1:36" hidden="1" x14ac:dyDescent="0.3">
      <c r="A480" s="1" t="s">
        <v>474</v>
      </c>
      <c r="B480" s="2">
        <v>101149</v>
      </c>
      <c r="C480" s="3" t="s">
        <v>2919</v>
      </c>
      <c r="D480" s="4">
        <v>699.12337528</v>
      </c>
      <c r="E480" s="3" t="s">
        <v>2930</v>
      </c>
      <c r="F480" s="3" t="s">
        <v>2931</v>
      </c>
      <c r="G480" s="3" t="s">
        <v>2931</v>
      </c>
      <c r="H480" s="3" t="s">
        <v>2932</v>
      </c>
      <c r="I480" s="3" t="s">
        <v>2933</v>
      </c>
      <c r="J480" s="4">
        <v>41.058824000000001</v>
      </c>
      <c r="K480" s="4">
        <v>26.911881999999999</v>
      </c>
      <c r="L480" s="4">
        <v>16.890080000000001</v>
      </c>
      <c r="M480" s="4">
        <v>1.5026459999999999</v>
      </c>
      <c r="N480" s="4">
        <v>14.987500000000001</v>
      </c>
      <c r="O480" s="4" t="s">
        <v>2924</v>
      </c>
      <c r="P480" s="4">
        <v>1.319358</v>
      </c>
      <c r="Q480" s="4" t="s">
        <v>2935</v>
      </c>
      <c r="R480" s="4" t="s">
        <v>2935</v>
      </c>
      <c r="S480" s="3" t="s">
        <v>4650</v>
      </c>
      <c r="T480" s="4">
        <v>47.96</v>
      </c>
      <c r="U480" s="4">
        <v>699.12337528</v>
      </c>
      <c r="V480" s="10" t="s">
        <v>2935</v>
      </c>
      <c r="W480" s="4">
        <v>3.5029190992493699</v>
      </c>
      <c r="X480" s="4">
        <v>50.07</v>
      </c>
      <c r="Y480" s="4">
        <v>28.62</v>
      </c>
      <c r="Z480" s="4">
        <v>14.982818</v>
      </c>
      <c r="AA480" s="10">
        <v>16.2301184433</v>
      </c>
      <c r="AB480" s="10">
        <v>14.2103703703</v>
      </c>
      <c r="AC480" s="4" t="s">
        <v>2935</v>
      </c>
      <c r="AD480" s="4" t="s">
        <v>2935</v>
      </c>
      <c r="AE480" s="4" t="s">
        <v>2935</v>
      </c>
      <c r="AF480" s="4" t="s">
        <v>2935</v>
      </c>
      <c r="AG480" s="4" t="s">
        <v>2935</v>
      </c>
      <c r="AH480" s="4" t="s">
        <v>2935</v>
      </c>
      <c r="AI480" s="4">
        <v>1.319358</v>
      </c>
      <c r="AJ480" s="4">
        <v>1.6084780000000001</v>
      </c>
    </row>
    <row r="481" spans="1:36" hidden="1" x14ac:dyDescent="0.3">
      <c r="A481" s="1" t="s">
        <v>475</v>
      </c>
      <c r="B481" s="2">
        <v>103094</v>
      </c>
      <c r="C481" s="3" t="s">
        <v>2936</v>
      </c>
      <c r="D481" s="4">
        <v>13111.1343509</v>
      </c>
      <c r="E481" s="3" t="s">
        <v>2977</v>
      </c>
      <c r="F481" s="3" t="s">
        <v>2978</v>
      </c>
      <c r="G481" s="3" t="s">
        <v>3135</v>
      </c>
      <c r="H481" s="3" t="s">
        <v>3161</v>
      </c>
      <c r="I481" s="3" t="s">
        <v>2980</v>
      </c>
      <c r="J481" s="4">
        <v>38.510086999999999</v>
      </c>
      <c r="K481" s="4">
        <v>1.578643</v>
      </c>
      <c r="L481" s="5" t="s">
        <v>3337</v>
      </c>
      <c r="M481" s="4">
        <v>2.6133419999999998</v>
      </c>
      <c r="N481" s="4">
        <v>38.8924050632911</v>
      </c>
      <c r="O481" s="4">
        <v>16.470115</v>
      </c>
      <c r="P481" s="5" t="s">
        <v>3338</v>
      </c>
      <c r="Q481" s="4">
        <v>18.514648999999999</v>
      </c>
      <c r="R481" s="4">
        <v>20.853952</v>
      </c>
      <c r="S481" s="3" t="s">
        <v>4651</v>
      </c>
      <c r="T481" s="5" t="s">
        <v>4652</v>
      </c>
      <c r="U481" s="4">
        <v>13111.1343509</v>
      </c>
      <c r="V481" s="10">
        <v>16607.214349999998</v>
      </c>
      <c r="W481" s="4">
        <v>3.3523189585028499</v>
      </c>
      <c r="X481" s="4">
        <v>127.69</v>
      </c>
      <c r="Y481" s="4">
        <v>87.608999999999995</v>
      </c>
      <c r="Z481" s="4">
        <v>38.745271000000002</v>
      </c>
      <c r="AA481" s="10">
        <v>79.310789881199995</v>
      </c>
      <c r="AB481" s="10">
        <v>81.978694877799995</v>
      </c>
      <c r="AC481" s="4">
        <v>10.669252999999999</v>
      </c>
      <c r="AD481" s="4">
        <v>10.5508380937073</v>
      </c>
      <c r="AE481" s="4">
        <v>10.735639242856999</v>
      </c>
      <c r="AF481" s="4">
        <v>18.514648999999999</v>
      </c>
      <c r="AG481" s="4">
        <v>18.569865267062301</v>
      </c>
      <c r="AH481" s="4">
        <v>18.666184258004101</v>
      </c>
      <c r="AI481" s="5" t="s">
        <v>3338</v>
      </c>
      <c r="AJ481" s="5" t="s">
        <v>3338</v>
      </c>
    </row>
    <row r="482" spans="1:36" hidden="1" x14ac:dyDescent="0.3">
      <c r="A482" s="1" t="s">
        <v>476</v>
      </c>
      <c r="B482" s="2">
        <v>4910526</v>
      </c>
      <c r="C482" s="3" t="s">
        <v>2936</v>
      </c>
      <c r="D482" s="4">
        <v>1455.6426159600001</v>
      </c>
      <c r="E482" s="3" t="s">
        <v>2925</v>
      </c>
      <c r="F482" s="3" t="s">
        <v>2926</v>
      </c>
      <c r="G482" s="3" t="s">
        <v>2927</v>
      </c>
      <c r="H482" s="3" t="s">
        <v>3026</v>
      </c>
      <c r="I482" s="3" t="s">
        <v>3339</v>
      </c>
      <c r="J482" s="4">
        <v>13.183731</v>
      </c>
      <c r="K482" s="4">
        <v>18.560234999999999</v>
      </c>
      <c r="L482" s="4">
        <v>13.875823</v>
      </c>
      <c r="M482" s="4">
        <v>1.7654479999999999</v>
      </c>
      <c r="N482" s="4" t="s">
        <v>2924</v>
      </c>
      <c r="O482" s="4">
        <v>14.610742</v>
      </c>
      <c r="P482" s="4">
        <v>10.180823999999999</v>
      </c>
      <c r="Q482" s="4">
        <v>12.969094</v>
      </c>
      <c r="R482" s="4">
        <v>25.897252000000002</v>
      </c>
      <c r="S482" s="3" t="s">
        <v>4653</v>
      </c>
      <c r="T482" s="4">
        <v>24.21</v>
      </c>
      <c r="U482" s="4">
        <v>1455.6426159600001</v>
      </c>
      <c r="V482" s="10">
        <v>5064.2496149999997</v>
      </c>
      <c r="W482" s="4">
        <v>2.06526228831062</v>
      </c>
      <c r="X482" s="4">
        <v>28.72</v>
      </c>
      <c r="Y482" s="4">
        <v>17.29</v>
      </c>
      <c r="Z482" s="4" t="s">
        <v>2924</v>
      </c>
      <c r="AA482" s="10">
        <v>43.668831168799997</v>
      </c>
      <c r="AB482" s="10" t="s">
        <v>2924</v>
      </c>
      <c r="AC482" s="4">
        <v>0.84336100000000003</v>
      </c>
      <c r="AD482" s="4">
        <v>0.79137771083899999</v>
      </c>
      <c r="AE482" s="4">
        <v>0.84050499422650005</v>
      </c>
      <c r="AF482" s="4">
        <v>12.969094</v>
      </c>
      <c r="AG482" s="4">
        <v>16.843988632198499</v>
      </c>
      <c r="AH482" s="4">
        <v>28.7402402211527</v>
      </c>
      <c r="AI482" s="4">
        <v>10.180823999999999</v>
      </c>
      <c r="AJ482" s="4" t="s">
        <v>2924</v>
      </c>
    </row>
    <row r="483" spans="1:36" hidden="1" x14ac:dyDescent="0.3">
      <c r="A483" s="1" t="s">
        <v>477</v>
      </c>
      <c r="B483" s="2">
        <v>4966153</v>
      </c>
      <c r="C483" s="3" t="s">
        <v>2941</v>
      </c>
      <c r="D483" s="4">
        <v>3401.34906714</v>
      </c>
      <c r="E483" s="3" t="s">
        <v>2946</v>
      </c>
      <c r="F483" s="3" t="s">
        <v>2991</v>
      </c>
      <c r="G483" s="3" t="s">
        <v>2991</v>
      </c>
      <c r="H483" s="3" t="s">
        <v>2992</v>
      </c>
      <c r="I483" s="3" t="s">
        <v>2993</v>
      </c>
      <c r="J483" s="4">
        <v>16.747157000000001</v>
      </c>
      <c r="K483" s="4">
        <v>-22.293654</v>
      </c>
      <c r="L483" s="4">
        <v>-7.0223329999999997</v>
      </c>
      <c r="M483" s="4">
        <v>1.1745650000000001</v>
      </c>
      <c r="N483" s="4">
        <v>34.360385000000001</v>
      </c>
      <c r="O483" s="4" t="s">
        <v>2935</v>
      </c>
      <c r="P483" s="4">
        <v>6.6195570000000004</v>
      </c>
      <c r="Q483" s="4">
        <v>29.208255999999999</v>
      </c>
      <c r="R483" s="4" t="s">
        <v>2935</v>
      </c>
      <c r="S483" s="3" t="s">
        <v>4654</v>
      </c>
      <c r="T483" s="4">
        <v>74.94</v>
      </c>
      <c r="U483" s="4">
        <v>3401.34906714</v>
      </c>
      <c r="V483" s="10">
        <v>3116.3310670000001</v>
      </c>
      <c r="W483" s="4">
        <v>1.7747531358420101</v>
      </c>
      <c r="X483" s="5" t="s">
        <v>4655</v>
      </c>
      <c r="Y483" s="4">
        <v>59.33</v>
      </c>
      <c r="Z483" s="4">
        <v>34.360385000000001</v>
      </c>
      <c r="AA483" s="10">
        <v>24.3240611509</v>
      </c>
      <c r="AB483" s="10">
        <v>26.831364124499999</v>
      </c>
      <c r="AC483" s="4">
        <v>7.7785570000000002</v>
      </c>
      <c r="AD483" s="4">
        <v>6.5407168145307999</v>
      </c>
      <c r="AE483" s="4">
        <v>7.2987432927376998</v>
      </c>
      <c r="AF483" s="4">
        <v>29.208255999999999</v>
      </c>
      <c r="AG483" s="4">
        <v>20.322948386107999</v>
      </c>
      <c r="AH483" s="4">
        <v>23.046727875014199</v>
      </c>
      <c r="AI483" s="4">
        <v>6.6195570000000004</v>
      </c>
      <c r="AJ483" s="4">
        <v>7.9987190000000004</v>
      </c>
    </row>
    <row r="484" spans="1:36" hidden="1" x14ac:dyDescent="0.3">
      <c r="A484" s="1" t="s">
        <v>1279</v>
      </c>
      <c r="B484" s="2">
        <v>4973411</v>
      </c>
      <c r="C484" s="3" t="s">
        <v>2919</v>
      </c>
      <c r="D484" s="4">
        <v>1125.006889</v>
      </c>
      <c r="E484" s="3" t="s">
        <v>2946</v>
      </c>
      <c r="F484" s="3" t="s">
        <v>2991</v>
      </c>
      <c r="G484" s="3" t="s">
        <v>2991</v>
      </c>
      <c r="H484" s="3" t="s">
        <v>2992</v>
      </c>
      <c r="I484" s="3" t="s">
        <v>3032</v>
      </c>
      <c r="J484" s="18">
        <v>26.565465</v>
      </c>
      <c r="K484" s="18">
        <v>9.1295809999999999</v>
      </c>
      <c r="L484" s="18">
        <v>22.610294</v>
      </c>
      <c r="M484" s="18">
        <v>10.357379</v>
      </c>
      <c r="N484" s="4" t="s">
        <v>2924</v>
      </c>
      <c r="O484" s="4">
        <v>20.138888999999999</v>
      </c>
      <c r="P484" s="4">
        <v>1.613059</v>
      </c>
      <c r="Q484" s="4">
        <v>43.285972999999998</v>
      </c>
      <c r="R484" s="4">
        <v>15.925964</v>
      </c>
      <c r="S484" s="3" t="s">
        <v>5693</v>
      </c>
      <c r="T484" s="4">
        <v>33.35</v>
      </c>
      <c r="U484" s="4">
        <v>1125.006889</v>
      </c>
      <c r="V484" s="10">
        <v>1175.170889</v>
      </c>
      <c r="W484" s="4" t="s">
        <v>2935</v>
      </c>
      <c r="X484" s="18">
        <v>46.43</v>
      </c>
      <c r="Y484" s="18">
        <v>25.32</v>
      </c>
      <c r="Z484" s="4" t="s">
        <v>2924</v>
      </c>
      <c r="AA484" s="10">
        <v>28.1268449017</v>
      </c>
      <c r="AB484" s="10">
        <v>92.272362559800001</v>
      </c>
      <c r="AC484" s="4">
        <v>1.434482</v>
      </c>
      <c r="AD484" s="4">
        <v>1.2522564126718001</v>
      </c>
      <c r="AE484" s="4">
        <v>1.3943360115286001</v>
      </c>
      <c r="AF484" s="4">
        <v>43.285972999999998</v>
      </c>
      <c r="AG484" s="4">
        <v>15.386852883797101</v>
      </c>
      <c r="AH484" s="4">
        <v>23.849231638761999</v>
      </c>
      <c r="AI484" s="4">
        <v>1.613059</v>
      </c>
      <c r="AJ484" s="4">
        <v>3.7379509999999998</v>
      </c>
    </row>
    <row r="485" spans="1:36" hidden="1" x14ac:dyDescent="0.3">
      <c r="A485" s="1" t="s">
        <v>479</v>
      </c>
      <c r="B485" s="2">
        <v>4772238</v>
      </c>
      <c r="C485" s="3" t="s">
        <v>2936</v>
      </c>
      <c r="D485" s="4">
        <v>1325.0617036799999</v>
      </c>
      <c r="E485" s="3" t="s">
        <v>2930</v>
      </c>
      <c r="F485" s="3" t="s">
        <v>2954</v>
      </c>
      <c r="G485" s="3" t="s">
        <v>2954</v>
      </c>
      <c r="H485" s="3" t="s">
        <v>3260</v>
      </c>
      <c r="I485" s="3" t="s">
        <v>3275</v>
      </c>
      <c r="J485" s="4">
        <v>15.916575</v>
      </c>
      <c r="K485" s="4">
        <v>8.9783279999999994</v>
      </c>
      <c r="L485" s="4">
        <v>10.518053</v>
      </c>
      <c r="M485" s="4">
        <v>4.0906849999999997</v>
      </c>
      <c r="N485" s="4" t="s">
        <v>2935</v>
      </c>
      <c r="O485" s="4" t="s">
        <v>2935</v>
      </c>
      <c r="P485" s="4">
        <v>0.70327300000000004</v>
      </c>
      <c r="Q485" s="4" t="s">
        <v>2924</v>
      </c>
      <c r="R485" s="4" t="s">
        <v>2924</v>
      </c>
      <c r="S485" s="3" t="s">
        <v>4657</v>
      </c>
      <c r="T485" s="4">
        <v>21.12</v>
      </c>
      <c r="U485" s="4">
        <v>1325.0617036799999</v>
      </c>
      <c r="V485" s="10">
        <v>1464.4617029999999</v>
      </c>
      <c r="W485" s="4">
        <v>2.2727272727272698</v>
      </c>
      <c r="X485" s="4">
        <v>22.99</v>
      </c>
      <c r="Y485" s="4">
        <v>16.940000000000001</v>
      </c>
      <c r="Z485" s="4" t="s">
        <v>2924</v>
      </c>
      <c r="AA485" s="10" t="s">
        <v>2924</v>
      </c>
      <c r="AB485" s="10" t="s">
        <v>2924</v>
      </c>
      <c r="AC485" s="4">
        <v>3.1705169999999998</v>
      </c>
      <c r="AD485" s="4">
        <v>3.2909251752809001</v>
      </c>
      <c r="AE485" s="4">
        <v>3.2652434849498002</v>
      </c>
      <c r="AF485" s="4" t="s">
        <v>2924</v>
      </c>
      <c r="AG485" s="4" t="s">
        <v>2924</v>
      </c>
      <c r="AH485" s="4" t="s">
        <v>2924</v>
      </c>
      <c r="AI485" s="4">
        <v>0.70327300000000004</v>
      </c>
      <c r="AJ485" s="4">
        <v>0.72991200000000001</v>
      </c>
    </row>
    <row r="486" spans="1:36" hidden="1" x14ac:dyDescent="0.3">
      <c r="A486" s="1" t="s">
        <v>480</v>
      </c>
      <c r="B486" s="2">
        <v>4094418</v>
      </c>
      <c r="C486" s="3" t="s">
        <v>2919</v>
      </c>
      <c r="D486" s="4">
        <v>676.58181444000002</v>
      </c>
      <c r="E486" s="3" t="s">
        <v>2930</v>
      </c>
      <c r="F486" s="3" t="s">
        <v>2954</v>
      </c>
      <c r="G486" s="3" t="s">
        <v>2954</v>
      </c>
      <c r="H486" s="3" t="s">
        <v>3042</v>
      </c>
      <c r="I486" s="3" t="s">
        <v>3228</v>
      </c>
      <c r="J486" s="4">
        <v>33.766233999999997</v>
      </c>
      <c r="K486" s="4">
        <v>36.123348</v>
      </c>
      <c r="L486" s="4">
        <v>-0.589812</v>
      </c>
      <c r="M486" s="4">
        <v>6.3073389999999998</v>
      </c>
      <c r="N486" s="4">
        <v>54.529412000000001</v>
      </c>
      <c r="O486" s="4" t="s">
        <v>2924</v>
      </c>
      <c r="P486" s="4">
        <v>3.6324450000000001</v>
      </c>
      <c r="Q486" s="4">
        <v>21.901388000000001</v>
      </c>
      <c r="R486" s="4" t="s">
        <v>2924</v>
      </c>
      <c r="S486" s="3" t="s">
        <v>4658</v>
      </c>
      <c r="T486" s="5" t="s">
        <v>4659</v>
      </c>
      <c r="U486" s="4">
        <v>676.58181444000002</v>
      </c>
      <c r="V486" s="10">
        <v>693.64981399999999</v>
      </c>
      <c r="W486" s="4" t="s">
        <v>2935</v>
      </c>
      <c r="X486" s="5" t="s">
        <v>4660</v>
      </c>
      <c r="Y486" s="5" t="s">
        <v>4661</v>
      </c>
      <c r="Z486" s="4">
        <v>54.529412000000001</v>
      </c>
      <c r="AA486" s="10">
        <v>26.538791869400001</v>
      </c>
      <c r="AB486" s="10">
        <v>29.522292993600001</v>
      </c>
      <c r="AC486" s="4">
        <v>2.5064220000000001</v>
      </c>
      <c r="AD486" s="4">
        <v>2.1382797147438999</v>
      </c>
      <c r="AE486" s="4">
        <v>2.22213975794</v>
      </c>
      <c r="AF486" s="4">
        <v>21.901388000000001</v>
      </c>
      <c r="AG486" s="4">
        <v>13.8763821172366</v>
      </c>
      <c r="AH486" s="4">
        <v>15.071863551198399</v>
      </c>
      <c r="AI486" s="4">
        <v>3.6324450000000001</v>
      </c>
      <c r="AJ486" s="4">
        <v>11.915167</v>
      </c>
    </row>
    <row r="487" spans="1:36" hidden="1" x14ac:dyDescent="0.3">
      <c r="A487" s="1" t="s">
        <v>481</v>
      </c>
      <c r="B487" s="2">
        <v>100774</v>
      </c>
      <c r="C487" s="3" t="s">
        <v>2919</v>
      </c>
      <c r="D487" s="4">
        <v>662.86754903999997</v>
      </c>
      <c r="E487" s="3" t="s">
        <v>2930</v>
      </c>
      <c r="F487" s="3" t="s">
        <v>2931</v>
      </c>
      <c r="G487" s="3" t="s">
        <v>2931</v>
      </c>
      <c r="H487" s="3" t="s">
        <v>2932</v>
      </c>
      <c r="I487" s="3" t="s">
        <v>2933</v>
      </c>
      <c r="J487" s="4">
        <v>43.349212000000001</v>
      </c>
      <c r="K487" s="4">
        <v>20.221266</v>
      </c>
      <c r="L487" s="4">
        <v>11.803372</v>
      </c>
      <c r="M487" s="4">
        <v>2.0344289999999998</v>
      </c>
      <c r="N487" s="4">
        <v>12.8684210526316</v>
      </c>
      <c r="O487" s="4">
        <v>13.555094</v>
      </c>
      <c r="P487" s="4">
        <v>1.3911309999999999</v>
      </c>
      <c r="Q487" s="4" t="s">
        <v>2935</v>
      </c>
      <c r="R487" s="4" t="s">
        <v>2935</v>
      </c>
      <c r="S487" s="3" t="s">
        <v>4662</v>
      </c>
      <c r="T487" s="4">
        <v>39.119999999999997</v>
      </c>
      <c r="U487" s="4">
        <v>662.86754903999997</v>
      </c>
      <c r="V487" s="10" t="s">
        <v>2935</v>
      </c>
      <c r="W487" s="4">
        <v>2.3517382413087899</v>
      </c>
      <c r="X487" s="4">
        <v>40.08</v>
      </c>
      <c r="Y487" s="4">
        <v>25.45</v>
      </c>
      <c r="Z487" s="4">
        <v>12.868421</v>
      </c>
      <c r="AA487" s="10">
        <v>13.2014983295</v>
      </c>
      <c r="AB487" s="10">
        <v>12.6875812838</v>
      </c>
      <c r="AC487" s="4" t="s">
        <v>2935</v>
      </c>
      <c r="AD487" s="4" t="s">
        <v>2935</v>
      </c>
      <c r="AE487" s="4" t="s">
        <v>2935</v>
      </c>
      <c r="AF487" s="4" t="s">
        <v>2935</v>
      </c>
      <c r="AG487" s="4" t="s">
        <v>2935</v>
      </c>
      <c r="AH487" s="4" t="s">
        <v>2935</v>
      </c>
      <c r="AI487" s="4">
        <v>1.3911309999999999</v>
      </c>
      <c r="AJ487" s="4">
        <v>1.7276100000000001</v>
      </c>
    </row>
    <row r="488" spans="1:36" hidden="1" x14ac:dyDescent="0.3">
      <c r="A488" s="1" t="s">
        <v>482</v>
      </c>
      <c r="B488" s="2">
        <v>4980655</v>
      </c>
      <c r="C488" s="3" t="s">
        <v>2919</v>
      </c>
      <c r="D488" s="4">
        <v>1066.7362085100001</v>
      </c>
      <c r="E488" s="3" t="s">
        <v>2937</v>
      </c>
      <c r="F488" s="3" t="s">
        <v>3060</v>
      </c>
      <c r="G488" s="3" t="s">
        <v>3340</v>
      </c>
      <c r="H488" s="3" t="s">
        <v>3340</v>
      </c>
      <c r="I488" s="3" t="s">
        <v>3341</v>
      </c>
      <c r="J488" s="4">
        <v>27.583798999999999</v>
      </c>
      <c r="K488" s="4">
        <v>11.266748</v>
      </c>
      <c r="L488" s="4">
        <v>-4.0441180000000001</v>
      </c>
      <c r="M488" s="4">
        <v>-2.7674300000000001</v>
      </c>
      <c r="N488" s="4">
        <v>73.967611000000005</v>
      </c>
      <c r="O488" s="4" t="s">
        <v>2924</v>
      </c>
      <c r="P488" s="4">
        <v>0.82531500000000002</v>
      </c>
      <c r="Q488" s="4">
        <v>10.664377999999999</v>
      </c>
      <c r="R488" s="4" t="s">
        <v>2924</v>
      </c>
      <c r="S488" s="3" t="s">
        <v>4663</v>
      </c>
      <c r="T488" s="4">
        <v>18.27</v>
      </c>
      <c r="U488" s="4">
        <v>1066.7362085100001</v>
      </c>
      <c r="V488" s="10">
        <v>3573.313208</v>
      </c>
      <c r="W488" s="4">
        <v>3.2840722495894901</v>
      </c>
      <c r="X488" s="4">
        <v>20.260000000000002</v>
      </c>
      <c r="Y488" s="4">
        <v>13.102499999999999</v>
      </c>
      <c r="Z488" s="4">
        <v>21.393443000000001</v>
      </c>
      <c r="AA488" s="10">
        <v>10.380681818099999</v>
      </c>
      <c r="AB488" s="10">
        <v>13.143884892000001</v>
      </c>
      <c r="AC488" s="4">
        <v>7.9885380000000001</v>
      </c>
      <c r="AD488" s="4">
        <v>8.1628246151667003</v>
      </c>
      <c r="AE488" s="4">
        <v>8.6353880388247006</v>
      </c>
      <c r="AF488" s="4">
        <v>10.664377999999999</v>
      </c>
      <c r="AG488" s="4">
        <v>10.4029371616358</v>
      </c>
      <c r="AH488" s="4">
        <v>11.502424239692999</v>
      </c>
      <c r="AI488" s="4">
        <v>0.82531500000000002</v>
      </c>
      <c r="AJ488" s="4">
        <v>0.90517199999999998</v>
      </c>
    </row>
    <row r="489" spans="1:36" hidden="1" x14ac:dyDescent="0.3">
      <c r="A489" s="1" t="s">
        <v>483</v>
      </c>
      <c r="B489" s="2">
        <v>103239</v>
      </c>
      <c r="C489" s="3" t="s">
        <v>2936</v>
      </c>
      <c r="D489" s="4">
        <v>71365.323452159995</v>
      </c>
      <c r="E489" s="3" t="s">
        <v>2930</v>
      </c>
      <c r="F489" s="3" t="s">
        <v>2954</v>
      </c>
      <c r="G489" s="3" t="s">
        <v>3106</v>
      </c>
      <c r="H489" s="3" t="s">
        <v>3106</v>
      </c>
      <c r="I489" s="3" t="s">
        <v>3342</v>
      </c>
      <c r="J489" s="4">
        <v>75.527822</v>
      </c>
      <c r="K489" s="4">
        <v>34.112417999999998</v>
      </c>
      <c r="L489" s="4">
        <v>19.894884999999999</v>
      </c>
      <c r="M489" s="4">
        <v>1.037053</v>
      </c>
      <c r="N489" s="4">
        <v>17.663834000000001</v>
      </c>
      <c r="O489" s="4">
        <v>3.3317299999999999</v>
      </c>
      <c r="P489" s="4">
        <v>1.228742</v>
      </c>
      <c r="Q489" s="4" t="s">
        <v>2935</v>
      </c>
      <c r="R489" s="4" t="s">
        <v>2935</v>
      </c>
      <c r="S489" s="3" t="s">
        <v>4664</v>
      </c>
      <c r="T489" s="5" t="s">
        <v>4665</v>
      </c>
      <c r="U489" s="4">
        <v>71365.323452159995</v>
      </c>
      <c r="V489" s="10" t="s">
        <v>2935</v>
      </c>
      <c r="W489" s="4">
        <v>1.2830107986742201</v>
      </c>
      <c r="X489" s="5" t="s">
        <v>4666</v>
      </c>
      <c r="Y489" s="4">
        <v>105.425</v>
      </c>
      <c r="Z489" s="4">
        <v>17.663834000000001</v>
      </c>
      <c r="AA489" s="10">
        <v>12.4333665669</v>
      </c>
      <c r="AB489" s="10">
        <v>13.7661737455</v>
      </c>
      <c r="AC489" s="4" t="s">
        <v>2935</v>
      </c>
      <c r="AD489" s="4" t="s">
        <v>2935</v>
      </c>
      <c r="AE489" s="4" t="s">
        <v>2935</v>
      </c>
      <c r="AF489" s="4" t="s">
        <v>2935</v>
      </c>
      <c r="AG489" s="4" t="s">
        <v>2935</v>
      </c>
      <c r="AH489" s="4" t="s">
        <v>2935</v>
      </c>
      <c r="AI489" s="4">
        <v>1.228742</v>
      </c>
      <c r="AJ489" s="4">
        <v>1.669597</v>
      </c>
    </row>
    <row r="490" spans="1:36" hidden="1" x14ac:dyDescent="0.3">
      <c r="A490" s="1" t="s">
        <v>484</v>
      </c>
      <c r="B490" s="2">
        <v>4074337</v>
      </c>
      <c r="C490" s="3" t="s">
        <v>2919</v>
      </c>
      <c r="D490" s="4">
        <v>1110.6228936499999</v>
      </c>
      <c r="E490" s="3" t="s">
        <v>2930</v>
      </c>
      <c r="F490" s="3" t="s">
        <v>2954</v>
      </c>
      <c r="G490" s="3" t="s">
        <v>2955</v>
      </c>
      <c r="H490" s="3" t="s">
        <v>2956</v>
      </c>
      <c r="I490" s="3" t="s">
        <v>2972</v>
      </c>
      <c r="J490" s="4">
        <v>3.0530970000000002</v>
      </c>
      <c r="K490" s="4">
        <v>-5.4405200000000002</v>
      </c>
      <c r="L490" s="4">
        <v>-9.8684209999999997</v>
      </c>
      <c r="M490" s="4">
        <v>1.7919579999999999</v>
      </c>
      <c r="N490" s="4">
        <v>14.106602000000001</v>
      </c>
      <c r="O490" s="4" t="s">
        <v>2924</v>
      </c>
      <c r="P490" s="4">
        <v>1.4036040000000001</v>
      </c>
      <c r="Q490" s="4">
        <v>10.634112</v>
      </c>
      <c r="R490" s="4">
        <v>17.041248</v>
      </c>
      <c r="S490" s="3" t="s">
        <v>4667</v>
      </c>
      <c r="T490" s="4">
        <v>23.29</v>
      </c>
      <c r="U490" s="4">
        <v>1110.6228936499999</v>
      </c>
      <c r="V490" s="10">
        <v>1851.716893</v>
      </c>
      <c r="W490" s="4">
        <v>10.8200944611421</v>
      </c>
      <c r="X490" s="4">
        <v>27.23</v>
      </c>
      <c r="Y490" s="4">
        <v>22.01</v>
      </c>
      <c r="Z490" s="4">
        <v>14.106602000000001</v>
      </c>
      <c r="AA490" s="10">
        <v>9.3354176686999999</v>
      </c>
      <c r="AB490" s="10">
        <v>9.3786116111000002</v>
      </c>
      <c r="AC490" s="4">
        <v>9.4932090000000002</v>
      </c>
      <c r="AD490" s="4">
        <v>8.7904407522956998</v>
      </c>
      <c r="AE490" s="4">
        <v>9.0118578215612999</v>
      </c>
      <c r="AF490" s="4">
        <v>10.634112</v>
      </c>
      <c r="AG490" s="4" t="s">
        <v>2935</v>
      </c>
      <c r="AH490" s="4" t="s">
        <v>2935</v>
      </c>
      <c r="AI490" s="4">
        <v>1.4036040000000001</v>
      </c>
      <c r="AJ490" s="4">
        <v>1.4036040000000001</v>
      </c>
    </row>
    <row r="491" spans="1:36" hidden="1" x14ac:dyDescent="0.3">
      <c r="A491" s="1" t="s">
        <v>485</v>
      </c>
      <c r="B491" s="2">
        <v>4044379</v>
      </c>
      <c r="C491" s="3" t="s">
        <v>2919</v>
      </c>
      <c r="D491" s="4">
        <v>894.05838171000005</v>
      </c>
      <c r="E491" s="3" t="s">
        <v>2930</v>
      </c>
      <c r="F491" s="3" t="s">
        <v>2931</v>
      </c>
      <c r="G491" s="3" t="s">
        <v>2931</v>
      </c>
      <c r="H491" s="3" t="s">
        <v>2932</v>
      </c>
      <c r="I491" s="3" t="s">
        <v>3233</v>
      </c>
      <c r="J491" s="4">
        <v>33.011583000000002</v>
      </c>
      <c r="K491" s="4">
        <v>20.665499000000001</v>
      </c>
      <c r="L491" s="4">
        <v>12.398042</v>
      </c>
      <c r="M491" s="4">
        <v>0.73099400000000003</v>
      </c>
      <c r="N491" s="4">
        <v>23.758620689655199</v>
      </c>
      <c r="O491" s="4" t="s">
        <v>2935</v>
      </c>
      <c r="P491" s="4">
        <v>0.86743000000000003</v>
      </c>
      <c r="Q491" s="4" t="s">
        <v>2935</v>
      </c>
      <c r="R491" s="4" t="s">
        <v>2935</v>
      </c>
      <c r="S491" s="3" t="s">
        <v>4668</v>
      </c>
      <c r="T491" s="4">
        <v>6.89</v>
      </c>
      <c r="U491" s="4">
        <v>894.05838171000005</v>
      </c>
      <c r="V491" s="10" t="s">
        <v>2935</v>
      </c>
      <c r="W491" s="4">
        <v>4.9346879535558799</v>
      </c>
      <c r="X491" s="5" t="s">
        <v>4669</v>
      </c>
      <c r="Y491" s="5" t="s">
        <v>4670</v>
      </c>
      <c r="Z491" s="4">
        <v>23.758621000000002</v>
      </c>
      <c r="AA491" s="10">
        <v>15.659090909</v>
      </c>
      <c r="AB491" s="10">
        <v>15.659090909</v>
      </c>
      <c r="AC491" s="4" t="s">
        <v>2935</v>
      </c>
      <c r="AD491" s="4" t="s">
        <v>2935</v>
      </c>
      <c r="AE491" s="4" t="s">
        <v>2935</v>
      </c>
      <c r="AF491" s="4" t="s">
        <v>2935</v>
      </c>
      <c r="AG491" s="4" t="s">
        <v>2935</v>
      </c>
      <c r="AH491" s="4" t="s">
        <v>2935</v>
      </c>
      <c r="AI491" s="4">
        <v>0.86743000000000003</v>
      </c>
      <c r="AJ491" s="4">
        <v>0.86743000000000003</v>
      </c>
    </row>
    <row r="492" spans="1:36" hidden="1" x14ac:dyDescent="0.3">
      <c r="A492" s="1" t="s">
        <v>486</v>
      </c>
      <c r="B492" s="2">
        <v>4915674</v>
      </c>
      <c r="C492" s="3" t="s">
        <v>2936</v>
      </c>
      <c r="D492" s="4">
        <v>2414.4780697599999</v>
      </c>
      <c r="E492" s="3" t="s">
        <v>2925</v>
      </c>
      <c r="F492" s="3" t="s">
        <v>2997</v>
      </c>
      <c r="G492" s="3" t="s">
        <v>3128</v>
      </c>
      <c r="H492" s="3" t="s">
        <v>3129</v>
      </c>
      <c r="I492" s="3" t="s">
        <v>3343</v>
      </c>
      <c r="J492" s="4">
        <v>-58.416243999999999</v>
      </c>
      <c r="K492" s="4">
        <v>-41.569186999999999</v>
      </c>
      <c r="L492" s="4">
        <v>-51.307656000000001</v>
      </c>
      <c r="M492" s="4">
        <v>-2.476191</v>
      </c>
      <c r="N492" s="4" t="s">
        <v>2924</v>
      </c>
      <c r="O492" s="4">
        <v>6.5015869999999998</v>
      </c>
      <c r="P492" s="4">
        <v>1.626042</v>
      </c>
      <c r="Q492" s="4">
        <v>5.6979309999999996</v>
      </c>
      <c r="R492" s="4">
        <v>9.6008040000000001</v>
      </c>
      <c r="S492" s="3" t="s">
        <v>4671</v>
      </c>
      <c r="T492" s="4">
        <v>20.48</v>
      </c>
      <c r="U492" s="4">
        <v>2414.4780697599999</v>
      </c>
      <c r="V492" s="10">
        <v>5706.4780689999998</v>
      </c>
      <c r="W492" s="4" t="s">
        <v>2935</v>
      </c>
      <c r="X492" s="4">
        <v>51.23</v>
      </c>
      <c r="Y492" s="4">
        <v>18.7</v>
      </c>
      <c r="Z492" s="4" t="s">
        <v>2924</v>
      </c>
      <c r="AA492" s="10">
        <v>12.8829338868</v>
      </c>
      <c r="AB492" s="10">
        <v>12.1909115801</v>
      </c>
      <c r="AC492" s="4">
        <v>1.1898409999999999</v>
      </c>
      <c r="AD492" s="4">
        <v>1.2620004549985999</v>
      </c>
      <c r="AE492" s="4">
        <v>1.2529504019241999</v>
      </c>
      <c r="AF492" s="4">
        <v>5.6979309999999996</v>
      </c>
      <c r="AG492" s="4">
        <v>14.4440666310278</v>
      </c>
      <c r="AH492" s="4">
        <v>15.439611848857901</v>
      </c>
      <c r="AI492" s="4">
        <v>1.626042</v>
      </c>
      <c r="AJ492" s="4" t="s">
        <v>2924</v>
      </c>
    </row>
    <row r="493" spans="1:36" hidden="1" x14ac:dyDescent="0.3">
      <c r="A493" s="1" t="s">
        <v>487</v>
      </c>
      <c r="B493" s="2">
        <v>4810335</v>
      </c>
      <c r="C493" s="3" t="s">
        <v>2957</v>
      </c>
      <c r="D493" s="4">
        <v>846.64968696000005</v>
      </c>
      <c r="E493" s="3" t="s">
        <v>2920</v>
      </c>
      <c r="F493" s="3" t="s">
        <v>2921</v>
      </c>
      <c r="G493" s="3" t="s">
        <v>2942</v>
      </c>
      <c r="H493" s="3" t="s">
        <v>2942</v>
      </c>
      <c r="I493" s="3" t="s">
        <v>2943</v>
      </c>
      <c r="J493" s="4">
        <v>520.66666699999996</v>
      </c>
      <c r="K493" s="4">
        <v>306.55021799999997</v>
      </c>
      <c r="L493" s="4">
        <v>-7.5471700000000004</v>
      </c>
      <c r="M493" s="4">
        <v>5.3734999999999998E-2</v>
      </c>
      <c r="N493" s="4" t="s">
        <v>2924</v>
      </c>
      <c r="O493" s="4" t="s">
        <v>2924</v>
      </c>
      <c r="P493" s="4">
        <v>10.998227999999999</v>
      </c>
      <c r="Q493" s="4" t="s">
        <v>2924</v>
      </c>
      <c r="R493" s="4" t="s">
        <v>2924</v>
      </c>
      <c r="S493" s="3" t="s">
        <v>4672</v>
      </c>
      <c r="T493" s="4">
        <v>18.62</v>
      </c>
      <c r="U493" s="4">
        <v>846.64968696000005</v>
      </c>
      <c r="V493" s="10">
        <v>763.269586</v>
      </c>
      <c r="W493" s="4" t="s">
        <v>2935</v>
      </c>
      <c r="X493" s="4">
        <v>23.4</v>
      </c>
      <c r="Y493" s="5" t="s">
        <v>4673</v>
      </c>
      <c r="Z493" s="4" t="s">
        <v>2924</v>
      </c>
      <c r="AA493" s="10" t="s">
        <v>2924</v>
      </c>
      <c r="AB493" s="10" t="s">
        <v>2924</v>
      </c>
      <c r="AC493" s="4">
        <v>32.859828999999998</v>
      </c>
      <c r="AD493" s="4">
        <v>46.6261200977398</v>
      </c>
      <c r="AE493" s="4">
        <v>36.390723404701703</v>
      </c>
      <c r="AF493" s="4" t="s">
        <v>2924</v>
      </c>
      <c r="AG493" s="4" t="s">
        <v>2924</v>
      </c>
      <c r="AH493" s="4" t="s">
        <v>2924</v>
      </c>
      <c r="AI493" s="4">
        <v>10.998227999999999</v>
      </c>
      <c r="AJ493" s="4">
        <v>10.998227999999999</v>
      </c>
    </row>
    <row r="494" spans="1:36" hidden="1" x14ac:dyDescent="0.3">
      <c r="A494" s="1" t="s">
        <v>488</v>
      </c>
      <c r="B494" s="2">
        <v>4073203</v>
      </c>
      <c r="C494" s="3" t="s">
        <v>2936</v>
      </c>
      <c r="D494" s="4">
        <v>29486.559685519998</v>
      </c>
      <c r="E494" s="3" t="s">
        <v>2920</v>
      </c>
      <c r="F494" s="3" t="s">
        <v>2961</v>
      </c>
      <c r="G494" s="3" t="s">
        <v>2974</v>
      </c>
      <c r="H494" s="3" t="s">
        <v>3003</v>
      </c>
      <c r="I494" s="3" t="s">
        <v>3004</v>
      </c>
      <c r="J494" s="4">
        <v>14.65136</v>
      </c>
      <c r="K494" s="4">
        <v>10.332337000000001</v>
      </c>
      <c r="L494" s="4">
        <v>8.562773</v>
      </c>
      <c r="M494" s="4">
        <v>2.5761910000000001</v>
      </c>
      <c r="N494" s="4">
        <v>23.394777000000001</v>
      </c>
      <c r="O494" s="4">
        <v>27.522023999999998</v>
      </c>
      <c r="P494" s="4" t="s">
        <v>2924</v>
      </c>
      <c r="Q494" s="4">
        <v>10.336442</v>
      </c>
      <c r="R494" s="4">
        <v>16.154795</v>
      </c>
      <c r="S494" s="3" t="s">
        <v>4674</v>
      </c>
      <c r="T494" s="4">
        <v>121.84</v>
      </c>
      <c r="U494" s="4">
        <v>29486.559685519998</v>
      </c>
      <c r="V494" s="10">
        <v>31784.559685</v>
      </c>
      <c r="W494" s="4">
        <v>1.6598818122127399</v>
      </c>
      <c r="X494" s="4">
        <v>126.13500000000001</v>
      </c>
      <c r="Y494" s="4">
        <v>93.17</v>
      </c>
      <c r="Z494" s="4">
        <v>23.394777000000001</v>
      </c>
      <c r="AA494" s="10">
        <v>15.293467891700001</v>
      </c>
      <c r="AB494" s="10">
        <v>15.588735782100001</v>
      </c>
      <c r="AC494" s="4">
        <v>0.14160800000000001</v>
      </c>
      <c r="AD494" s="4">
        <v>0.14131294943</v>
      </c>
      <c r="AE494" s="4">
        <v>0.14497487737850001</v>
      </c>
      <c r="AF494" s="4">
        <v>10.336442</v>
      </c>
      <c r="AG494" s="4">
        <v>10.0019981254451</v>
      </c>
      <c r="AH494" s="4">
        <v>10.201253078178899</v>
      </c>
      <c r="AI494" s="4" t="s">
        <v>2924</v>
      </c>
      <c r="AJ494" s="4" t="s">
        <v>2924</v>
      </c>
    </row>
    <row r="495" spans="1:36" hidden="1" x14ac:dyDescent="0.3">
      <c r="A495" s="1" t="s">
        <v>489</v>
      </c>
      <c r="B495" s="2">
        <v>4811704</v>
      </c>
      <c r="C495" s="3" t="s">
        <v>2941</v>
      </c>
      <c r="D495" s="4">
        <v>1240.55143623</v>
      </c>
      <c r="E495" s="3" t="s">
        <v>2920</v>
      </c>
      <c r="F495" s="3" t="s">
        <v>2921</v>
      </c>
      <c r="G495" s="3" t="s">
        <v>2942</v>
      </c>
      <c r="H495" s="3" t="s">
        <v>2942</v>
      </c>
      <c r="I495" s="3" t="s">
        <v>3344</v>
      </c>
      <c r="J495" s="4">
        <v>136.020408</v>
      </c>
      <c r="K495" s="4">
        <v>-25.290697999999999</v>
      </c>
      <c r="L495" s="4">
        <v>-4.3215000000000003E-2</v>
      </c>
      <c r="M495" s="4">
        <v>9.2583850000000005</v>
      </c>
      <c r="N495" s="4" t="s">
        <v>2924</v>
      </c>
      <c r="O495" s="4" t="s">
        <v>2924</v>
      </c>
      <c r="P495" s="4">
        <v>4.4956269999999998</v>
      </c>
      <c r="Q495" s="4" t="s">
        <v>2924</v>
      </c>
      <c r="R495" s="4">
        <v>53.131236000000001</v>
      </c>
      <c r="S495" s="3" t="s">
        <v>4675</v>
      </c>
      <c r="T495" s="4">
        <v>23.13</v>
      </c>
      <c r="U495" s="4">
        <v>1240.55143623</v>
      </c>
      <c r="V495" s="10">
        <v>1029.663436</v>
      </c>
      <c r="W495" s="4" t="s">
        <v>2935</v>
      </c>
      <c r="X495" s="4">
        <v>34.840000000000003</v>
      </c>
      <c r="Y495" s="4">
        <v>7.42</v>
      </c>
      <c r="Z495" s="4" t="s">
        <v>2924</v>
      </c>
      <c r="AA495" s="10">
        <v>55.507559395199998</v>
      </c>
      <c r="AB495" s="10">
        <v>55.071428571399998</v>
      </c>
      <c r="AC495" s="4">
        <v>3.2920259999999999</v>
      </c>
      <c r="AD495" s="4">
        <v>2.9365166718903999</v>
      </c>
      <c r="AE495" s="4">
        <v>3.1352207685470002</v>
      </c>
      <c r="AF495" s="4" t="s">
        <v>2924</v>
      </c>
      <c r="AG495" s="4">
        <v>43.954060932557603</v>
      </c>
      <c r="AH495" s="4">
        <v>49.205028199396203</v>
      </c>
      <c r="AI495" s="4">
        <v>4.4956269999999998</v>
      </c>
      <c r="AJ495" s="4">
        <v>6.3789300000000004</v>
      </c>
    </row>
    <row r="496" spans="1:36" hidden="1" x14ac:dyDescent="0.3">
      <c r="A496" s="1" t="s">
        <v>490</v>
      </c>
      <c r="B496" s="2">
        <v>4531073</v>
      </c>
      <c r="C496" s="3" t="s">
        <v>2936</v>
      </c>
      <c r="D496" s="4">
        <v>5675.8018781999999</v>
      </c>
      <c r="E496" s="3" t="s">
        <v>2977</v>
      </c>
      <c r="F496" s="3" t="s">
        <v>2978</v>
      </c>
      <c r="G496" s="3" t="s">
        <v>3083</v>
      </c>
      <c r="H496" s="3" t="s">
        <v>3083</v>
      </c>
      <c r="I496" s="3" t="s">
        <v>2980</v>
      </c>
      <c r="J496" s="4">
        <v>31.225639000000001</v>
      </c>
      <c r="K496" s="4">
        <v>4.9168979999999998</v>
      </c>
      <c r="L496" s="4">
        <v>-0.26333099999999998</v>
      </c>
      <c r="M496" s="4">
        <v>-9.8912E-2</v>
      </c>
      <c r="N496" s="4">
        <v>42.0833333333333</v>
      </c>
      <c r="O496" s="4">
        <v>19.535782999999999</v>
      </c>
      <c r="P496" s="4">
        <v>2.1405859999999999</v>
      </c>
      <c r="Q496" s="4">
        <v>24.98244</v>
      </c>
      <c r="R496" s="4">
        <v>25.978985000000002</v>
      </c>
      <c r="S496" s="3" t="s">
        <v>4676</v>
      </c>
      <c r="T496" s="4">
        <v>30.3</v>
      </c>
      <c r="U496" s="4">
        <v>5675.8018781999999</v>
      </c>
      <c r="V496" s="10">
        <v>5697.9448780000002</v>
      </c>
      <c r="W496" s="4">
        <v>3.8283828382838299</v>
      </c>
      <c r="X496" s="4">
        <v>33.15</v>
      </c>
      <c r="Y496" s="4">
        <v>20.100000000000001</v>
      </c>
      <c r="Z496" s="4">
        <v>42.917847000000002</v>
      </c>
      <c r="AA496" s="10">
        <v>24.074368345700002</v>
      </c>
      <c r="AB496" s="10">
        <v>36.653078011700003</v>
      </c>
      <c r="AC496" s="4">
        <v>21.175968000000001</v>
      </c>
      <c r="AD496" s="4">
        <v>16.8410239193325</v>
      </c>
      <c r="AE496" s="4">
        <v>22.141838609538201</v>
      </c>
      <c r="AF496" s="4">
        <v>24.98244</v>
      </c>
      <c r="AG496" s="4">
        <v>17.173398991527801</v>
      </c>
      <c r="AH496" s="4">
        <v>22.0835049737201</v>
      </c>
      <c r="AI496" s="4">
        <v>2.1405859999999999</v>
      </c>
      <c r="AJ496" s="4">
        <v>2.1405859999999999</v>
      </c>
    </row>
    <row r="497" spans="1:36" hidden="1" x14ac:dyDescent="0.3">
      <c r="A497" s="1" t="s">
        <v>491</v>
      </c>
      <c r="B497" s="2">
        <v>107507545</v>
      </c>
      <c r="C497" s="3" t="s">
        <v>2919</v>
      </c>
      <c r="D497" s="4">
        <v>747.03000921</v>
      </c>
      <c r="E497" s="3" t="s">
        <v>2920</v>
      </c>
      <c r="F497" s="3" t="s">
        <v>2921</v>
      </c>
      <c r="G497" s="3" t="s">
        <v>2942</v>
      </c>
      <c r="H497" s="3" t="s">
        <v>2942</v>
      </c>
      <c r="I497" s="3"/>
      <c r="J497" s="4">
        <v>12.630118</v>
      </c>
      <c r="K497" s="4">
        <v>-6.6168009999999997</v>
      </c>
      <c r="L497" s="4">
        <v>-22.751071</v>
      </c>
      <c r="M497" s="5" t="s">
        <v>3345</v>
      </c>
      <c r="N497" s="4" t="s">
        <v>2924</v>
      </c>
      <c r="O497" s="4" t="s">
        <v>2924</v>
      </c>
      <c r="P497" s="4">
        <v>1.8618790000000001</v>
      </c>
      <c r="Q497" s="4" t="s">
        <v>2924</v>
      </c>
      <c r="R497" s="4" t="s">
        <v>2924</v>
      </c>
      <c r="S497" s="3" t="s">
        <v>4677</v>
      </c>
      <c r="T497" s="4">
        <v>16.23</v>
      </c>
      <c r="U497" s="4">
        <v>747.03000921</v>
      </c>
      <c r="V497" s="10">
        <v>370.766009</v>
      </c>
      <c r="W497" s="4" t="s">
        <v>2935</v>
      </c>
      <c r="X497" s="4">
        <v>33.92</v>
      </c>
      <c r="Y497" s="4">
        <v>13.56</v>
      </c>
      <c r="Z497" s="4" t="s">
        <v>2924</v>
      </c>
      <c r="AA497" s="10" t="s">
        <v>2924</v>
      </c>
      <c r="AB497" s="10" t="s">
        <v>2924</v>
      </c>
      <c r="AC497" s="4" t="s">
        <v>2935</v>
      </c>
      <c r="AD497" s="4" t="s">
        <v>2935</v>
      </c>
      <c r="AE497" s="4" t="s">
        <v>2935</v>
      </c>
      <c r="AF497" s="4" t="s">
        <v>2924</v>
      </c>
      <c r="AG497" s="4" t="s">
        <v>2935</v>
      </c>
      <c r="AH497" s="4" t="s">
        <v>2935</v>
      </c>
      <c r="AI497" s="4">
        <v>1.8618790000000001</v>
      </c>
      <c r="AJ497" s="4">
        <v>1.8618790000000001</v>
      </c>
    </row>
    <row r="498" spans="1:36" hidden="1" x14ac:dyDescent="0.3">
      <c r="A498" s="1" t="s">
        <v>492</v>
      </c>
      <c r="B498" s="2">
        <v>5202190</v>
      </c>
      <c r="C498" s="3" t="s">
        <v>2919</v>
      </c>
      <c r="D498" s="4">
        <v>3694.0801710800001</v>
      </c>
      <c r="E498" s="3" t="s">
        <v>3107</v>
      </c>
      <c r="F498" s="3" t="s">
        <v>3108</v>
      </c>
      <c r="G498" s="3" t="s">
        <v>3109</v>
      </c>
      <c r="H498" s="3" t="s">
        <v>3109</v>
      </c>
      <c r="I498" s="3" t="s">
        <v>3222</v>
      </c>
      <c r="J498" s="4">
        <v>67.073171000000002</v>
      </c>
      <c r="K498" s="4">
        <v>27.123483</v>
      </c>
      <c r="L498" s="4">
        <v>11.173533000000001</v>
      </c>
      <c r="M498" s="4">
        <v>-5.6117E-2</v>
      </c>
      <c r="N498" s="4" t="s">
        <v>2924</v>
      </c>
      <c r="O498" s="4">
        <v>46.380208000000003</v>
      </c>
      <c r="P498" s="4">
        <v>7.6143650000000003</v>
      </c>
      <c r="Q498" s="4">
        <v>28.095829999999999</v>
      </c>
      <c r="R498" s="4">
        <v>29.007217000000001</v>
      </c>
      <c r="S498" s="3" t="s">
        <v>4678</v>
      </c>
      <c r="T498" s="4">
        <v>35.619999999999997</v>
      </c>
      <c r="U498" s="4">
        <v>3694.0801710800001</v>
      </c>
      <c r="V498" s="10">
        <v>3636.1271710000001</v>
      </c>
      <c r="W498" s="4" t="s">
        <v>2935</v>
      </c>
      <c r="X498" s="4">
        <v>37.94</v>
      </c>
      <c r="Y498" s="4">
        <v>21.02</v>
      </c>
      <c r="Z498" s="4" t="s">
        <v>2924</v>
      </c>
      <c r="AA498" s="10">
        <v>18.81172432</v>
      </c>
      <c r="AB498" s="10">
        <v>20.9554065184</v>
      </c>
      <c r="AC498" s="4">
        <v>4.090274</v>
      </c>
      <c r="AD498" s="4">
        <v>3.7790999706392001</v>
      </c>
      <c r="AE498" s="4">
        <v>4.05735281717</v>
      </c>
      <c r="AF498" s="4">
        <v>28.095829999999999</v>
      </c>
      <c r="AG498" s="4">
        <v>13.298390940001701</v>
      </c>
      <c r="AH498" s="4">
        <v>14.7844863263939</v>
      </c>
      <c r="AI498" s="4">
        <v>7.6143650000000003</v>
      </c>
      <c r="AJ498" s="4">
        <v>8.6835690000000003</v>
      </c>
    </row>
    <row r="499" spans="1:36" hidden="1" x14ac:dyDescent="0.3">
      <c r="A499" s="1" t="s">
        <v>493</v>
      </c>
      <c r="B499" s="2">
        <v>4987870</v>
      </c>
      <c r="C499" s="3" t="s">
        <v>2936</v>
      </c>
      <c r="D499" s="4">
        <v>20324.840535849999</v>
      </c>
      <c r="E499" s="3" t="s">
        <v>2937</v>
      </c>
      <c r="F499" s="3" t="s">
        <v>2938</v>
      </c>
      <c r="G499" s="3" t="s">
        <v>2944</v>
      </c>
      <c r="H499" s="3" t="s">
        <v>2944</v>
      </c>
      <c r="I499" s="3" t="s">
        <v>3346</v>
      </c>
      <c r="J499" s="4">
        <v>63.034807999999998</v>
      </c>
      <c r="K499" s="4">
        <v>9.4411719999999999</v>
      </c>
      <c r="L499" s="4">
        <v>-2.3688549999999999</v>
      </c>
      <c r="M499" s="4">
        <v>0.96779999999999999</v>
      </c>
      <c r="N499" s="4">
        <v>24.121559999999999</v>
      </c>
      <c r="O499" s="4">
        <v>23.002352999999999</v>
      </c>
      <c r="P499" s="4">
        <v>7.3681710000000002</v>
      </c>
      <c r="Q499" s="4">
        <v>15.48391</v>
      </c>
      <c r="R499" s="4">
        <v>7.5965939999999996</v>
      </c>
      <c r="S499" s="3" t="s">
        <v>4679</v>
      </c>
      <c r="T499" s="4">
        <v>449.65</v>
      </c>
      <c r="U499" s="4">
        <v>20324.840535849999</v>
      </c>
      <c r="V499" s="10">
        <v>21084.440535000002</v>
      </c>
      <c r="W499" s="4">
        <v>0.88958078505504301</v>
      </c>
      <c r="X499" s="4">
        <v>481.26</v>
      </c>
      <c r="Y499" s="4">
        <v>272.14999999999998</v>
      </c>
      <c r="Z499" s="4">
        <v>15.912871000000001</v>
      </c>
      <c r="AA499" s="10" t="s">
        <v>2935</v>
      </c>
      <c r="AB499" s="10">
        <v>22.2993222176</v>
      </c>
      <c r="AC499" s="4">
        <v>4.2099840000000004</v>
      </c>
      <c r="AD499" s="4">
        <v>4.0335037305113</v>
      </c>
      <c r="AE499" s="4">
        <v>4.1816053933332</v>
      </c>
      <c r="AF499" s="4">
        <v>15.48391</v>
      </c>
      <c r="AG499" s="4">
        <v>14.9147889414711</v>
      </c>
      <c r="AH499" s="4">
        <v>15.7054438181219</v>
      </c>
      <c r="AI499" s="4">
        <v>7.3681710000000002</v>
      </c>
      <c r="AJ499" s="4" t="s">
        <v>2924</v>
      </c>
    </row>
    <row r="500" spans="1:36" hidden="1" x14ac:dyDescent="0.3">
      <c r="A500" s="1" t="s">
        <v>494</v>
      </c>
      <c r="B500" s="2">
        <v>4622047</v>
      </c>
      <c r="C500" s="3" t="s">
        <v>2919</v>
      </c>
      <c r="D500" s="4">
        <v>857.77051470000004</v>
      </c>
      <c r="E500" s="3" t="s">
        <v>2930</v>
      </c>
      <c r="F500" s="3" t="s">
        <v>2954</v>
      </c>
      <c r="G500" s="3" t="s">
        <v>2955</v>
      </c>
      <c r="H500" s="3" t="s">
        <v>2956</v>
      </c>
      <c r="I500" s="3" t="s">
        <v>3347</v>
      </c>
      <c r="J500" s="4">
        <v>12.860013</v>
      </c>
      <c r="K500" s="4">
        <v>1.0797840000000001</v>
      </c>
      <c r="L500" s="4">
        <v>-3.3275960000000002</v>
      </c>
      <c r="M500" s="4">
        <v>3.8840940000000002</v>
      </c>
      <c r="N500" s="4">
        <v>9.7794539999999994</v>
      </c>
      <c r="O500" s="4">
        <v>3.1566130000000001</v>
      </c>
      <c r="P500" s="5" t="s">
        <v>3348</v>
      </c>
      <c r="Q500" s="4" t="s">
        <v>2935</v>
      </c>
      <c r="R500" s="4">
        <v>13.966989999999999</v>
      </c>
      <c r="S500" s="3" t="s">
        <v>4680</v>
      </c>
      <c r="T500" s="4">
        <v>16.850000000000001</v>
      </c>
      <c r="U500" s="4">
        <v>857.77051470000004</v>
      </c>
      <c r="V500" s="10">
        <v>1730.1225139999999</v>
      </c>
      <c r="W500" s="4">
        <v>10.6824925816024</v>
      </c>
      <c r="X500" s="4">
        <v>18.739999999999998</v>
      </c>
      <c r="Y500" s="4">
        <v>14.76</v>
      </c>
      <c r="Z500" s="4">
        <v>9.7794539999999994</v>
      </c>
      <c r="AA500" s="10">
        <v>9.5602836879000002</v>
      </c>
      <c r="AB500" s="10">
        <v>8.5232733415999995</v>
      </c>
      <c r="AC500" s="5" t="s">
        <v>4681</v>
      </c>
      <c r="AD500" s="4">
        <v>7.3741067584230002</v>
      </c>
      <c r="AE500" s="4">
        <v>7.4782800050139997</v>
      </c>
      <c r="AF500" s="4" t="s">
        <v>2935</v>
      </c>
      <c r="AG500" s="4" t="s">
        <v>2935</v>
      </c>
      <c r="AH500" s="4" t="s">
        <v>2935</v>
      </c>
      <c r="AI500" s="5" t="s">
        <v>3348</v>
      </c>
      <c r="AJ500" s="5" t="s">
        <v>3348</v>
      </c>
    </row>
    <row r="501" spans="1:36" hidden="1" x14ac:dyDescent="0.3">
      <c r="A501" s="1" t="s">
        <v>495</v>
      </c>
      <c r="B501" s="2">
        <v>4099394</v>
      </c>
      <c r="C501" s="3" t="s">
        <v>2936</v>
      </c>
      <c r="D501" s="4">
        <v>12641.8262256</v>
      </c>
      <c r="E501" s="3" t="s">
        <v>2925</v>
      </c>
      <c r="F501" s="3" t="s">
        <v>2926</v>
      </c>
      <c r="G501" s="3" t="s">
        <v>2927</v>
      </c>
      <c r="H501" s="3" t="s">
        <v>3026</v>
      </c>
      <c r="I501" s="3" t="s">
        <v>3224</v>
      </c>
      <c r="J501" s="4">
        <v>27.182044999999999</v>
      </c>
      <c r="K501" s="4">
        <v>-0.64531799999999995</v>
      </c>
      <c r="L501" s="4">
        <v>14.157806000000001</v>
      </c>
      <c r="M501" s="4">
        <v>4.5751629999999999</v>
      </c>
      <c r="N501" s="4">
        <v>30.746044000000001</v>
      </c>
      <c r="O501" s="4">
        <v>23.221399999999999</v>
      </c>
      <c r="P501" s="4">
        <v>2.0511270000000001</v>
      </c>
      <c r="Q501" s="4">
        <v>26.088054</v>
      </c>
      <c r="R501" s="4">
        <v>32.515962999999999</v>
      </c>
      <c r="S501" s="3" t="s">
        <v>4682</v>
      </c>
      <c r="T501" s="4">
        <v>81.599999999999994</v>
      </c>
      <c r="U501" s="4">
        <v>12641.8262256</v>
      </c>
      <c r="V501" s="10">
        <v>31560.493224999998</v>
      </c>
      <c r="W501" s="4" t="s">
        <v>2935</v>
      </c>
      <c r="X501" s="4">
        <v>88.22</v>
      </c>
      <c r="Y501" s="4">
        <v>62.904299999999999</v>
      </c>
      <c r="Z501" s="4">
        <v>30.746044000000001</v>
      </c>
      <c r="AA501" s="10">
        <v>24.280655815700001</v>
      </c>
      <c r="AB501" s="10">
        <v>27.9387948655</v>
      </c>
      <c r="AC501" s="4">
        <v>1.1402300000000001</v>
      </c>
      <c r="AD501" s="4">
        <v>1.2044800793195001</v>
      </c>
      <c r="AE501" s="4">
        <v>1.2155422034089001</v>
      </c>
      <c r="AF501" s="4">
        <v>26.088054</v>
      </c>
      <c r="AG501" s="4">
        <v>29.834163236642301</v>
      </c>
      <c r="AH501" s="4">
        <v>31.700187391785001</v>
      </c>
      <c r="AI501" s="4">
        <v>2.0511270000000001</v>
      </c>
      <c r="AJ501" s="4">
        <v>2.0990890000000002</v>
      </c>
    </row>
    <row r="502" spans="1:36" hidden="1" x14ac:dyDescent="0.3">
      <c r="A502" s="1" t="s">
        <v>496</v>
      </c>
      <c r="B502" s="2">
        <v>4980730</v>
      </c>
      <c r="C502" s="3" t="s">
        <v>2936</v>
      </c>
      <c r="D502" s="4">
        <v>31979.250909314898</v>
      </c>
      <c r="E502" s="3" t="s">
        <v>2925</v>
      </c>
      <c r="F502" s="3" t="s">
        <v>2981</v>
      </c>
      <c r="G502" s="3" t="s">
        <v>2982</v>
      </c>
      <c r="H502" s="3" t="s">
        <v>3063</v>
      </c>
      <c r="I502" s="3" t="s">
        <v>3349</v>
      </c>
      <c r="J502" s="4">
        <v>72.796668999999994</v>
      </c>
      <c r="K502" s="4">
        <v>61.165049000000003</v>
      </c>
      <c r="L502" s="4">
        <v>16.083915999999999</v>
      </c>
      <c r="M502" s="4">
        <v>2.4269850000000002</v>
      </c>
      <c r="N502" s="4">
        <v>20.767306000000001</v>
      </c>
      <c r="O502" s="4">
        <v>25.723140000000001</v>
      </c>
      <c r="P502" s="4">
        <v>3.6698599999999999</v>
      </c>
      <c r="Q502" s="4">
        <v>9.9473939999999992</v>
      </c>
      <c r="R502" s="4">
        <v>124.48002200000001</v>
      </c>
      <c r="S502" s="3" t="s">
        <v>4683</v>
      </c>
      <c r="T502" s="4">
        <v>24.9</v>
      </c>
      <c r="U502" s="4">
        <v>31979.250909314898</v>
      </c>
      <c r="V502" s="10">
        <v>60746.250909000002</v>
      </c>
      <c r="W502" s="4" t="s">
        <v>2935</v>
      </c>
      <c r="X502" s="4">
        <v>25.6</v>
      </c>
      <c r="Y502" s="4">
        <v>13.78</v>
      </c>
      <c r="Z502" s="4">
        <v>20.767306000000001</v>
      </c>
      <c r="AA502" s="10">
        <v>15.2732625897</v>
      </c>
      <c r="AB502" s="10">
        <v>18.699730393399999</v>
      </c>
      <c r="AC502" s="4">
        <v>2.4815659999999999</v>
      </c>
      <c r="AD502" s="4">
        <v>2.3503367162447</v>
      </c>
      <c r="AE502" s="4">
        <v>2.4307016744997001</v>
      </c>
      <c r="AF502" s="4">
        <v>9.9473939999999992</v>
      </c>
      <c r="AG502" s="4">
        <v>9.3627031755301999</v>
      </c>
      <c r="AH502" s="4">
        <v>10.0286991221321</v>
      </c>
      <c r="AI502" s="4">
        <v>3.6698599999999999</v>
      </c>
      <c r="AJ502" s="4">
        <v>4.6085510000000003</v>
      </c>
    </row>
    <row r="503" spans="1:36" hidden="1" x14ac:dyDescent="0.3">
      <c r="A503" s="1" t="s">
        <v>497</v>
      </c>
      <c r="B503" s="2">
        <v>4004423</v>
      </c>
      <c r="C503" s="3" t="s">
        <v>2936</v>
      </c>
      <c r="D503" s="4">
        <v>9518.8725322600003</v>
      </c>
      <c r="E503" s="3" t="s">
        <v>3033</v>
      </c>
      <c r="F503" s="3" t="s">
        <v>3033</v>
      </c>
      <c r="G503" s="3" t="s">
        <v>3054</v>
      </c>
      <c r="H503" s="3" t="s">
        <v>3084</v>
      </c>
      <c r="I503" s="3" t="s">
        <v>3209</v>
      </c>
      <c r="J503" s="4">
        <v>178.544341</v>
      </c>
      <c r="K503" s="4">
        <v>34.362907</v>
      </c>
      <c r="L503" s="4">
        <v>22.487331999999999</v>
      </c>
      <c r="M503" s="4">
        <v>8.8148149999999994</v>
      </c>
      <c r="N503" s="4">
        <v>42.513356999999999</v>
      </c>
      <c r="O503" s="4">
        <v>46.239708999999998</v>
      </c>
      <c r="P503" s="4">
        <v>5.7329410000000003</v>
      </c>
      <c r="Q503" s="4">
        <v>19.321577999999999</v>
      </c>
      <c r="R503" s="4">
        <v>68.055561999999995</v>
      </c>
      <c r="S503" s="3" t="s">
        <v>4684</v>
      </c>
      <c r="T503" s="4">
        <v>190.97</v>
      </c>
      <c r="U503" s="4">
        <v>9518.8725322600003</v>
      </c>
      <c r="V503" s="10">
        <v>10071.372531999999</v>
      </c>
      <c r="W503" s="4">
        <v>0.41891396554432597</v>
      </c>
      <c r="X503" s="4">
        <v>192.34</v>
      </c>
      <c r="Y503" s="4">
        <v>58.868699999999997</v>
      </c>
      <c r="Z503" s="4">
        <v>42.513356999999999</v>
      </c>
      <c r="AA503" s="10">
        <v>26.853687688899999</v>
      </c>
      <c r="AB503" s="10">
        <v>27.717584562700001</v>
      </c>
      <c r="AC503" s="4">
        <v>3.5645829999999998</v>
      </c>
      <c r="AD503" s="4">
        <v>3.3084255863532999</v>
      </c>
      <c r="AE503" s="4">
        <v>3.3209103254857002</v>
      </c>
      <c r="AF503" s="4">
        <v>19.321577999999999</v>
      </c>
      <c r="AG503" s="4">
        <v>15.126607669421601</v>
      </c>
      <c r="AH503" s="4">
        <v>15.6729008278988</v>
      </c>
      <c r="AI503" s="4">
        <v>5.7329410000000003</v>
      </c>
      <c r="AJ503" s="4">
        <v>6.7068199999999996</v>
      </c>
    </row>
    <row r="504" spans="1:36" hidden="1" x14ac:dyDescent="0.3">
      <c r="A504" s="1" t="s">
        <v>498</v>
      </c>
      <c r="B504" s="2">
        <v>4338125</v>
      </c>
      <c r="C504" s="3" t="s">
        <v>2936</v>
      </c>
      <c r="D504" s="4">
        <v>596.89790784000002</v>
      </c>
      <c r="E504" s="3" t="s">
        <v>2925</v>
      </c>
      <c r="F504" s="3" t="s">
        <v>2981</v>
      </c>
      <c r="G504" s="3" t="s">
        <v>3017</v>
      </c>
      <c r="H504" s="3" t="s">
        <v>3018</v>
      </c>
      <c r="I504" s="3" t="s">
        <v>3350</v>
      </c>
      <c r="J504" s="4">
        <v>72.655218000000005</v>
      </c>
      <c r="K504" s="4">
        <v>25.071770000000001</v>
      </c>
      <c r="L504" s="4">
        <v>22.53125</v>
      </c>
      <c r="M504" s="4">
        <v>2.913386</v>
      </c>
      <c r="N504" s="4">
        <v>17.575078000000001</v>
      </c>
      <c r="O504" s="4">
        <v>14.712946000000001</v>
      </c>
      <c r="P504" s="4">
        <v>3.0126780000000002</v>
      </c>
      <c r="Q504" s="4">
        <v>10.130895000000001</v>
      </c>
      <c r="R504" s="4">
        <v>16.334807000000001</v>
      </c>
      <c r="S504" s="3" t="s">
        <v>4685</v>
      </c>
      <c r="T504" s="4">
        <v>39.21</v>
      </c>
      <c r="U504" s="4">
        <v>596.89790784000002</v>
      </c>
      <c r="V504" s="10">
        <v>1160.483907</v>
      </c>
      <c r="W504" s="4">
        <v>1.14766641162969</v>
      </c>
      <c r="X504" s="4">
        <v>40.468000000000004</v>
      </c>
      <c r="Y504" s="4">
        <v>22.05</v>
      </c>
      <c r="Z504" s="4">
        <v>17.575078000000001</v>
      </c>
      <c r="AA504" s="10">
        <v>13.9537366548</v>
      </c>
      <c r="AB504" s="10">
        <v>15.4980237154</v>
      </c>
      <c r="AC504" s="4">
        <v>2.8630450000000001</v>
      </c>
      <c r="AD504" s="4">
        <v>2.7886661724455002</v>
      </c>
      <c r="AE504" s="4">
        <v>2.8782146314785999</v>
      </c>
      <c r="AF504" s="4">
        <v>10.130895000000001</v>
      </c>
      <c r="AG504" s="4">
        <v>9.6011707468415999</v>
      </c>
      <c r="AH504" s="4">
        <v>9.5298754611541998</v>
      </c>
      <c r="AI504" s="4">
        <v>3.0126780000000002</v>
      </c>
      <c r="AJ504" s="4" t="s">
        <v>2924</v>
      </c>
    </row>
    <row r="505" spans="1:36" hidden="1" x14ac:dyDescent="0.3">
      <c r="A505" s="1" t="s">
        <v>499</v>
      </c>
      <c r="B505" s="2">
        <v>4158618</v>
      </c>
      <c r="C505" s="3" t="s">
        <v>2936</v>
      </c>
      <c r="D505" s="4">
        <v>69086.506796999995</v>
      </c>
      <c r="E505" s="3" t="s">
        <v>2937</v>
      </c>
      <c r="F505" s="3" t="s">
        <v>2938</v>
      </c>
      <c r="G505" s="3" t="s">
        <v>2944</v>
      </c>
      <c r="H505" s="3" t="s">
        <v>2944</v>
      </c>
      <c r="I505" s="3" t="s">
        <v>2951</v>
      </c>
      <c r="J505" s="4">
        <v>45.337862999999999</v>
      </c>
      <c r="K505" s="4">
        <v>10.663983999999999</v>
      </c>
      <c r="L505" s="4">
        <v>-3.9301309999999998</v>
      </c>
      <c r="M505" s="4">
        <v>3.3141020000000001</v>
      </c>
      <c r="N505" s="4">
        <v>45.320777</v>
      </c>
      <c r="O505" s="4">
        <v>72.641508999999999</v>
      </c>
      <c r="P505" s="4">
        <v>4.7048759999999996</v>
      </c>
      <c r="Q505" s="4">
        <v>21.584019999999999</v>
      </c>
      <c r="R505" s="4">
        <v>46.300046999999999</v>
      </c>
      <c r="S505" s="3" t="s">
        <v>4686</v>
      </c>
      <c r="T505" s="4">
        <v>77</v>
      </c>
      <c r="U505" s="4">
        <v>69086.506796999995</v>
      </c>
      <c r="V505" s="10">
        <v>80087.506796999995</v>
      </c>
      <c r="W505" s="4">
        <v>0.98701298701298701</v>
      </c>
      <c r="X505" s="4">
        <v>83.32</v>
      </c>
      <c r="Y505" s="4">
        <v>51.2</v>
      </c>
      <c r="Z505" s="4">
        <v>19.979241999999999</v>
      </c>
      <c r="AA505" s="10">
        <v>26.563631972900001</v>
      </c>
      <c r="AB505" s="10">
        <v>30.5597999722</v>
      </c>
      <c r="AC505" s="4">
        <v>3.2292049999999999</v>
      </c>
      <c r="AD505" s="4">
        <v>3.4908738223409999</v>
      </c>
      <c r="AE505" s="4">
        <v>3.5369456286070999</v>
      </c>
      <c r="AF505" s="4">
        <v>21.584019999999999</v>
      </c>
      <c r="AG505" s="4">
        <v>16.296004973193401</v>
      </c>
      <c r="AH505" s="4">
        <v>17.213957288604899</v>
      </c>
      <c r="AI505" s="4">
        <v>4.7048759999999996</v>
      </c>
      <c r="AJ505" s="4" t="s">
        <v>2924</v>
      </c>
    </row>
    <row r="506" spans="1:36" hidden="1" x14ac:dyDescent="0.3">
      <c r="A506" s="1" t="s">
        <v>500</v>
      </c>
      <c r="B506" s="2">
        <v>4206401</v>
      </c>
      <c r="C506" s="3" t="s">
        <v>2936</v>
      </c>
      <c r="D506" s="4">
        <v>1251.41014709</v>
      </c>
      <c r="E506" s="3" t="s">
        <v>3107</v>
      </c>
      <c r="F506" s="3" t="s">
        <v>3108</v>
      </c>
      <c r="G506" s="3" t="s">
        <v>3109</v>
      </c>
      <c r="H506" s="3" t="s">
        <v>3109</v>
      </c>
      <c r="I506" s="3" t="s">
        <v>3222</v>
      </c>
      <c r="J506" s="4">
        <v>1.204189</v>
      </c>
      <c r="K506" s="4">
        <v>11.863426</v>
      </c>
      <c r="L506" s="4">
        <v>23.672425</v>
      </c>
      <c r="M506" s="4">
        <v>3.2585470000000001</v>
      </c>
      <c r="N506" s="4">
        <v>32.762712000000001</v>
      </c>
      <c r="O506" s="4">
        <v>8.9366620000000001</v>
      </c>
      <c r="P506" s="4">
        <v>2.5016180000000001</v>
      </c>
      <c r="Q506" s="4">
        <v>10.056509</v>
      </c>
      <c r="R506" s="4">
        <v>12.261365</v>
      </c>
      <c r="S506" s="3" t="s">
        <v>4687</v>
      </c>
      <c r="T506" s="4">
        <v>19.329999999999998</v>
      </c>
      <c r="U506" s="4">
        <v>1251.41014709</v>
      </c>
      <c r="V506" s="10">
        <v>1666.816147</v>
      </c>
      <c r="W506" s="4" t="s">
        <v>2935</v>
      </c>
      <c r="X506" s="4">
        <v>21.24</v>
      </c>
      <c r="Y506" s="4">
        <v>15.05</v>
      </c>
      <c r="Z506" s="4">
        <v>32.762712000000001</v>
      </c>
      <c r="AA506" s="10">
        <v>8.0736780553000003</v>
      </c>
      <c r="AB506" s="10">
        <v>10.8755584061</v>
      </c>
      <c r="AC506" s="4">
        <v>2.320414</v>
      </c>
      <c r="AD506" s="4">
        <v>2.237672009972</v>
      </c>
      <c r="AE506" s="4">
        <v>2.3064653119446001</v>
      </c>
      <c r="AF506" s="4">
        <v>10.056509</v>
      </c>
      <c r="AG506" s="4">
        <v>7.6647629731339997</v>
      </c>
      <c r="AH506" s="4">
        <v>7.9825155819895999</v>
      </c>
      <c r="AI506" s="4">
        <v>2.5016180000000001</v>
      </c>
      <c r="AJ506" s="4" t="s">
        <v>2924</v>
      </c>
    </row>
    <row r="507" spans="1:36" hidden="1" x14ac:dyDescent="0.3">
      <c r="A507" s="1" t="s">
        <v>501</v>
      </c>
      <c r="B507" s="2">
        <v>4436011</v>
      </c>
      <c r="C507" s="3" t="s">
        <v>2936</v>
      </c>
      <c r="D507" s="4">
        <v>1945.0147915800001</v>
      </c>
      <c r="E507" s="3" t="s">
        <v>2925</v>
      </c>
      <c r="F507" s="3" t="s">
        <v>2997</v>
      </c>
      <c r="G507" s="3" t="s">
        <v>3128</v>
      </c>
      <c r="H507" s="3" t="s">
        <v>3129</v>
      </c>
      <c r="I507" s="3" t="s">
        <v>3343</v>
      </c>
      <c r="J507" s="4">
        <v>-20.280650000000001</v>
      </c>
      <c r="K507" s="4">
        <v>-17.071297000000001</v>
      </c>
      <c r="L507" s="4">
        <v>-18.658629000000001</v>
      </c>
      <c r="M507" s="4">
        <v>2.138531</v>
      </c>
      <c r="N507" s="4">
        <v>8.5247200000000003</v>
      </c>
      <c r="O507" s="4">
        <v>6.9414790000000002</v>
      </c>
      <c r="P507" s="4">
        <v>2.3452980000000001</v>
      </c>
      <c r="Q507" s="4">
        <v>4.8192310000000003</v>
      </c>
      <c r="R507" s="4">
        <v>11.866123</v>
      </c>
      <c r="S507" s="3" t="s">
        <v>4688</v>
      </c>
      <c r="T507" s="4">
        <v>53.97</v>
      </c>
      <c r="U507" s="4">
        <v>1945.0147915800001</v>
      </c>
      <c r="V507" s="10">
        <v>2864.161791</v>
      </c>
      <c r="W507" s="4">
        <v>5.9292199370020402</v>
      </c>
      <c r="X507" s="4">
        <v>88.03</v>
      </c>
      <c r="Y507" s="4">
        <v>50.27</v>
      </c>
      <c r="Z507" s="4">
        <v>8.5247200000000003</v>
      </c>
      <c r="AA507" s="10">
        <v>10.997901086100001</v>
      </c>
      <c r="AB507" s="10">
        <v>10.1643969256</v>
      </c>
      <c r="AC507" s="5" t="s">
        <v>4689</v>
      </c>
      <c r="AD507" s="4">
        <v>1.0216714053038001</v>
      </c>
      <c r="AE507" s="4">
        <v>1.0161685208513001</v>
      </c>
      <c r="AF507" s="4">
        <v>4.8192310000000003</v>
      </c>
      <c r="AG507" s="4">
        <v>9.4238540036614005</v>
      </c>
      <c r="AH507" s="4">
        <v>8.6222739499332004</v>
      </c>
      <c r="AI507" s="4">
        <v>2.3452980000000001</v>
      </c>
      <c r="AJ507" s="4">
        <v>6.5386480000000002</v>
      </c>
    </row>
    <row r="508" spans="1:36" hidden="1" x14ac:dyDescent="0.3">
      <c r="A508" s="1" t="s">
        <v>502</v>
      </c>
      <c r="B508" s="2">
        <v>6676338</v>
      </c>
      <c r="C508" s="3" t="s">
        <v>2936</v>
      </c>
      <c r="D508" s="4">
        <v>33330.431667359997</v>
      </c>
      <c r="E508" s="3" t="s">
        <v>2925</v>
      </c>
      <c r="F508" s="3" t="s">
        <v>2926</v>
      </c>
      <c r="G508" s="3" t="s">
        <v>2927</v>
      </c>
      <c r="H508" s="3" t="s">
        <v>3026</v>
      </c>
      <c r="I508" s="3" t="s">
        <v>3351</v>
      </c>
      <c r="J508" s="4">
        <v>725.72429199999999</v>
      </c>
      <c r="K508" s="4">
        <v>69.494184000000004</v>
      </c>
      <c r="L508" s="4">
        <v>31.421333000000001</v>
      </c>
      <c r="M508" s="4">
        <v>7.6182569999999998</v>
      </c>
      <c r="N508" s="4" t="s">
        <v>2924</v>
      </c>
      <c r="O508" s="4">
        <v>57.48227</v>
      </c>
      <c r="P508" s="4">
        <v>53.675497</v>
      </c>
      <c r="Q508" s="4">
        <v>35.270420999999999</v>
      </c>
      <c r="R508" s="4">
        <v>54.710859999999997</v>
      </c>
      <c r="S508" s="3" t="s">
        <v>4690</v>
      </c>
      <c r="T508" s="4">
        <v>259.36</v>
      </c>
      <c r="U508" s="4">
        <v>33330.431667359997</v>
      </c>
      <c r="V508" s="10">
        <v>37880.431666999997</v>
      </c>
      <c r="W508" s="4" t="s">
        <v>2935</v>
      </c>
      <c r="X508" s="4">
        <v>263.61</v>
      </c>
      <c r="Y508" s="4">
        <v>29.84</v>
      </c>
      <c r="Z508" s="4" t="s">
        <v>2924</v>
      </c>
      <c r="AA508" s="10">
        <v>107.4043399039</v>
      </c>
      <c r="AB508" s="10">
        <v>180.1111111111</v>
      </c>
      <c r="AC508" s="4">
        <v>3.0183610000000001</v>
      </c>
      <c r="AD508" s="4">
        <v>2.5224426192295999</v>
      </c>
      <c r="AE508" s="4">
        <v>2.8258216503333</v>
      </c>
      <c r="AF508" s="4">
        <v>35.270420999999999</v>
      </c>
      <c r="AG508" s="4">
        <v>22.713323627115699</v>
      </c>
      <c r="AH508" s="4">
        <v>28.425902139529001</v>
      </c>
      <c r="AI508" s="4">
        <v>53.675497</v>
      </c>
      <c r="AJ508" s="4">
        <v>57.329796999999999</v>
      </c>
    </row>
    <row r="509" spans="1:36" hidden="1" x14ac:dyDescent="0.3">
      <c r="A509" s="1" t="s">
        <v>503</v>
      </c>
      <c r="B509" s="2">
        <v>4088041</v>
      </c>
      <c r="C509" s="3" t="s">
        <v>2919</v>
      </c>
      <c r="D509" s="4">
        <v>7126.5846691200004</v>
      </c>
      <c r="E509" s="3" t="s">
        <v>2937</v>
      </c>
      <c r="F509" s="3" t="s">
        <v>2967</v>
      </c>
      <c r="G509" s="3" t="s">
        <v>2968</v>
      </c>
      <c r="H509" s="3" t="s">
        <v>2969</v>
      </c>
      <c r="I509" s="3" t="s">
        <v>3192</v>
      </c>
      <c r="J509" s="4">
        <v>40.929009999999998</v>
      </c>
      <c r="K509" s="4">
        <v>6.9453680000000002</v>
      </c>
      <c r="L509" s="4">
        <v>9.1332170000000001</v>
      </c>
      <c r="M509" s="4">
        <v>5.6405440000000002</v>
      </c>
      <c r="N509" s="4" t="s">
        <v>2924</v>
      </c>
      <c r="O509" s="4">
        <v>117.74058599999999</v>
      </c>
      <c r="P509" s="4">
        <v>4.653162</v>
      </c>
      <c r="Q509" s="4">
        <v>22.522106000000001</v>
      </c>
      <c r="R509" s="4">
        <v>72.916324000000003</v>
      </c>
      <c r="S509" s="3" t="s">
        <v>4691</v>
      </c>
      <c r="T509" s="4">
        <v>112.56</v>
      </c>
      <c r="U509" s="4">
        <v>7126.5846691200004</v>
      </c>
      <c r="V509" s="10">
        <v>7781.201669</v>
      </c>
      <c r="W509" s="4" t="s">
        <v>2935</v>
      </c>
      <c r="X509" s="4">
        <v>112.845</v>
      </c>
      <c r="Y509" s="4">
        <v>79.16</v>
      </c>
      <c r="Z509" s="4" t="s">
        <v>2924</v>
      </c>
      <c r="AA509" s="10">
        <v>130.8228730822</v>
      </c>
      <c r="AB509" s="10">
        <v>176.3599899724</v>
      </c>
      <c r="AC509" s="4">
        <v>5.224513</v>
      </c>
      <c r="AD509" s="4">
        <v>4.5442636182753997</v>
      </c>
      <c r="AE509" s="4">
        <v>5.0258054106246997</v>
      </c>
      <c r="AF509" s="4">
        <v>22.522106000000001</v>
      </c>
      <c r="AG509" s="4">
        <v>19.109313612522001</v>
      </c>
      <c r="AH509" s="4">
        <v>21.305963001419499</v>
      </c>
      <c r="AI509" s="4">
        <v>4.653162</v>
      </c>
      <c r="AJ509" s="4">
        <v>20.343394</v>
      </c>
    </row>
    <row r="510" spans="1:36" hidden="1" x14ac:dyDescent="0.3">
      <c r="A510" s="1" t="s">
        <v>504</v>
      </c>
      <c r="B510" s="2">
        <v>4097130</v>
      </c>
      <c r="C510" s="3" t="s">
        <v>2919</v>
      </c>
      <c r="D510" s="4">
        <v>15881.18637816</v>
      </c>
      <c r="E510" s="3" t="s">
        <v>3007</v>
      </c>
      <c r="F510" s="3" t="s">
        <v>3075</v>
      </c>
      <c r="G510" s="3" t="s">
        <v>3075</v>
      </c>
      <c r="H510" s="3" t="s">
        <v>3076</v>
      </c>
      <c r="I510" s="3" t="s">
        <v>3352</v>
      </c>
      <c r="J510" s="4">
        <v>51.660581999999998</v>
      </c>
      <c r="K510" s="4">
        <v>15.621369</v>
      </c>
      <c r="L510" s="4">
        <v>9.5947949999999995</v>
      </c>
      <c r="M510" s="4">
        <v>6.5969110000000004</v>
      </c>
      <c r="N510" s="4">
        <v>31.154798</v>
      </c>
      <c r="O510" s="4">
        <v>40.557346000000003</v>
      </c>
      <c r="P510" s="4">
        <v>5.020416</v>
      </c>
      <c r="Q510" s="4">
        <v>15.659112</v>
      </c>
      <c r="R510" s="4">
        <v>56.717803000000004</v>
      </c>
      <c r="S510" s="3" t="s">
        <v>4692</v>
      </c>
      <c r="T510" s="4">
        <v>427.88</v>
      </c>
      <c r="U510" s="4">
        <v>15881.18637816</v>
      </c>
      <c r="V510" s="10">
        <v>17183.119377999999</v>
      </c>
      <c r="W510" s="4">
        <v>0.46742077217911598</v>
      </c>
      <c r="X510" s="4">
        <v>428.61</v>
      </c>
      <c r="Y510" s="4">
        <v>266.56</v>
      </c>
      <c r="Z510" s="4">
        <v>31.154798</v>
      </c>
      <c r="AA510" s="10">
        <v>29.340812310099999</v>
      </c>
      <c r="AB510" s="10">
        <v>29.8049803601</v>
      </c>
      <c r="AC510" s="4">
        <v>1.138603</v>
      </c>
      <c r="AD510" s="4">
        <v>1.0609694440762001</v>
      </c>
      <c r="AE510" s="4">
        <v>1.0803583491116</v>
      </c>
      <c r="AF510" s="4">
        <v>15.659112</v>
      </c>
      <c r="AG510" s="4">
        <v>14.1977511457149</v>
      </c>
      <c r="AH510" s="4">
        <v>14.616574707985899</v>
      </c>
      <c r="AI510" s="4">
        <v>5.020416</v>
      </c>
      <c r="AJ510" s="4">
        <v>6.3261229999999999</v>
      </c>
    </row>
    <row r="511" spans="1:36" hidden="1" x14ac:dyDescent="0.3">
      <c r="A511" s="1" t="s">
        <v>505</v>
      </c>
      <c r="B511" s="2">
        <v>100886</v>
      </c>
      <c r="C511" s="3" t="s">
        <v>2919</v>
      </c>
      <c r="D511" s="4">
        <v>610.07325519999995</v>
      </c>
      <c r="E511" s="3" t="s">
        <v>2930</v>
      </c>
      <c r="F511" s="3" t="s">
        <v>2954</v>
      </c>
      <c r="G511" s="3" t="s">
        <v>2954</v>
      </c>
      <c r="H511" s="3" t="s">
        <v>3042</v>
      </c>
      <c r="I511" s="3" t="s">
        <v>3228</v>
      </c>
      <c r="J511" s="4">
        <v>7.3543459999999996</v>
      </c>
      <c r="K511" s="4">
        <v>7.8177459999999996</v>
      </c>
      <c r="L511" s="4">
        <v>8.8883510000000001</v>
      </c>
      <c r="M511" s="4">
        <v>1.0337080000000001</v>
      </c>
      <c r="N511" s="4">
        <v>26.761904999999999</v>
      </c>
      <c r="O511" s="4">
        <v>40.286738</v>
      </c>
      <c r="P511" s="4">
        <v>2.5695830000000002</v>
      </c>
      <c r="Q511" s="4">
        <v>6.6605759999999998</v>
      </c>
      <c r="R511" s="4" t="s">
        <v>2924</v>
      </c>
      <c r="S511" s="3" t="s">
        <v>4693</v>
      </c>
      <c r="T511" s="4">
        <v>44.96</v>
      </c>
      <c r="U511" s="4">
        <v>610.07325519999995</v>
      </c>
      <c r="V511" s="10">
        <v>387.21925499999998</v>
      </c>
      <c r="W511" s="4">
        <v>2.7580071174377201</v>
      </c>
      <c r="X511" s="4">
        <v>50.25</v>
      </c>
      <c r="Y511" s="4">
        <v>37.99</v>
      </c>
      <c r="Z511" s="4">
        <v>26.761904999999999</v>
      </c>
      <c r="AA511" s="10">
        <v>19.296137339000001</v>
      </c>
      <c r="AB511" s="10">
        <v>30.378378378299999</v>
      </c>
      <c r="AC511" s="4">
        <v>1.7598720000000001</v>
      </c>
      <c r="AD511" s="4">
        <v>1.8842327680591999</v>
      </c>
      <c r="AE511" s="4">
        <v>1.9538666925689001</v>
      </c>
      <c r="AF511" s="4">
        <v>6.6605759999999998</v>
      </c>
      <c r="AG511" s="4" t="s">
        <v>2935</v>
      </c>
      <c r="AH511" s="4" t="s">
        <v>2935</v>
      </c>
      <c r="AI511" s="4">
        <v>2.5695830000000002</v>
      </c>
      <c r="AJ511" s="4">
        <v>2.8070179999999998</v>
      </c>
    </row>
    <row r="512" spans="1:36" hidden="1" x14ac:dyDescent="0.3">
      <c r="A512" s="1" t="s">
        <v>506</v>
      </c>
      <c r="B512" s="2">
        <v>4812517</v>
      </c>
      <c r="C512" s="3" t="s">
        <v>2957</v>
      </c>
      <c r="D512" s="4">
        <v>1273.9653780000001</v>
      </c>
      <c r="E512" s="3" t="s">
        <v>2920</v>
      </c>
      <c r="F512" s="3" t="s">
        <v>2921</v>
      </c>
      <c r="G512" s="3" t="s">
        <v>3114</v>
      </c>
      <c r="H512" s="3" t="s">
        <v>3114</v>
      </c>
      <c r="I512" s="3" t="s">
        <v>2943</v>
      </c>
      <c r="J512" s="4">
        <v>24.028103000000002</v>
      </c>
      <c r="K512" s="4">
        <v>-11.260054</v>
      </c>
      <c r="L512" s="4">
        <v>-6.8589520000000004</v>
      </c>
      <c r="M512" s="4">
        <v>-1.5979190000000001</v>
      </c>
      <c r="N512" s="4" t="s">
        <v>2924</v>
      </c>
      <c r="O512" s="4" t="s">
        <v>2924</v>
      </c>
      <c r="P512" s="4">
        <v>7.6245320000000003</v>
      </c>
      <c r="Q512" s="4" t="s">
        <v>2924</v>
      </c>
      <c r="R512" s="4" t="s">
        <v>2924</v>
      </c>
      <c r="S512" s="3" t="s">
        <v>4694</v>
      </c>
      <c r="T512" s="4">
        <v>26.48</v>
      </c>
      <c r="U512" s="4">
        <v>1273.9653780000001</v>
      </c>
      <c r="V512" s="10">
        <v>1124.987378</v>
      </c>
      <c r="W512" s="4" t="s">
        <v>2935</v>
      </c>
      <c r="X512" s="4">
        <v>42.2</v>
      </c>
      <c r="Y512" s="4">
        <v>8.7899999999999991</v>
      </c>
      <c r="Z512" s="4" t="s">
        <v>2924</v>
      </c>
      <c r="AA512" s="10" t="s">
        <v>2924</v>
      </c>
      <c r="AB512" s="10" t="s">
        <v>2924</v>
      </c>
      <c r="AC512" s="4" t="s">
        <v>2935</v>
      </c>
      <c r="AD512" s="4">
        <v>29.999663413333302</v>
      </c>
      <c r="AE512" s="4" t="s">
        <v>2935</v>
      </c>
      <c r="AF512" s="4" t="s">
        <v>2924</v>
      </c>
      <c r="AG512" s="4" t="s">
        <v>2935</v>
      </c>
      <c r="AH512" s="4" t="s">
        <v>2935</v>
      </c>
      <c r="AI512" s="4">
        <v>7.6245320000000003</v>
      </c>
      <c r="AJ512" s="4">
        <v>7.626728</v>
      </c>
    </row>
    <row r="513" spans="1:36" hidden="1" x14ac:dyDescent="0.3">
      <c r="A513" s="1" t="s">
        <v>507</v>
      </c>
      <c r="B513" s="2">
        <v>5176861</v>
      </c>
      <c r="C513" s="3" t="s">
        <v>2941</v>
      </c>
      <c r="D513" s="4">
        <v>834.89764280999998</v>
      </c>
      <c r="E513" s="3" t="s">
        <v>2920</v>
      </c>
      <c r="F513" s="3" t="s">
        <v>2961</v>
      </c>
      <c r="G513" s="3" t="s">
        <v>2974</v>
      </c>
      <c r="H513" s="3" t="s">
        <v>3005</v>
      </c>
      <c r="I513" s="3" t="s">
        <v>3353</v>
      </c>
      <c r="J513" s="4">
        <v>49.949697999999998</v>
      </c>
      <c r="K513" s="4">
        <v>8.2818740000000002</v>
      </c>
      <c r="L513" s="4">
        <v>-7.594544</v>
      </c>
      <c r="M513" s="4">
        <v>6.0854090000000003</v>
      </c>
      <c r="N513" s="4">
        <v>141.952381</v>
      </c>
      <c r="O513" s="4">
        <v>23.734076000000002</v>
      </c>
      <c r="P513" s="4">
        <v>1.8907780000000001</v>
      </c>
      <c r="Q513" s="4">
        <v>37.924857000000003</v>
      </c>
      <c r="R513" s="4">
        <v>18.688507000000001</v>
      </c>
      <c r="S513" s="3" t="s">
        <v>4695</v>
      </c>
      <c r="T513" s="4">
        <v>29.81</v>
      </c>
      <c r="U513" s="4">
        <v>834.89764280999998</v>
      </c>
      <c r="V513" s="10">
        <v>581.85264199999995</v>
      </c>
      <c r="W513" s="4" t="s">
        <v>2935</v>
      </c>
      <c r="X513" s="4">
        <v>35.840000000000003</v>
      </c>
      <c r="Y513" s="4">
        <v>16.965</v>
      </c>
      <c r="Z513" s="4">
        <v>141.952381</v>
      </c>
      <c r="AA513" s="10" t="s">
        <v>2924</v>
      </c>
      <c r="AB513" s="10">
        <v>83.839577005199999</v>
      </c>
      <c r="AC513" s="4">
        <v>1.865642</v>
      </c>
      <c r="AD513" s="4">
        <v>2.1088639369413</v>
      </c>
      <c r="AE513" s="4">
        <v>1.7831114477748</v>
      </c>
      <c r="AF513" s="4">
        <v>37.924857000000003</v>
      </c>
      <c r="AG513" s="4" t="s">
        <v>2924</v>
      </c>
      <c r="AH513" s="4">
        <v>30.304825104166699</v>
      </c>
      <c r="AI513" s="4">
        <v>1.8907780000000001</v>
      </c>
      <c r="AJ513" s="4">
        <v>2.5234909999999999</v>
      </c>
    </row>
    <row r="514" spans="1:36" hidden="1" x14ac:dyDescent="0.3">
      <c r="A514" s="1" t="s">
        <v>508</v>
      </c>
      <c r="B514" s="2">
        <v>4338031</v>
      </c>
      <c r="C514" s="3" t="s">
        <v>2936</v>
      </c>
      <c r="D514" s="4">
        <v>11068.576514279999</v>
      </c>
      <c r="E514" s="3" t="s">
        <v>2920</v>
      </c>
      <c r="F514" s="3" t="s">
        <v>2921</v>
      </c>
      <c r="G514" s="3" t="s">
        <v>3114</v>
      </c>
      <c r="H514" s="3" t="s">
        <v>3114</v>
      </c>
      <c r="I514" s="3" t="s">
        <v>3051</v>
      </c>
      <c r="J514" s="4">
        <v>52.488121999999997</v>
      </c>
      <c r="K514" s="4">
        <v>2.9024640000000002</v>
      </c>
      <c r="L514" s="4">
        <v>1.7690250000000001</v>
      </c>
      <c r="M514" s="4">
        <v>3.1810489999999998</v>
      </c>
      <c r="N514" s="4" t="s">
        <v>2924</v>
      </c>
      <c r="O514" s="4">
        <v>111.68498200000001</v>
      </c>
      <c r="P514" s="4">
        <v>3.1246160000000001</v>
      </c>
      <c r="Q514" s="4">
        <v>30.551537</v>
      </c>
      <c r="R514" s="4">
        <v>30.776401</v>
      </c>
      <c r="S514" s="3" t="s">
        <v>4696</v>
      </c>
      <c r="T514" s="4">
        <v>60.98</v>
      </c>
      <c r="U514" s="4">
        <v>11068.576514279999</v>
      </c>
      <c r="V514" s="10">
        <v>15680.576514</v>
      </c>
      <c r="W514" s="4" t="s">
        <v>2935</v>
      </c>
      <c r="X514" s="4">
        <v>61.5</v>
      </c>
      <c r="Y514" s="4">
        <v>36.738700000000001</v>
      </c>
      <c r="Z514" s="4" t="s">
        <v>2924</v>
      </c>
      <c r="AA514" s="10">
        <v>54.141880493599999</v>
      </c>
      <c r="AB514" s="10">
        <v>55.501956858100002</v>
      </c>
      <c r="AC514" s="4">
        <v>3.5460370000000001</v>
      </c>
      <c r="AD514" s="4">
        <v>3.3244451187788</v>
      </c>
      <c r="AE514" s="4">
        <v>3.3891934986506</v>
      </c>
      <c r="AF514" s="4">
        <v>30.551537</v>
      </c>
      <c r="AG514" s="4">
        <v>17.818836947727299</v>
      </c>
      <c r="AH514" s="4">
        <v>18.5507948155463</v>
      </c>
      <c r="AI514" s="4">
        <v>3.1246160000000001</v>
      </c>
      <c r="AJ514" s="4">
        <v>30.323222000000001</v>
      </c>
    </row>
    <row r="515" spans="1:36" hidden="1" x14ac:dyDescent="0.3">
      <c r="A515" s="1" t="s">
        <v>509</v>
      </c>
      <c r="B515" s="2">
        <v>4810405</v>
      </c>
      <c r="C515" s="3" t="s">
        <v>2957</v>
      </c>
      <c r="D515" s="4">
        <v>2561.9934052799999</v>
      </c>
      <c r="E515" s="3" t="s">
        <v>2920</v>
      </c>
      <c r="F515" s="3" t="s">
        <v>2921</v>
      </c>
      <c r="G515" s="3" t="s">
        <v>2942</v>
      </c>
      <c r="H515" s="3" t="s">
        <v>2942</v>
      </c>
      <c r="I515" s="3" t="s">
        <v>2943</v>
      </c>
      <c r="J515" s="4">
        <v>52.773826999999997</v>
      </c>
      <c r="K515" s="4">
        <v>3.5679850000000002</v>
      </c>
      <c r="L515" s="4">
        <v>9.3197000000000002E-2</v>
      </c>
      <c r="M515" s="4">
        <v>4.2718449999999999</v>
      </c>
      <c r="N515" s="4">
        <v>18.218830000000001</v>
      </c>
      <c r="O515" s="4">
        <v>13.316801</v>
      </c>
      <c r="P515" s="4">
        <v>3.8758569999999999</v>
      </c>
      <c r="Q515" s="4">
        <v>10.020364000000001</v>
      </c>
      <c r="R515" s="4">
        <v>14.089829</v>
      </c>
      <c r="S515" s="3" t="s">
        <v>4697</v>
      </c>
      <c r="T515" s="4">
        <v>21.48</v>
      </c>
      <c r="U515" s="4">
        <v>2561.9934052799999</v>
      </c>
      <c r="V515" s="10">
        <v>2122.9444050000002</v>
      </c>
      <c r="W515" s="4" t="s">
        <v>2935</v>
      </c>
      <c r="X515" s="4">
        <v>24.27</v>
      </c>
      <c r="Y515" s="4">
        <v>13</v>
      </c>
      <c r="Z515" s="4">
        <v>18.218830000000001</v>
      </c>
      <c r="AA515" s="10">
        <v>15.8325348271</v>
      </c>
      <c r="AB515" s="10">
        <v>17.630691192</v>
      </c>
      <c r="AC515" s="4">
        <v>4.6102660000000002</v>
      </c>
      <c r="AD515" s="4">
        <v>3.8810861201377</v>
      </c>
      <c r="AE515" s="4">
        <v>4.3859809902102</v>
      </c>
      <c r="AF515" s="4">
        <v>10.020364000000001</v>
      </c>
      <c r="AG515" s="4">
        <v>10.495955045680599</v>
      </c>
      <c r="AH515" s="4">
        <v>10.325462454701499</v>
      </c>
      <c r="AI515" s="4">
        <v>3.8758569999999999</v>
      </c>
      <c r="AJ515" s="4">
        <v>5.1759040000000001</v>
      </c>
    </row>
    <row r="516" spans="1:36" hidden="1" x14ac:dyDescent="0.3">
      <c r="A516" s="1" t="s">
        <v>510</v>
      </c>
      <c r="B516" s="2">
        <v>114523</v>
      </c>
      <c r="C516" s="3" t="s">
        <v>2936</v>
      </c>
      <c r="D516" s="4">
        <v>191909.16095511999</v>
      </c>
      <c r="E516" s="3" t="s">
        <v>2937</v>
      </c>
      <c r="F516" s="3" t="s">
        <v>2938</v>
      </c>
      <c r="G516" s="3" t="s">
        <v>3047</v>
      </c>
      <c r="H516" s="3" t="s">
        <v>3104</v>
      </c>
      <c r="I516" s="3" t="s">
        <v>3354</v>
      </c>
      <c r="J516" s="4">
        <v>60.692917000000001</v>
      </c>
      <c r="K516" s="4">
        <v>16.102933</v>
      </c>
      <c r="L516" s="4">
        <v>2.3245640000000001</v>
      </c>
      <c r="M516" s="4">
        <v>3.4941550000000001</v>
      </c>
      <c r="N516" s="4">
        <v>18.453575000000001</v>
      </c>
      <c r="O516" s="4">
        <v>20.368435000000002</v>
      </c>
      <c r="P516" s="4">
        <v>9.8937179999999998</v>
      </c>
      <c r="Q516" s="4">
        <v>13.965631999999999</v>
      </c>
      <c r="R516" s="4">
        <v>30.756406999999999</v>
      </c>
      <c r="S516" s="3" t="s">
        <v>4698</v>
      </c>
      <c r="T516" s="4">
        <v>397.49</v>
      </c>
      <c r="U516" s="4">
        <v>191909.16095511999</v>
      </c>
      <c r="V516" s="10">
        <v>225056.160955</v>
      </c>
      <c r="W516" s="4">
        <v>1.4189036202168599</v>
      </c>
      <c r="X516" s="5" t="s">
        <v>4699</v>
      </c>
      <c r="Y516" s="5" t="s">
        <v>4700</v>
      </c>
      <c r="Z516" s="4">
        <v>18.453575000000001</v>
      </c>
      <c r="AA516" s="10">
        <v>18.653182852699999</v>
      </c>
      <c r="AB516" s="10">
        <v>18.183847670799999</v>
      </c>
      <c r="AC516" s="4">
        <v>3.4273899999999999</v>
      </c>
      <c r="AD516" s="4">
        <v>3.4830832401001</v>
      </c>
      <c r="AE516" s="4">
        <v>3.4945561600346</v>
      </c>
      <c r="AF516" s="4">
        <v>13.965631999999999</v>
      </c>
      <c r="AG516" s="4">
        <v>14.5912582398074</v>
      </c>
      <c r="AH516" s="4">
        <v>14.560255842110999</v>
      </c>
      <c r="AI516" s="4">
        <v>9.8937179999999998</v>
      </c>
      <c r="AJ516" s="4">
        <v>14.077916999999999</v>
      </c>
    </row>
    <row r="517" spans="1:36" hidden="1" x14ac:dyDescent="0.3">
      <c r="A517" s="1" t="s">
        <v>511</v>
      </c>
      <c r="B517" s="2">
        <v>100173</v>
      </c>
      <c r="C517" s="3" t="s">
        <v>2919</v>
      </c>
      <c r="D517" s="4">
        <v>3759.9997559200001</v>
      </c>
      <c r="E517" s="3" t="s">
        <v>2930</v>
      </c>
      <c r="F517" s="3" t="s">
        <v>2931</v>
      </c>
      <c r="G517" s="3" t="s">
        <v>2931</v>
      </c>
      <c r="H517" s="3" t="s">
        <v>2932</v>
      </c>
      <c r="I517" s="3" t="s">
        <v>2933</v>
      </c>
      <c r="J517" s="4">
        <v>44.092768999999997</v>
      </c>
      <c r="K517" s="4">
        <v>24.463823000000001</v>
      </c>
      <c r="L517" s="4">
        <v>16.347213</v>
      </c>
      <c r="M517" s="4">
        <v>1.989185</v>
      </c>
      <c r="N517" s="4">
        <v>13.302267002518899</v>
      </c>
      <c r="O517" s="4">
        <v>12.594801</v>
      </c>
      <c r="P517" s="5" t="s">
        <v>3355</v>
      </c>
      <c r="Q517" s="4" t="s">
        <v>2935</v>
      </c>
      <c r="R517" s="4" t="s">
        <v>2935</v>
      </c>
      <c r="S517" s="3" t="s">
        <v>4701</v>
      </c>
      <c r="T517" s="4">
        <v>52.81</v>
      </c>
      <c r="U517" s="4">
        <v>3759.9997559200001</v>
      </c>
      <c r="V517" s="10" t="s">
        <v>2935</v>
      </c>
      <c r="W517" s="4">
        <v>2.57526983525847</v>
      </c>
      <c r="X517" s="4">
        <v>54.07</v>
      </c>
      <c r="Y517" s="4">
        <v>33.880000000000003</v>
      </c>
      <c r="Z517" s="4">
        <v>13.332492</v>
      </c>
      <c r="AA517" s="10">
        <v>12.8055286129</v>
      </c>
      <c r="AB517" s="10">
        <v>13.1499003984</v>
      </c>
      <c r="AC517" s="4" t="s">
        <v>2935</v>
      </c>
      <c r="AD517" s="4" t="s">
        <v>2935</v>
      </c>
      <c r="AE517" s="4" t="s">
        <v>2935</v>
      </c>
      <c r="AF517" s="4" t="s">
        <v>2935</v>
      </c>
      <c r="AG517" s="4" t="s">
        <v>2935</v>
      </c>
      <c r="AH517" s="4" t="s">
        <v>2935</v>
      </c>
      <c r="AI517" s="5" t="s">
        <v>3355</v>
      </c>
      <c r="AJ517" s="4">
        <v>1.5374540000000001</v>
      </c>
    </row>
    <row r="518" spans="1:36" hidden="1" x14ac:dyDescent="0.3">
      <c r="A518" s="1" t="s">
        <v>512</v>
      </c>
      <c r="B518" s="2">
        <v>7660826</v>
      </c>
      <c r="C518" s="3" t="s">
        <v>2936</v>
      </c>
      <c r="D518" s="4">
        <v>16614.058529999998</v>
      </c>
      <c r="E518" s="3" t="s">
        <v>2925</v>
      </c>
      <c r="F518" s="3" t="s">
        <v>2981</v>
      </c>
      <c r="G518" s="3" t="s">
        <v>2982</v>
      </c>
      <c r="H518" s="3" t="s">
        <v>3174</v>
      </c>
      <c r="I518" s="3" t="s">
        <v>3275</v>
      </c>
      <c r="J518" s="4">
        <v>323.110592</v>
      </c>
      <c r="K518" s="4">
        <v>42.184742</v>
      </c>
      <c r="L518" s="4">
        <v>6.4063990000000004</v>
      </c>
      <c r="M518" s="4">
        <v>2.5604749999999998</v>
      </c>
      <c r="N518" s="4" t="s">
        <v>2924</v>
      </c>
      <c r="O518" s="4" t="s">
        <v>2924</v>
      </c>
      <c r="P518" s="4">
        <v>26.946663999999998</v>
      </c>
      <c r="Q518" s="4">
        <v>98.407469000000006</v>
      </c>
      <c r="R518" s="4" t="s">
        <v>2924</v>
      </c>
      <c r="S518" s="3" t="s">
        <v>4702</v>
      </c>
      <c r="T518" s="4">
        <v>145</v>
      </c>
      <c r="U518" s="4">
        <v>16614.058529999998</v>
      </c>
      <c r="V518" s="10">
        <v>16616.69153</v>
      </c>
      <c r="W518" s="4" t="s">
        <v>2935</v>
      </c>
      <c r="X518" s="4">
        <v>172.4299</v>
      </c>
      <c r="Y518" s="4">
        <v>31.47</v>
      </c>
      <c r="Z518" s="4" t="s">
        <v>2924</v>
      </c>
      <c r="AA518" s="10">
        <v>249.31224209070001</v>
      </c>
      <c r="AB518" s="10">
        <v>290.52294129429998</v>
      </c>
      <c r="AC518" s="4">
        <v>18.190377000000002</v>
      </c>
      <c r="AD518" s="4">
        <v>14.674333630970199</v>
      </c>
      <c r="AE518" s="4">
        <v>17.2942325198139</v>
      </c>
      <c r="AF518" s="4">
        <v>98.407469000000006</v>
      </c>
      <c r="AG518" s="4">
        <v>106.73537671857601</v>
      </c>
      <c r="AH518" s="4">
        <v>133.48195084395999</v>
      </c>
      <c r="AI518" s="4">
        <v>26.946663999999998</v>
      </c>
      <c r="AJ518" s="4">
        <v>27.092676000000001</v>
      </c>
    </row>
    <row r="519" spans="1:36" hidden="1" x14ac:dyDescent="0.3">
      <c r="A519" s="1" t="s">
        <v>513</v>
      </c>
      <c r="B519" s="2">
        <v>4281313</v>
      </c>
      <c r="C519" s="3" t="s">
        <v>2919</v>
      </c>
      <c r="D519" s="4">
        <v>4157.9931355199997</v>
      </c>
      <c r="E519" s="3" t="s">
        <v>2925</v>
      </c>
      <c r="F519" s="3" t="s">
        <v>2997</v>
      </c>
      <c r="G519" s="3" t="s">
        <v>3250</v>
      </c>
      <c r="H519" s="3" t="s">
        <v>3251</v>
      </c>
      <c r="I519" s="3" t="s">
        <v>3322</v>
      </c>
      <c r="J519" s="4">
        <v>83.188685000000007</v>
      </c>
      <c r="K519" s="4">
        <v>31.714645000000001</v>
      </c>
      <c r="L519" s="4">
        <v>24.329761999999999</v>
      </c>
      <c r="M519" s="4">
        <v>10.248694</v>
      </c>
      <c r="N519" s="4">
        <v>29.040313000000001</v>
      </c>
      <c r="O519" s="4">
        <v>28.824884999999998</v>
      </c>
      <c r="P519" s="5" t="s">
        <v>3356</v>
      </c>
      <c r="Q519" s="4">
        <v>20.202650999999999</v>
      </c>
      <c r="R519" s="4">
        <v>43.688642000000002</v>
      </c>
      <c r="S519" s="3" t="s">
        <v>4703</v>
      </c>
      <c r="T519" s="4">
        <v>512.91</v>
      </c>
      <c r="U519" s="4">
        <v>4157.9931355199997</v>
      </c>
      <c r="V519" s="10">
        <v>3809.644135</v>
      </c>
      <c r="W519" s="4" t="s">
        <v>2935</v>
      </c>
      <c r="X519" s="4">
        <v>513.72</v>
      </c>
      <c r="Y519" s="4">
        <v>271.48</v>
      </c>
      <c r="Z519" s="4">
        <v>29.040313000000001</v>
      </c>
      <c r="AA519" s="10">
        <v>23.399178832099999</v>
      </c>
      <c r="AB519" s="10">
        <v>26.548136645900001</v>
      </c>
      <c r="AC519" s="4">
        <v>2.057102</v>
      </c>
      <c r="AD519" s="4">
        <v>1.8925340332753</v>
      </c>
      <c r="AE519" s="4">
        <v>1.9523730903008001</v>
      </c>
      <c r="AF519" s="4">
        <v>20.202650999999999</v>
      </c>
      <c r="AG519" s="4">
        <v>15.3174614665527</v>
      </c>
      <c r="AH519" s="4">
        <v>18.302353993865001</v>
      </c>
      <c r="AI519" s="5" t="s">
        <v>3356</v>
      </c>
      <c r="AJ519" s="4">
        <v>4.6885630000000003</v>
      </c>
    </row>
    <row r="520" spans="1:36" x14ac:dyDescent="0.3">
      <c r="A520" s="1" t="s">
        <v>1574</v>
      </c>
      <c r="B520" s="2">
        <v>4276840</v>
      </c>
      <c r="C520" s="3" t="s">
        <v>2936</v>
      </c>
      <c r="D520" s="4">
        <v>22084.513870589999</v>
      </c>
      <c r="E520" s="3" t="s">
        <v>2937</v>
      </c>
      <c r="F520" s="3" t="s">
        <v>2967</v>
      </c>
      <c r="G520" s="3" t="s">
        <v>3087</v>
      </c>
      <c r="H520" s="3" t="s">
        <v>3125</v>
      </c>
      <c r="I520" s="3" t="s">
        <v>3291</v>
      </c>
      <c r="J520" s="10">
        <v>55.029974000000003</v>
      </c>
      <c r="K520" s="10">
        <v>7.9788620000000003</v>
      </c>
      <c r="L520" s="10">
        <v>-1.2175469999999999</v>
      </c>
      <c r="M520" s="11">
        <v>3.02521</v>
      </c>
      <c r="N520" s="4">
        <v>18.952249999999999</v>
      </c>
      <c r="O520" s="4">
        <v>17.856294999999999</v>
      </c>
      <c r="P520" s="4">
        <v>4.7829730000000001</v>
      </c>
      <c r="Q520" s="4">
        <v>11.519379000000001</v>
      </c>
      <c r="R520" s="4">
        <v>20.592808000000002</v>
      </c>
      <c r="S520" s="3" t="s">
        <v>6060</v>
      </c>
      <c r="T520" s="4">
        <v>165.51</v>
      </c>
      <c r="U520" s="4">
        <v>22084.513870589999</v>
      </c>
      <c r="V520" s="10">
        <v>26088.513869999999</v>
      </c>
      <c r="W520" s="4">
        <v>0.96670896018367503</v>
      </c>
      <c r="X520" s="4">
        <v>202.8999</v>
      </c>
      <c r="Y520" s="4">
        <v>105.52</v>
      </c>
      <c r="Z520" s="4">
        <v>18.952249999999999</v>
      </c>
      <c r="AA520" s="10">
        <v>16.241438188099998</v>
      </c>
      <c r="AB520" s="10">
        <v>16.383933034799998</v>
      </c>
      <c r="AC520" s="4">
        <v>1.602784</v>
      </c>
      <c r="AD520" s="4">
        <v>1.5523368632929999</v>
      </c>
      <c r="AE520" s="4">
        <v>1.5887624682474</v>
      </c>
      <c r="AF520" s="4">
        <v>11.519379000000001</v>
      </c>
      <c r="AG520" s="4">
        <v>12.350075259747401</v>
      </c>
      <c r="AH520" s="4">
        <v>12.3417513066598</v>
      </c>
      <c r="AI520" s="4">
        <v>4.7829730000000001</v>
      </c>
      <c r="AJ520" s="4" t="s">
        <v>2924</v>
      </c>
    </row>
    <row r="521" spans="1:36" hidden="1" x14ac:dyDescent="0.3">
      <c r="A521" s="1" t="s">
        <v>515</v>
      </c>
      <c r="B521" s="2">
        <v>103092</v>
      </c>
      <c r="C521" s="3" t="s">
        <v>2936</v>
      </c>
      <c r="D521" s="4">
        <v>915.71332015999997</v>
      </c>
      <c r="E521" s="3" t="s">
        <v>2977</v>
      </c>
      <c r="F521" s="3" t="s">
        <v>2978</v>
      </c>
      <c r="G521" s="3" t="s">
        <v>2979</v>
      </c>
      <c r="H521" s="3" t="s">
        <v>2979</v>
      </c>
      <c r="I521" s="3" t="s">
        <v>2980</v>
      </c>
      <c r="J521" s="4">
        <v>28.306764000000001</v>
      </c>
      <c r="K521" s="4">
        <v>14.450423000000001</v>
      </c>
      <c r="L521" s="4">
        <v>7.5090250000000003</v>
      </c>
      <c r="M521" s="4">
        <v>9.2443139999999993</v>
      </c>
      <c r="N521" s="4">
        <v>29.196078431372499</v>
      </c>
      <c r="O521" s="4">
        <v>4.5217130000000001</v>
      </c>
      <c r="P521" s="4">
        <v>3.018141</v>
      </c>
      <c r="Q521" s="4">
        <v>8.0302740000000004</v>
      </c>
      <c r="R521" s="4">
        <v>10.976259000000001</v>
      </c>
      <c r="S521" s="3" t="s">
        <v>4705</v>
      </c>
      <c r="T521" s="4">
        <v>29.78</v>
      </c>
      <c r="U521" s="4">
        <v>915.71332015999997</v>
      </c>
      <c r="V521" s="10">
        <v>2615.4683199999999</v>
      </c>
      <c r="W521" s="4">
        <v>5.3727333781061102</v>
      </c>
      <c r="X521" s="4">
        <v>30.129899999999999</v>
      </c>
      <c r="Y521" s="4">
        <v>20.97</v>
      </c>
      <c r="Z521" s="4">
        <v>29.455984000000001</v>
      </c>
      <c r="AA521" s="10" t="s">
        <v>2935</v>
      </c>
      <c r="AB521" s="10">
        <v>28.0943396226</v>
      </c>
      <c r="AC521" s="4">
        <v>4.9953560000000001</v>
      </c>
      <c r="AD521" s="4" t="s">
        <v>2935</v>
      </c>
      <c r="AE521" s="4">
        <v>5.1183333072407002</v>
      </c>
      <c r="AF521" s="4">
        <v>8.0302740000000004</v>
      </c>
      <c r="AG521" s="4" t="s">
        <v>2935</v>
      </c>
      <c r="AH521" s="4">
        <v>7.0308288172043003</v>
      </c>
      <c r="AI521" s="4">
        <v>3.018141</v>
      </c>
      <c r="AJ521" s="4">
        <v>15.398139</v>
      </c>
    </row>
    <row r="522" spans="1:36" hidden="1" x14ac:dyDescent="0.3">
      <c r="A522" s="1" t="s">
        <v>516</v>
      </c>
      <c r="B522" s="2">
        <v>5721903</v>
      </c>
      <c r="C522" s="3" t="s">
        <v>2936</v>
      </c>
      <c r="D522" s="4">
        <v>789.70629708000001</v>
      </c>
      <c r="E522" s="3" t="s">
        <v>2930</v>
      </c>
      <c r="F522" s="3" t="s">
        <v>2954</v>
      </c>
      <c r="G522" s="3" t="s">
        <v>2955</v>
      </c>
      <c r="H522" s="3" t="s">
        <v>2956</v>
      </c>
      <c r="I522" s="3"/>
      <c r="J522" s="4">
        <v>24.503311</v>
      </c>
      <c r="K522" s="4">
        <v>-6</v>
      </c>
      <c r="L522" s="4">
        <v>-6.9306929999999998</v>
      </c>
      <c r="M522" s="4">
        <v>2.3593470000000001</v>
      </c>
      <c r="N522" s="4">
        <v>32.228571000000002</v>
      </c>
      <c r="O522" s="4">
        <v>6.6509429999999998</v>
      </c>
      <c r="P522" s="4">
        <v>1.052435</v>
      </c>
      <c r="Q522" s="4" t="s">
        <v>2935</v>
      </c>
      <c r="R522" s="4">
        <v>95.259112000000002</v>
      </c>
      <c r="S522" s="3" t="s">
        <v>4706</v>
      </c>
      <c r="T522" s="4">
        <v>5.64</v>
      </c>
      <c r="U522" s="4">
        <v>789.70629708000001</v>
      </c>
      <c r="V522" s="10">
        <v>1125.1286170000001</v>
      </c>
      <c r="W522" s="4">
        <v>12.7659574468085</v>
      </c>
      <c r="X522" s="4">
        <v>6.69</v>
      </c>
      <c r="Y522" s="4">
        <v>4.49</v>
      </c>
      <c r="Z522" s="4">
        <v>32.228571000000002</v>
      </c>
      <c r="AA522" s="10" t="s">
        <v>2935</v>
      </c>
      <c r="AB522" s="10" t="s">
        <v>2935</v>
      </c>
      <c r="AC522" s="4">
        <v>26.025286999999999</v>
      </c>
      <c r="AD522" s="4" t="s">
        <v>2935</v>
      </c>
      <c r="AE522" s="4" t="s">
        <v>2935</v>
      </c>
      <c r="AF522" s="4" t="s">
        <v>2935</v>
      </c>
      <c r="AG522" s="4" t="s">
        <v>2935</v>
      </c>
      <c r="AH522" s="4" t="s">
        <v>2935</v>
      </c>
      <c r="AI522" s="4">
        <v>1.052435</v>
      </c>
      <c r="AJ522" s="4">
        <v>1.052435</v>
      </c>
    </row>
    <row r="523" spans="1:36" hidden="1" x14ac:dyDescent="0.3">
      <c r="A523" s="1" t="s">
        <v>517</v>
      </c>
      <c r="B523" s="2">
        <v>4025774</v>
      </c>
      <c r="C523" s="3" t="s">
        <v>2936</v>
      </c>
      <c r="D523" s="4">
        <v>40736.99255915</v>
      </c>
      <c r="E523" s="3" t="s">
        <v>2977</v>
      </c>
      <c r="F523" s="3" t="s">
        <v>3358</v>
      </c>
      <c r="G523" s="3" t="s">
        <v>3358</v>
      </c>
      <c r="H523" s="3" t="s">
        <v>3359</v>
      </c>
      <c r="I523" s="3" t="s">
        <v>3360</v>
      </c>
      <c r="J523" s="4">
        <v>71.408681999999999</v>
      </c>
      <c r="K523" s="4">
        <v>20.008861</v>
      </c>
      <c r="L523" s="4">
        <v>10.347918</v>
      </c>
      <c r="M523" s="4">
        <v>3.9929359999999998</v>
      </c>
      <c r="N523" s="4">
        <v>43.546623794212202</v>
      </c>
      <c r="O523" s="4">
        <v>45.370184000000002</v>
      </c>
      <c r="P523" s="4">
        <v>4.6866459999999996</v>
      </c>
      <c r="Q523" s="4">
        <v>18.359659000000001</v>
      </c>
      <c r="R523" s="4">
        <v>45.932082000000001</v>
      </c>
      <c r="S523" s="3" t="s">
        <v>4707</v>
      </c>
      <c r="T523" s="4">
        <v>135.43</v>
      </c>
      <c r="U523" s="4">
        <v>40736.99255915</v>
      </c>
      <c r="V523" s="10">
        <v>47562.992558999998</v>
      </c>
      <c r="W523" s="4" t="s">
        <v>2935</v>
      </c>
      <c r="X523" s="4">
        <v>137.93</v>
      </c>
      <c r="Y523" s="4">
        <v>77.97</v>
      </c>
      <c r="Z523" s="4">
        <v>43.630799000000003</v>
      </c>
      <c r="AA523" s="10">
        <v>23.531353708699999</v>
      </c>
      <c r="AB523" s="10">
        <v>27.386872177699999</v>
      </c>
      <c r="AC523" s="4">
        <v>1.3861509999999999</v>
      </c>
      <c r="AD523" s="4">
        <v>1.2526336389748001</v>
      </c>
      <c r="AE523" s="4">
        <v>1.3403617140766</v>
      </c>
      <c r="AF523" s="4">
        <v>18.359659000000001</v>
      </c>
      <c r="AG523" s="4">
        <v>15.351877216659</v>
      </c>
      <c r="AH523" s="4">
        <v>17.955404743965701</v>
      </c>
      <c r="AI523" s="4">
        <v>4.6866459999999996</v>
      </c>
      <c r="AJ523" s="4">
        <v>75.155383</v>
      </c>
    </row>
    <row r="524" spans="1:36" hidden="1" x14ac:dyDescent="0.3">
      <c r="A524" s="1" t="s">
        <v>518</v>
      </c>
      <c r="B524" s="2">
        <v>4426762</v>
      </c>
      <c r="C524" s="3" t="s">
        <v>2919</v>
      </c>
      <c r="D524" s="4">
        <v>7800.0141049800004</v>
      </c>
      <c r="E524" s="3" t="s">
        <v>2946</v>
      </c>
      <c r="F524" s="3" t="s">
        <v>2947</v>
      </c>
      <c r="G524" s="3" t="s">
        <v>2948</v>
      </c>
      <c r="H524" s="3" t="s">
        <v>2990</v>
      </c>
      <c r="I524" s="3" t="s">
        <v>2950</v>
      </c>
      <c r="J524" s="4">
        <v>8.3405729999999991</v>
      </c>
      <c r="K524" s="4">
        <v>15.462963</v>
      </c>
      <c r="L524" s="4">
        <v>10.159011</v>
      </c>
      <c r="M524" s="4">
        <v>5.9473240000000001</v>
      </c>
      <c r="N524" s="4">
        <v>178.14285699999999</v>
      </c>
      <c r="O524" s="4">
        <v>37.902735999999997</v>
      </c>
      <c r="P524" s="4">
        <v>4.0186919999999997</v>
      </c>
      <c r="Q524" s="4">
        <v>42.171593999999999</v>
      </c>
      <c r="R524" s="4">
        <v>31.929338999999999</v>
      </c>
      <c r="S524" s="3" t="s">
        <v>4708</v>
      </c>
      <c r="T524" s="4">
        <v>12.47</v>
      </c>
      <c r="U524" s="4">
        <v>7800.0141049800004</v>
      </c>
      <c r="V524" s="10">
        <v>8388.4361040000003</v>
      </c>
      <c r="W524" s="4" t="s">
        <v>2935</v>
      </c>
      <c r="X524" s="4">
        <v>12.68</v>
      </c>
      <c r="Y524" s="4">
        <v>9.7899999999999991</v>
      </c>
      <c r="Z524" s="4">
        <v>178.14285699999999</v>
      </c>
      <c r="AA524" s="10">
        <v>30.790123456700002</v>
      </c>
      <c r="AB524" s="10">
        <v>33.343137517000002</v>
      </c>
      <c r="AC524" s="4">
        <v>9.0496289999999995</v>
      </c>
      <c r="AD524" s="4">
        <v>8.3761148390717004</v>
      </c>
      <c r="AE524" s="4">
        <v>8.8896902683692005</v>
      </c>
      <c r="AF524" s="4">
        <v>42.171593999999999</v>
      </c>
      <c r="AG524" s="4">
        <v>19.642160600267701</v>
      </c>
      <c r="AH524" s="4">
        <v>21.221961969580001</v>
      </c>
      <c r="AI524" s="4">
        <v>4.0186919999999997</v>
      </c>
      <c r="AJ524" s="4" t="s">
        <v>2924</v>
      </c>
    </row>
    <row r="525" spans="1:36" hidden="1" x14ac:dyDescent="0.3">
      <c r="A525" s="1" t="s">
        <v>519</v>
      </c>
      <c r="B525" s="2">
        <v>4114659</v>
      </c>
      <c r="C525" s="3" t="s">
        <v>2919</v>
      </c>
      <c r="D525" s="4">
        <v>23848.936535519999</v>
      </c>
      <c r="E525" s="3" t="s">
        <v>2946</v>
      </c>
      <c r="F525" s="3" t="s">
        <v>3022</v>
      </c>
      <c r="G525" s="3" t="s">
        <v>3029</v>
      </c>
      <c r="H525" s="3" t="s">
        <v>3197</v>
      </c>
      <c r="I525" s="3" t="s">
        <v>3361</v>
      </c>
      <c r="J525" s="4">
        <v>-17.411971000000001</v>
      </c>
      <c r="K525" s="4">
        <v>-20.529330999999999</v>
      </c>
      <c r="L525" s="4">
        <v>-17.560345999999999</v>
      </c>
      <c r="M525" s="4">
        <v>0.74874700000000005</v>
      </c>
      <c r="N525" s="4">
        <v>21.875076</v>
      </c>
      <c r="O525" s="4">
        <v>17.883482000000001</v>
      </c>
      <c r="P525" s="4">
        <v>10.146850000000001</v>
      </c>
      <c r="Q525" s="4">
        <v>14.204409999999999</v>
      </c>
      <c r="R525" s="4">
        <v>21.393923999999998</v>
      </c>
      <c r="S525" s="3" t="s">
        <v>4709</v>
      </c>
      <c r="T525" s="4">
        <v>178.96</v>
      </c>
      <c r="U525" s="4">
        <v>23848.936535519999</v>
      </c>
      <c r="V525" s="10">
        <v>29236.936535000001</v>
      </c>
      <c r="W525" s="4">
        <v>1.3969602145730899</v>
      </c>
      <c r="X525" s="4">
        <v>263.37</v>
      </c>
      <c r="Y525" s="4">
        <v>172.95</v>
      </c>
      <c r="Z525" s="4">
        <v>21.875076</v>
      </c>
      <c r="AA525" s="10">
        <v>18.2561947218</v>
      </c>
      <c r="AB525" s="10">
        <v>19.064379565999999</v>
      </c>
      <c r="AC525" s="4">
        <v>1.4035169999999999</v>
      </c>
      <c r="AD525" s="4">
        <v>1.3872471730371001</v>
      </c>
      <c r="AE525" s="4">
        <v>1.4035473876722</v>
      </c>
      <c r="AF525" s="4">
        <v>14.204409999999999</v>
      </c>
      <c r="AG525" s="4">
        <v>13.6869565857521</v>
      </c>
      <c r="AH525" s="4">
        <v>13.9920273626397</v>
      </c>
      <c r="AI525" s="4">
        <v>10.146850000000001</v>
      </c>
      <c r="AJ525" s="4" t="s">
        <v>2924</v>
      </c>
    </row>
    <row r="526" spans="1:36" hidden="1" x14ac:dyDescent="0.3">
      <c r="A526" s="1" t="s">
        <v>520</v>
      </c>
      <c r="B526" s="2">
        <v>4988762</v>
      </c>
      <c r="C526" s="3" t="s">
        <v>2919</v>
      </c>
      <c r="D526" s="4">
        <v>1096.9420044799999</v>
      </c>
      <c r="E526" s="3" t="s">
        <v>2937</v>
      </c>
      <c r="F526" s="3" t="s">
        <v>2967</v>
      </c>
      <c r="G526" s="3" t="s">
        <v>2968</v>
      </c>
      <c r="H526" s="3" t="s">
        <v>2969</v>
      </c>
      <c r="I526" s="3" t="s">
        <v>3362</v>
      </c>
      <c r="J526" s="4">
        <v>57.429718999999999</v>
      </c>
      <c r="K526" s="4">
        <v>14.11936</v>
      </c>
      <c r="L526" s="4">
        <v>19.786096000000001</v>
      </c>
      <c r="M526" s="4">
        <v>15.294117999999999</v>
      </c>
      <c r="N526" s="4">
        <v>95.319148999999996</v>
      </c>
      <c r="O526" s="4">
        <v>45.515239000000001</v>
      </c>
      <c r="P526" s="4">
        <v>4.5469039999999996</v>
      </c>
      <c r="Q526" s="4">
        <v>19.971025999999998</v>
      </c>
      <c r="R526" s="4">
        <v>32.048096000000001</v>
      </c>
      <c r="S526" s="3" t="s">
        <v>4710</v>
      </c>
      <c r="T526" s="4">
        <v>31.36</v>
      </c>
      <c r="U526" s="4">
        <v>1096.9420044799999</v>
      </c>
      <c r="V526" s="10">
        <v>1222.0620039999999</v>
      </c>
      <c r="W526" s="4" t="s">
        <v>2935</v>
      </c>
      <c r="X526" s="4">
        <v>31.55</v>
      </c>
      <c r="Y526" s="4">
        <v>18.5</v>
      </c>
      <c r="Z526" s="4">
        <v>95.319148999999996</v>
      </c>
      <c r="AA526" s="10">
        <v>33.782182484099998</v>
      </c>
      <c r="AB526" s="10">
        <v>40.119231900899997</v>
      </c>
      <c r="AC526" s="4">
        <v>2.209565</v>
      </c>
      <c r="AD526" s="4">
        <v>1.8644204906198001</v>
      </c>
      <c r="AE526" s="4">
        <v>2.1167642932800002</v>
      </c>
      <c r="AF526" s="4">
        <v>19.971025999999998</v>
      </c>
      <c r="AG526" s="4">
        <v>15.87252236912</v>
      </c>
      <c r="AH526" s="4">
        <v>18.3968819619896</v>
      </c>
      <c r="AI526" s="4">
        <v>4.5469039999999996</v>
      </c>
      <c r="AJ526" s="4" t="s">
        <v>2924</v>
      </c>
    </row>
    <row r="527" spans="1:36" hidden="1" x14ac:dyDescent="0.3">
      <c r="A527" s="1" t="s">
        <v>521</v>
      </c>
      <c r="B527" s="2">
        <v>4103411</v>
      </c>
      <c r="C527" s="3" t="s">
        <v>2936</v>
      </c>
      <c r="D527" s="4">
        <v>8165.6229087000002</v>
      </c>
      <c r="E527" s="3" t="s">
        <v>3033</v>
      </c>
      <c r="F527" s="3" t="s">
        <v>3033</v>
      </c>
      <c r="G527" s="3" t="s">
        <v>3034</v>
      </c>
      <c r="H527" s="3" t="s">
        <v>3073</v>
      </c>
      <c r="I527" s="3" t="s">
        <v>3074</v>
      </c>
      <c r="J527" s="4">
        <v>-43.809237000000003</v>
      </c>
      <c r="K527" s="4">
        <v>-42.329962000000002</v>
      </c>
      <c r="L527" s="4">
        <v>-43.142031000000003</v>
      </c>
      <c r="M527" s="4">
        <v>1.24695</v>
      </c>
      <c r="N527" s="4">
        <v>7.4424630000000001</v>
      </c>
      <c r="O527" s="4">
        <v>9.6623979999999996</v>
      </c>
      <c r="P527" s="4">
        <v>1.1221099999999999</v>
      </c>
      <c r="Q527" s="4">
        <v>9.5388120000000001</v>
      </c>
      <c r="R527" s="4">
        <v>19.868976</v>
      </c>
      <c r="S527" s="3" t="s">
        <v>4711</v>
      </c>
      <c r="T527" s="4">
        <v>74.7</v>
      </c>
      <c r="U527" s="4">
        <v>8165.6229087000002</v>
      </c>
      <c r="V527" s="10">
        <v>21135.622908000001</v>
      </c>
      <c r="W527" s="4">
        <v>3.7483266398929</v>
      </c>
      <c r="X527" s="4">
        <v>172.16</v>
      </c>
      <c r="Y527" s="4">
        <v>71.38</v>
      </c>
      <c r="Z527" s="4">
        <v>7.5045210000000004</v>
      </c>
      <c r="AA527" s="10">
        <v>9.1605861793999992</v>
      </c>
      <c r="AB527" s="10">
        <v>9.1617995882999992</v>
      </c>
      <c r="AC527" s="5" t="s">
        <v>4712</v>
      </c>
      <c r="AD527" s="4">
        <v>2.0393687307844002</v>
      </c>
      <c r="AE527" s="4">
        <v>2.0523202918795</v>
      </c>
      <c r="AF527" s="4">
        <v>9.5388120000000001</v>
      </c>
      <c r="AG527" s="4">
        <v>8.9128224337247008</v>
      </c>
      <c r="AH527" s="4">
        <v>8.9599235588220001</v>
      </c>
      <c r="AI527" s="4">
        <v>1.1221099999999999</v>
      </c>
      <c r="AJ527" s="4" t="s">
        <v>2924</v>
      </c>
    </row>
    <row r="528" spans="1:36" hidden="1" x14ac:dyDescent="0.3">
      <c r="A528" s="1" t="s">
        <v>522</v>
      </c>
      <c r="B528" s="2">
        <v>4812050</v>
      </c>
      <c r="C528" s="3" t="s">
        <v>2957</v>
      </c>
      <c r="D528" s="4">
        <v>1792.62125672</v>
      </c>
      <c r="E528" s="3" t="s">
        <v>2920</v>
      </c>
      <c r="F528" s="3" t="s">
        <v>2921</v>
      </c>
      <c r="G528" s="3" t="s">
        <v>2942</v>
      </c>
      <c r="H528" s="3" t="s">
        <v>2942</v>
      </c>
      <c r="I528" s="3" t="s">
        <v>2943</v>
      </c>
      <c r="J528" s="4">
        <v>-5.7551449999999997</v>
      </c>
      <c r="K528" s="4">
        <v>-23.412697999999999</v>
      </c>
      <c r="L528" s="4">
        <v>-6.0500699999999998</v>
      </c>
      <c r="M528" s="4">
        <v>14.734607</v>
      </c>
      <c r="N528" s="4" t="s">
        <v>2924</v>
      </c>
      <c r="O528" s="4" t="s">
        <v>2924</v>
      </c>
      <c r="P528" s="4">
        <v>2.280939</v>
      </c>
      <c r="Q528" s="4" t="s">
        <v>2924</v>
      </c>
      <c r="R528" s="4" t="s">
        <v>2924</v>
      </c>
      <c r="S528" s="3" t="s">
        <v>4713</v>
      </c>
      <c r="T528" s="4">
        <v>27.02</v>
      </c>
      <c r="U528" s="4">
        <v>1792.62125672</v>
      </c>
      <c r="V528" s="10">
        <v>1039.7092560000001</v>
      </c>
      <c r="W528" s="4" t="s">
        <v>2935</v>
      </c>
      <c r="X528" s="4">
        <v>53.18</v>
      </c>
      <c r="Y528" s="4">
        <v>22.929099999999998</v>
      </c>
      <c r="Z528" s="4" t="s">
        <v>2924</v>
      </c>
      <c r="AA528" s="10" t="s">
        <v>2924</v>
      </c>
      <c r="AB528" s="10" t="s">
        <v>2924</v>
      </c>
      <c r="AC528" s="4">
        <v>104.221056</v>
      </c>
      <c r="AD528" s="4" t="s">
        <v>2924</v>
      </c>
      <c r="AE528" s="4">
        <v>152.249122272661</v>
      </c>
      <c r="AF528" s="4" t="s">
        <v>2924</v>
      </c>
      <c r="AG528" s="4" t="s">
        <v>2924</v>
      </c>
      <c r="AH528" s="4" t="s">
        <v>2924</v>
      </c>
      <c r="AI528" s="4">
        <v>2.280939</v>
      </c>
      <c r="AJ528" s="4">
        <v>2.362714</v>
      </c>
    </row>
    <row r="529" spans="1:36" hidden="1" x14ac:dyDescent="0.3">
      <c r="A529" s="1" t="s">
        <v>523</v>
      </c>
      <c r="B529" s="2">
        <v>5062978</v>
      </c>
      <c r="C529" s="3" t="s">
        <v>2919</v>
      </c>
      <c r="D529" s="4">
        <v>4302.6328105599996</v>
      </c>
      <c r="E529" s="3" t="s">
        <v>2946</v>
      </c>
      <c r="F529" s="3" t="s">
        <v>2947</v>
      </c>
      <c r="G529" s="3" t="s">
        <v>2948</v>
      </c>
      <c r="H529" s="3" t="s">
        <v>2990</v>
      </c>
      <c r="I529" s="3" t="s">
        <v>2950</v>
      </c>
      <c r="J529" s="4">
        <v>132.82172399999999</v>
      </c>
      <c r="K529" s="4">
        <v>17.872085999999999</v>
      </c>
      <c r="L529" s="4">
        <v>9.2520779999999991</v>
      </c>
      <c r="M529" s="4">
        <v>11.412428999999999</v>
      </c>
      <c r="N529" s="4" t="s">
        <v>2924</v>
      </c>
      <c r="O529" s="4">
        <v>39.838383999999998</v>
      </c>
      <c r="P529" s="4">
        <v>13.799860000000001</v>
      </c>
      <c r="Q529" s="4">
        <v>53.749251999999998</v>
      </c>
      <c r="R529" s="4">
        <v>44.632165999999998</v>
      </c>
      <c r="S529" s="3" t="s">
        <v>4714</v>
      </c>
      <c r="T529" s="4">
        <v>19.72</v>
      </c>
      <c r="U529" s="4">
        <v>4302.6328105599996</v>
      </c>
      <c r="V529" s="10">
        <v>3901.30881</v>
      </c>
      <c r="W529" s="4" t="s">
        <v>2935</v>
      </c>
      <c r="X529" s="4">
        <v>21</v>
      </c>
      <c r="Y529" s="4">
        <v>7.91</v>
      </c>
      <c r="Z529" s="4" t="s">
        <v>2924</v>
      </c>
      <c r="AA529" s="10">
        <v>52.586666666600003</v>
      </c>
      <c r="AB529" s="10">
        <v>46.126497005899999</v>
      </c>
      <c r="AC529" s="4">
        <v>10.128876</v>
      </c>
      <c r="AD529" s="4">
        <v>8.7795754091429004</v>
      </c>
      <c r="AE529" s="4">
        <v>9.7712518612686008</v>
      </c>
      <c r="AF529" s="4">
        <v>53.749251999999998</v>
      </c>
      <c r="AG529" s="4">
        <v>35.311810100677299</v>
      </c>
      <c r="AH529" s="4">
        <v>39.7248177980793</v>
      </c>
      <c r="AI529" s="4">
        <v>13.799860000000001</v>
      </c>
      <c r="AJ529" s="4">
        <v>15.928917999999999</v>
      </c>
    </row>
    <row r="530" spans="1:36" hidden="1" x14ac:dyDescent="0.3">
      <c r="A530" s="1" t="s">
        <v>524</v>
      </c>
      <c r="B530" s="2">
        <v>4484099</v>
      </c>
      <c r="C530" s="3" t="s">
        <v>2957</v>
      </c>
      <c r="D530" s="4">
        <v>6888.7718581199997</v>
      </c>
      <c r="E530" s="3" t="s">
        <v>3007</v>
      </c>
      <c r="F530" s="3" t="s">
        <v>3008</v>
      </c>
      <c r="G530" s="3" t="s">
        <v>3317</v>
      </c>
      <c r="H530" s="3" t="s">
        <v>3363</v>
      </c>
      <c r="I530" s="3" t="s">
        <v>3364</v>
      </c>
      <c r="J530" s="4">
        <v>-45.276325999999997</v>
      </c>
      <c r="K530" s="4">
        <v>-25.476735000000001</v>
      </c>
      <c r="L530" s="4">
        <v>-8.4634599999999995</v>
      </c>
      <c r="M530" s="4">
        <v>14.224474000000001</v>
      </c>
      <c r="N530" s="4">
        <v>40.764951000000003</v>
      </c>
      <c r="O530" s="4">
        <v>47.97054</v>
      </c>
      <c r="P530" s="4">
        <v>16.256239999999998</v>
      </c>
      <c r="Q530" s="4">
        <v>28.497035</v>
      </c>
      <c r="R530" s="4">
        <v>61.739192000000003</v>
      </c>
      <c r="S530" s="3" t="s">
        <v>4715</v>
      </c>
      <c r="T530" s="4">
        <v>29.31</v>
      </c>
      <c r="U530" s="4">
        <v>6888.7718581199997</v>
      </c>
      <c r="V530" s="10">
        <v>6815.3508579999998</v>
      </c>
      <c r="W530" s="4" t="s">
        <v>2935</v>
      </c>
      <c r="X530" s="4">
        <v>99.619900000000001</v>
      </c>
      <c r="Y530" s="4">
        <v>25.23</v>
      </c>
      <c r="Z530" s="4">
        <v>40.764951000000003</v>
      </c>
      <c r="AA530" s="10">
        <v>34.563679245199999</v>
      </c>
      <c r="AB530" s="10">
        <v>42.233429394799998</v>
      </c>
      <c r="AC530" s="4">
        <v>4.9715590000000001</v>
      </c>
      <c r="AD530" s="4">
        <v>4.4683330219102002</v>
      </c>
      <c r="AE530" s="4">
        <v>4.9902200076565002</v>
      </c>
      <c r="AF530" s="4">
        <v>28.497035</v>
      </c>
      <c r="AG530" s="4">
        <v>22.539950900824</v>
      </c>
      <c r="AH530" s="4">
        <v>28.499329967783801</v>
      </c>
      <c r="AI530" s="4">
        <v>16.256239999999998</v>
      </c>
      <c r="AJ530" s="4">
        <v>17.332939</v>
      </c>
    </row>
    <row r="531" spans="1:36" hidden="1" x14ac:dyDescent="0.3">
      <c r="A531" s="1" t="s">
        <v>525</v>
      </c>
      <c r="B531" s="2">
        <v>4022647</v>
      </c>
      <c r="C531" s="3" t="s">
        <v>2936</v>
      </c>
      <c r="D531" s="4">
        <v>48025.77823168</v>
      </c>
      <c r="E531" s="3" t="s">
        <v>2920</v>
      </c>
      <c r="F531" s="3" t="s">
        <v>2961</v>
      </c>
      <c r="G531" s="3" t="s">
        <v>2974</v>
      </c>
      <c r="H531" s="3" t="s">
        <v>3003</v>
      </c>
      <c r="I531" s="3" t="s">
        <v>3365</v>
      </c>
      <c r="J531" s="4">
        <v>21.718827999999998</v>
      </c>
      <c r="K531" s="4">
        <v>1.841307</v>
      </c>
      <c r="L531" s="4">
        <v>4.6333859999999998</v>
      </c>
      <c r="M531" s="4">
        <v>1.9896769999999999</v>
      </c>
      <c r="N531" s="4">
        <v>32.539177000000002</v>
      </c>
      <c r="O531" s="4">
        <v>16.225415999999999</v>
      </c>
      <c r="P531" s="4">
        <v>61.132734999999997</v>
      </c>
      <c r="Q531" s="4">
        <v>11.452729</v>
      </c>
      <c r="R531" s="4">
        <v>12.550482000000001</v>
      </c>
      <c r="S531" s="3" t="s">
        <v>4716</v>
      </c>
      <c r="T531" s="5" t="s">
        <v>4717</v>
      </c>
      <c r="U531" s="4">
        <v>48025.77823168</v>
      </c>
      <c r="V531" s="10">
        <v>49281.206230999996</v>
      </c>
      <c r="W531" s="4">
        <v>0.89788588686637805</v>
      </c>
      <c r="X531" s="4">
        <v>251.56</v>
      </c>
      <c r="Y531" s="4">
        <v>195.83</v>
      </c>
      <c r="Z531" s="4">
        <v>32.539177000000002</v>
      </c>
      <c r="AA531" s="10">
        <v>16.404275475599999</v>
      </c>
      <c r="AB531" s="10">
        <v>16.404275475599999</v>
      </c>
      <c r="AC531" s="4">
        <v>0.16764699999999999</v>
      </c>
      <c r="AD531" s="4">
        <v>0.15528961946049999</v>
      </c>
      <c r="AE531" s="4">
        <v>0.15528961946049999</v>
      </c>
      <c r="AF531" s="4">
        <v>11.452729</v>
      </c>
      <c r="AG531" s="4">
        <v>11.4205629156864</v>
      </c>
      <c r="AH531" s="4">
        <v>11.4205629156864</v>
      </c>
      <c r="AI531" s="4">
        <v>61.132734999999997</v>
      </c>
      <c r="AJ531" s="4" t="s">
        <v>2924</v>
      </c>
    </row>
    <row r="532" spans="1:36" hidden="1" x14ac:dyDescent="0.3">
      <c r="A532" s="1" t="s">
        <v>526</v>
      </c>
      <c r="B532" s="2">
        <v>4022661</v>
      </c>
      <c r="C532" s="3" t="s">
        <v>2936</v>
      </c>
      <c r="D532" s="4">
        <v>30478.700049999999</v>
      </c>
      <c r="E532" s="3" t="s">
        <v>2920</v>
      </c>
      <c r="F532" s="3" t="s">
        <v>2961</v>
      </c>
      <c r="G532" s="3" t="s">
        <v>2974</v>
      </c>
      <c r="H532" s="3" t="s">
        <v>3092</v>
      </c>
      <c r="I532" s="3" t="s">
        <v>3366</v>
      </c>
      <c r="J532" s="4">
        <v>-18.813877999999999</v>
      </c>
      <c r="K532" s="4">
        <v>-22.830116</v>
      </c>
      <c r="L532" s="4">
        <v>-1.130036</v>
      </c>
      <c r="M532" s="4">
        <v>5.0643929999999999</v>
      </c>
      <c r="N532" s="4">
        <v>10.4809027777778</v>
      </c>
      <c r="O532" s="4">
        <v>133.100679763014</v>
      </c>
      <c r="P532" s="4">
        <v>1.1276729999999999</v>
      </c>
      <c r="Q532" s="4">
        <v>5.6781040000000003</v>
      </c>
      <c r="R532" s="4">
        <v>23.224461999999999</v>
      </c>
      <c r="S532" s="3" t="s">
        <v>4718</v>
      </c>
      <c r="T532" s="4">
        <v>60.37</v>
      </c>
      <c r="U532" s="4">
        <v>30478.700049999999</v>
      </c>
      <c r="V532" s="10">
        <v>33608.700049999999</v>
      </c>
      <c r="W532" s="4" t="s">
        <v>2935</v>
      </c>
      <c r="X532" s="4">
        <v>81.415000000000006</v>
      </c>
      <c r="Y532" s="4">
        <v>57.2</v>
      </c>
      <c r="Z532" s="4">
        <v>10.499129999999999</v>
      </c>
      <c r="AA532" s="10">
        <v>8.8423118610000007</v>
      </c>
      <c r="AB532" s="10">
        <v>8.8419751422000008</v>
      </c>
      <c r="AC532" s="4">
        <v>0.229875</v>
      </c>
      <c r="AD532" s="4">
        <v>0.204820062537</v>
      </c>
      <c r="AE532" s="4">
        <v>0.208266783914</v>
      </c>
      <c r="AF532" s="4">
        <v>5.6781040000000003</v>
      </c>
      <c r="AG532" s="4">
        <v>7.9981755672438997</v>
      </c>
      <c r="AH532" s="4">
        <v>7.9361186851580996</v>
      </c>
      <c r="AI532" s="4">
        <v>1.1276729999999999</v>
      </c>
      <c r="AJ532" s="4">
        <v>7.3901329999999996</v>
      </c>
    </row>
    <row r="533" spans="1:36" hidden="1" x14ac:dyDescent="0.3">
      <c r="A533" s="1" t="s">
        <v>527</v>
      </c>
      <c r="B533" s="2">
        <v>4074390</v>
      </c>
      <c r="C533" s="3" t="s">
        <v>2936</v>
      </c>
      <c r="D533" s="4">
        <v>20809.651922680001</v>
      </c>
      <c r="E533" s="3" t="s">
        <v>3095</v>
      </c>
      <c r="F533" s="3" t="s">
        <v>3095</v>
      </c>
      <c r="G533" s="3" t="s">
        <v>3130</v>
      </c>
      <c r="H533" s="3" t="s">
        <v>3130</v>
      </c>
      <c r="I533" s="3" t="s">
        <v>3367</v>
      </c>
      <c r="J533" s="4">
        <v>14.321517999999999</v>
      </c>
      <c r="K533" s="4">
        <v>18.522642999999999</v>
      </c>
      <c r="L533" s="4">
        <v>7.1836190000000002</v>
      </c>
      <c r="M533" s="4">
        <v>3.4672719999999999</v>
      </c>
      <c r="N533" s="4">
        <v>21.272485</v>
      </c>
      <c r="O533" s="4" t="s">
        <v>2924</v>
      </c>
      <c r="P533" s="4">
        <v>1.975255</v>
      </c>
      <c r="Q533" s="4">
        <v>12.915343999999999</v>
      </c>
      <c r="R533" s="4" t="s">
        <v>2924</v>
      </c>
      <c r="S533" s="3" t="s">
        <v>4719</v>
      </c>
      <c r="T533" s="4">
        <v>31.93</v>
      </c>
      <c r="U533" s="4">
        <v>20809.651922680001</v>
      </c>
      <c r="V533" s="10">
        <v>40024.651921999997</v>
      </c>
      <c r="W533" s="4">
        <v>2.63075477607266</v>
      </c>
      <c r="X533" s="4">
        <v>32.338247000000003</v>
      </c>
      <c r="Y533" s="4">
        <v>25.41</v>
      </c>
      <c r="Z533" s="4">
        <v>21.272485</v>
      </c>
      <c r="AA533" s="10">
        <v>18.3453030738</v>
      </c>
      <c r="AB533" s="10">
        <v>19.767593033899999</v>
      </c>
      <c r="AC533" s="4">
        <v>4.6741390000000003</v>
      </c>
      <c r="AD533" s="4">
        <v>4.3266285327662004</v>
      </c>
      <c r="AE533" s="4">
        <v>4.4911072897699</v>
      </c>
      <c r="AF533" s="4">
        <v>12.915343999999999</v>
      </c>
      <c r="AG533" s="4">
        <v>10.8660857168276</v>
      </c>
      <c r="AH533" s="4">
        <v>11.4933558125514</v>
      </c>
      <c r="AI533" s="4">
        <v>1.975255</v>
      </c>
      <c r="AJ533" s="4">
        <v>3.156698</v>
      </c>
    </row>
    <row r="534" spans="1:36" hidden="1" x14ac:dyDescent="0.3">
      <c r="A534" s="1" t="s">
        <v>528</v>
      </c>
      <c r="B534" s="2">
        <v>107231</v>
      </c>
      <c r="C534" s="3" t="s">
        <v>2936</v>
      </c>
      <c r="D534" s="4">
        <v>1221.5202772499999</v>
      </c>
      <c r="E534" s="3" t="s">
        <v>2977</v>
      </c>
      <c r="F534" s="3" t="s">
        <v>2978</v>
      </c>
      <c r="G534" s="3" t="s">
        <v>3135</v>
      </c>
      <c r="H534" s="3" t="s">
        <v>3161</v>
      </c>
      <c r="I534" s="3" t="s">
        <v>3308</v>
      </c>
      <c r="J534" s="4">
        <v>36.046512</v>
      </c>
      <c r="K534" s="4">
        <v>0.55934499999999998</v>
      </c>
      <c r="L534" s="5" t="s">
        <v>3368</v>
      </c>
      <c r="M534" s="4">
        <v>1.640927</v>
      </c>
      <c r="N534" s="4" t="s">
        <v>2924</v>
      </c>
      <c r="O534" s="4">
        <v>13.1625</v>
      </c>
      <c r="P534" s="4">
        <v>1.8160540000000001</v>
      </c>
      <c r="Q534" s="4">
        <v>18.430337000000002</v>
      </c>
      <c r="R534" s="4">
        <v>18.909779</v>
      </c>
      <c r="S534" s="3" t="s">
        <v>4720</v>
      </c>
      <c r="T534" s="4">
        <v>73.709999999999994</v>
      </c>
      <c r="U534" s="4">
        <v>1221.5202772499999</v>
      </c>
      <c r="V534" s="10">
        <v>2361.0182770000001</v>
      </c>
      <c r="W534" s="4">
        <v>4.0700040700040701</v>
      </c>
      <c r="X534" s="4">
        <v>76.16</v>
      </c>
      <c r="Y534" s="4">
        <v>52.26</v>
      </c>
      <c r="Z534" s="4" t="s">
        <v>2924</v>
      </c>
      <c r="AA534" s="10" t="s">
        <v>2924</v>
      </c>
      <c r="AB534" s="10" t="s">
        <v>2924</v>
      </c>
      <c r="AC534" s="4">
        <v>9.1285179999999997</v>
      </c>
      <c r="AD534" s="4">
        <v>8.8164807428042007</v>
      </c>
      <c r="AE534" s="4">
        <v>9.0681848749301004</v>
      </c>
      <c r="AF534" s="4">
        <v>18.430337000000002</v>
      </c>
      <c r="AG534" s="4">
        <v>17.7914392040107</v>
      </c>
      <c r="AH534" s="4">
        <v>18.1257899896666</v>
      </c>
      <c r="AI534" s="4">
        <v>1.8160540000000001</v>
      </c>
      <c r="AJ534" s="4">
        <v>1.8160540000000001</v>
      </c>
    </row>
    <row r="535" spans="1:36" hidden="1" x14ac:dyDescent="0.3">
      <c r="A535" s="1" t="s">
        <v>529</v>
      </c>
      <c r="B535" s="2">
        <v>27758603</v>
      </c>
      <c r="C535" s="3" t="s">
        <v>2919</v>
      </c>
      <c r="D535" s="4">
        <v>2246.6469110399998</v>
      </c>
      <c r="E535" s="3" t="s">
        <v>2920</v>
      </c>
      <c r="F535" s="3" t="s">
        <v>2921</v>
      </c>
      <c r="G535" s="3" t="s">
        <v>2942</v>
      </c>
      <c r="H535" s="3" t="s">
        <v>2942</v>
      </c>
      <c r="I535" s="3" t="s">
        <v>3051</v>
      </c>
      <c r="J535" s="4">
        <v>152.444444</v>
      </c>
      <c r="K535" s="4">
        <v>39.672131</v>
      </c>
      <c r="L535" s="4">
        <v>10.219922</v>
      </c>
      <c r="M535" s="5" t="s">
        <v>3369</v>
      </c>
      <c r="N535" s="4" t="s">
        <v>2924</v>
      </c>
      <c r="O535" s="4" t="s">
        <v>2924</v>
      </c>
      <c r="P535" s="4">
        <v>4.4948560000000004</v>
      </c>
      <c r="Q535" s="4" t="s">
        <v>2924</v>
      </c>
      <c r="R535" s="4" t="s">
        <v>2924</v>
      </c>
      <c r="S535" s="3" t="s">
        <v>4721</v>
      </c>
      <c r="T535" s="4">
        <v>17.04</v>
      </c>
      <c r="U535" s="4">
        <v>2246.6469110399998</v>
      </c>
      <c r="V535" s="10">
        <v>1812.917911</v>
      </c>
      <c r="W535" s="4" t="s">
        <v>2935</v>
      </c>
      <c r="X535" s="4">
        <v>18.739999999999998</v>
      </c>
      <c r="Y535" s="5" t="s">
        <v>4722</v>
      </c>
      <c r="Z535" s="4" t="s">
        <v>2924</v>
      </c>
      <c r="AA535" s="10" t="s">
        <v>2924</v>
      </c>
      <c r="AB535" s="10" t="s">
        <v>2924</v>
      </c>
      <c r="AC535" s="4">
        <v>264.54369100000002</v>
      </c>
      <c r="AD535" s="4" t="s">
        <v>2935</v>
      </c>
      <c r="AE535" s="4" t="s">
        <v>2935</v>
      </c>
      <c r="AF535" s="4" t="s">
        <v>2924</v>
      </c>
      <c r="AG535" s="4" t="s">
        <v>2924</v>
      </c>
      <c r="AH535" s="4" t="s">
        <v>2924</v>
      </c>
      <c r="AI535" s="4">
        <v>4.4948560000000004</v>
      </c>
      <c r="AJ535" s="4">
        <v>4.4948560000000004</v>
      </c>
    </row>
    <row r="536" spans="1:36" hidden="1" x14ac:dyDescent="0.3">
      <c r="A536" s="1" t="s">
        <v>530</v>
      </c>
      <c r="B536" s="2">
        <v>4067529</v>
      </c>
      <c r="C536" s="3" t="s">
        <v>2919</v>
      </c>
      <c r="D536" s="4">
        <v>2307.1127845800002</v>
      </c>
      <c r="E536" s="3" t="s">
        <v>3007</v>
      </c>
      <c r="F536" s="3" t="s">
        <v>3256</v>
      </c>
      <c r="G536" s="3" t="s">
        <v>3370</v>
      </c>
      <c r="H536" s="3" t="s">
        <v>3370</v>
      </c>
      <c r="I536" s="3" t="s">
        <v>3258</v>
      </c>
      <c r="J536" s="4">
        <v>-3.1531530000000001</v>
      </c>
      <c r="K536" s="4">
        <v>0.15528</v>
      </c>
      <c r="L536" s="4">
        <v>15.556882999999999</v>
      </c>
      <c r="M536" s="4">
        <v>4.8212349999999997</v>
      </c>
      <c r="N536" s="4">
        <v>14.264652</v>
      </c>
      <c r="O536" s="4">
        <v>6.7728390000000003</v>
      </c>
      <c r="P536" s="4">
        <v>1.6367100000000001</v>
      </c>
      <c r="Q536" s="4">
        <v>7.3011720000000002</v>
      </c>
      <c r="R536" s="4">
        <v>9.9782270000000004</v>
      </c>
      <c r="S536" s="3" t="s">
        <v>4723</v>
      </c>
      <c r="T536" s="4">
        <v>38.700000000000003</v>
      </c>
      <c r="U536" s="4">
        <v>2307.1127845800002</v>
      </c>
      <c r="V536" s="10">
        <v>3132.9037840000001</v>
      </c>
      <c r="W536" s="4" t="s">
        <v>2935</v>
      </c>
      <c r="X536" s="4">
        <v>51.71</v>
      </c>
      <c r="Y536" s="4">
        <v>32.17</v>
      </c>
      <c r="Z536" s="4">
        <v>14.264652</v>
      </c>
      <c r="AA536" s="10">
        <v>16.894399091899999</v>
      </c>
      <c r="AB536" s="10">
        <v>18.296055710699999</v>
      </c>
      <c r="AC536" s="4">
        <v>0.95482800000000001</v>
      </c>
      <c r="AD536" s="4">
        <v>0.95064960036900004</v>
      </c>
      <c r="AE536" s="4">
        <v>0.96634561312659994</v>
      </c>
      <c r="AF536" s="4">
        <v>7.3011720000000002</v>
      </c>
      <c r="AG536" s="4">
        <v>8.9340513417173</v>
      </c>
      <c r="AH536" s="4">
        <v>9.3863434365707992</v>
      </c>
      <c r="AI536" s="4">
        <v>1.6367100000000001</v>
      </c>
      <c r="AJ536" s="4">
        <v>4.541188</v>
      </c>
    </row>
    <row r="537" spans="1:36" hidden="1" x14ac:dyDescent="0.3">
      <c r="A537" s="1" t="s">
        <v>531</v>
      </c>
      <c r="B537" s="2">
        <v>100213</v>
      </c>
      <c r="C537" s="3" t="s">
        <v>2936</v>
      </c>
      <c r="D537" s="4">
        <v>870.66499716999999</v>
      </c>
      <c r="E537" s="3" t="s">
        <v>2930</v>
      </c>
      <c r="F537" s="3" t="s">
        <v>2931</v>
      </c>
      <c r="G537" s="3" t="s">
        <v>2931</v>
      </c>
      <c r="H537" s="3" t="s">
        <v>2932</v>
      </c>
      <c r="I537" s="3" t="s">
        <v>2933</v>
      </c>
      <c r="J537" s="4">
        <v>84.144246999999993</v>
      </c>
      <c r="K537" s="4">
        <v>21.671710000000001</v>
      </c>
      <c r="L537" s="4">
        <v>11.122624999999999</v>
      </c>
      <c r="M537" s="4">
        <v>3.673864</v>
      </c>
      <c r="N537" s="4">
        <v>15.3190476190476</v>
      </c>
      <c r="O537" s="4">
        <v>12.335122999999999</v>
      </c>
      <c r="P537" s="4">
        <v>1.601294</v>
      </c>
      <c r="Q537" s="4" t="s">
        <v>2935</v>
      </c>
      <c r="R537" s="4" t="s">
        <v>2935</v>
      </c>
      <c r="S537" s="3" t="s">
        <v>4724</v>
      </c>
      <c r="T537" s="4">
        <v>32.17</v>
      </c>
      <c r="U537" s="4">
        <v>870.66499716999999</v>
      </c>
      <c r="V537" s="10" t="s">
        <v>2935</v>
      </c>
      <c r="W537" s="4">
        <v>3.2328256139260199</v>
      </c>
      <c r="X537" s="4">
        <v>32.225000000000001</v>
      </c>
      <c r="Y537" s="4">
        <v>16.95</v>
      </c>
      <c r="Z537" s="4">
        <v>15.319048</v>
      </c>
      <c r="AA537" s="10">
        <v>12.997979797899999</v>
      </c>
      <c r="AB537" s="10">
        <v>14.078774617000001</v>
      </c>
      <c r="AC537" s="4" t="s">
        <v>2935</v>
      </c>
      <c r="AD537" s="4" t="s">
        <v>2935</v>
      </c>
      <c r="AE537" s="4" t="s">
        <v>2935</v>
      </c>
      <c r="AF537" s="4" t="s">
        <v>2935</v>
      </c>
      <c r="AG537" s="4" t="s">
        <v>2935</v>
      </c>
      <c r="AH537" s="4" t="s">
        <v>2935</v>
      </c>
      <c r="AI537" s="4">
        <v>1.601294</v>
      </c>
      <c r="AJ537" s="4">
        <v>1.60545</v>
      </c>
    </row>
    <row r="538" spans="1:36" hidden="1" x14ac:dyDescent="0.3">
      <c r="A538" s="1" t="s">
        <v>532</v>
      </c>
      <c r="B538" s="2">
        <v>4047972</v>
      </c>
      <c r="C538" s="3" t="s">
        <v>2971</v>
      </c>
      <c r="D538" s="4">
        <v>1320.60175856</v>
      </c>
      <c r="E538" s="3" t="s">
        <v>2930</v>
      </c>
      <c r="F538" s="3" t="s">
        <v>2954</v>
      </c>
      <c r="G538" s="3" t="s">
        <v>2955</v>
      </c>
      <c r="H538" s="3" t="s">
        <v>2956</v>
      </c>
      <c r="I538" s="3" t="s">
        <v>3166</v>
      </c>
      <c r="J538" s="4">
        <v>27.138562</v>
      </c>
      <c r="K538" s="4">
        <v>5.3203529999999999</v>
      </c>
      <c r="L538" s="4">
        <v>0.172265</v>
      </c>
      <c r="M538" s="4">
        <v>0.25862099999999999</v>
      </c>
      <c r="N538" s="4">
        <v>4.507752</v>
      </c>
      <c r="O538" s="4">
        <v>36.034081999999998</v>
      </c>
      <c r="P538" s="4">
        <v>0.88476399999999999</v>
      </c>
      <c r="Q538" s="4">
        <v>78.460435000000004</v>
      </c>
      <c r="R538" s="4">
        <v>141.19059999999999</v>
      </c>
      <c r="S538" s="3" t="s">
        <v>4725</v>
      </c>
      <c r="T538" s="4">
        <v>46.52</v>
      </c>
      <c r="U538" s="4">
        <v>1320.60175856</v>
      </c>
      <c r="V538" s="10">
        <v>1323.264428</v>
      </c>
      <c r="W538" s="4">
        <v>8.8134135855545992</v>
      </c>
      <c r="X538" s="4">
        <v>49.51</v>
      </c>
      <c r="Y538" s="4">
        <v>36.32</v>
      </c>
      <c r="Z538" s="4">
        <v>4.507752</v>
      </c>
      <c r="AA538" s="10" t="s">
        <v>2935</v>
      </c>
      <c r="AB538" s="10" t="s">
        <v>2935</v>
      </c>
      <c r="AC538" s="4">
        <v>56.610782999999998</v>
      </c>
      <c r="AD538" s="4" t="s">
        <v>2935</v>
      </c>
      <c r="AE538" s="4" t="s">
        <v>2935</v>
      </c>
      <c r="AF538" s="4">
        <v>78.460435000000004</v>
      </c>
      <c r="AG538" s="4">
        <v>12.726430452830201</v>
      </c>
      <c r="AH538" s="4">
        <v>12.726430452830201</v>
      </c>
      <c r="AI538" s="4">
        <v>0.88476399999999999</v>
      </c>
      <c r="AJ538" s="4">
        <v>0.88476399999999999</v>
      </c>
    </row>
    <row r="539" spans="1:36" hidden="1" x14ac:dyDescent="0.3">
      <c r="A539" s="1" t="s">
        <v>533</v>
      </c>
      <c r="B539" s="2">
        <v>4094268</v>
      </c>
      <c r="C539" s="3" t="s">
        <v>2971</v>
      </c>
      <c r="D539" s="4">
        <v>1424.0294243999999</v>
      </c>
      <c r="E539" s="3" t="s">
        <v>3098</v>
      </c>
      <c r="F539" s="3" t="s">
        <v>3098</v>
      </c>
      <c r="G539" s="3" t="s">
        <v>3099</v>
      </c>
      <c r="H539" s="3" t="s">
        <v>3100</v>
      </c>
      <c r="I539" s="3" t="s">
        <v>3371</v>
      </c>
      <c r="J539" s="4">
        <v>69.364275000000006</v>
      </c>
      <c r="K539" s="4">
        <v>131.41486800000001</v>
      </c>
      <c r="L539" s="4">
        <v>-6.9730080000000001</v>
      </c>
      <c r="M539" s="4">
        <v>23.788484</v>
      </c>
      <c r="N539" s="4">
        <v>18.478722999999999</v>
      </c>
      <c r="O539" s="4" t="s">
        <v>2924</v>
      </c>
      <c r="P539" s="4">
        <v>18.637339000000001</v>
      </c>
      <c r="Q539" s="4">
        <v>15.895906999999999</v>
      </c>
      <c r="R539" s="4">
        <v>81.302143999999998</v>
      </c>
      <c r="S539" s="3" t="s">
        <v>4726</v>
      </c>
      <c r="T539" s="4">
        <v>86.85</v>
      </c>
      <c r="U539" s="4">
        <v>1424.0294243999999</v>
      </c>
      <c r="V539" s="10">
        <v>1400.4294239999999</v>
      </c>
      <c r="W539" s="4" t="s">
        <v>2935</v>
      </c>
      <c r="X539" s="4">
        <v>118.3599</v>
      </c>
      <c r="Y539" s="4">
        <v>33.51</v>
      </c>
      <c r="Z539" s="4">
        <v>18.478722999999999</v>
      </c>
      <c r="AA539" s="10">
        <v>28.061389337600001</v>
      </c>
      <c r="AB539" s="10">
        <v>30.527240773199999</v>
      </c>
      <c r="AC539" s="4">
        <v>3.554389</v>
      </c>
      <c r="AD539" s="4">
        <v>3.6919793512913999</v>
      </c>
      <c r="AE539" s="4">
        <v>3.5269377407074001</v>
      </c>
      <c r="AF539" s="4">
        <v>15.895906999999999</v>
      </c>
      <c r="AG539" s="4">
        <v>22.5270027844489</v>
      </c>
      <c r="AH539" s="4">
        <v>33.826797681159398</v>
      </c>
      <c r="AI539" s="4">
        <v>18.637339000000001</v>
      </c>
      <c r="AJ539" s="4">
        <v>32.214391999999997</v>
      </c>
    </row>
    <row r="540" spans="1:36" hidden="1" x14ac:dyDescent="0.3">
      <c r="A540" s="1" t="s">
        <v>534</v>
      </c>
      <c r="B540" s="2">
        <v>4790262</v>
      </c>
      <c r="C540" s="3" t="s">
        <v>2936</v>
      </c>
      <c r="D540" s="4">
        <v>1840.27926159</v>
      </c>
      <c r="E540" s="3" t="s">
        <v>2937</v>
      </c>
      <c r="F540" s="3" t="s">
        <v>2938</v>
      </c>
      <c r="G540" s="3" t="s">
        <v>3037</v>
      </c>
      <c r="H540" s="3" t="s">
        <v>3037</v>
      </c>
      <c r="I540" s="3" t="s">
        <v>3372</v>
      </c>
      <c r="J540" s="4">
        <v>-10.116732000000001</v>
      </c>
      <c r="K540" s="4">
        <v>27.702703</v>
      </c>
      <c r="L540" s="4">
        <v>12.682926999999999</v>
      </c>
      <c r="M540" s="4">
        <v>1.811949</v>
      </c>
      <c r="N540" s="4" t="s">
        <v>2924</v>
      </c>
      <c r="O540" s="4">
        <v>16.766128999999999</v>
      </c>
      <c r="P540" s="4">
        <v>3.4900120000000001</v>
      </c>
      <c r="Q540" s="4">
        <v>6.4437530000000001</v>
      </c>
      <c r="R540" s="4" t="s">
        <v>2935</v>
      </c>
      <c r="S540" s="3" t="s">
        <v>4727</v>
      </c>
      <c r="T540" s="4">
        <v>20.79</v>
      </c>
      <c r="U540" s="4">
        <v>1840.27926159</v>
      </c>
      <c r="V540" s="10">
        <v>2853.4742609999998</v>
      </c>
      <c r="W540" s="4" t="s">
        <v>2935</v>
      </c>
      <c r="X540" s="4">
        <v>28.645</v>
      </c>
      <c r="Y540" s="4">
        <v>14.47</v>
      </c>
      <c r="Z540" s="4" t="s">
        <v>2924</v>
      </c>
      <c r="AA540" s="10">
        <v>27.052700065</v>
      </c>
      <c r="AB540" s="10" t="s">
        <v>2935</v>
      </c>
      <c r="AC540" s="4">
        <v>1.1036600000000001</v>
      </c>
      <c r="AD540" s="4">
        <v>1.0631629803125</v>
      </c>
      <c r="AE540" s="4">
        <v>1.0997345231944999</v>
      </c>
      <c r="AF540" s="4">
        <v>6.4437530000000001</v>
      </c>
      <c r="AG540" s="4">
        <v>9.9791611169067007</v>
      </c>
      <c r="AH540" s="4">
        <v>11.9310598079506</v>
      </c>
      <c r="AI540" s="4">
        <v>3.4900120000000001</v>
      </c>
      <c r="AJ540" s="4" t="s">
        <v>2924</v>
      </c>
    </row>
    <row r="541" spans="1:36" hidden="1" x14ac:dyDescent="0.3">
      <c r="A541" s="1" t="s">
        <v>535</v>
      </c>
      <c r="B541" s="2">
        <v>4210228</v>
      </c>
      <c r="C541" s="3" t="s">
        <v>2919</v>
      </c>
      <c r="D541" s="4">
        <v>2086.58200734</v>
      </c>
      <c r="E541" s="3" t="s">
        <v>3033</v>
      </c>
      <c r="F541" s="3" t="s">
        <v>3033</v>
      </c>
      <c r="G541" s="3" t="s">
        <v>3054</v>
      </c>
      <c r="H541" s="3" t="s">
        <v>3078</v>
      </c>
      <c r="I541" s="3" t="s">
        <v>3079</v>
      </c>
      <c r="J541" s="4">
        <v>182.83018899999999</v>
      </c>
      <c r="K541" s="4">
        <v>59.694602000000003</v>
      </c>
      <c r="L541" s="4">
        <v>32.576650999999998</v>
      </c>
      <c r="M541" s="4">
        <v>-0.59681700000000004</v>
      </c>
      <c r="N541" s="4">
        <v>7.0530109999999997</v>
      </c>
      <c r="O541" s="4" t="s">
        <v>2924</v>
      </c>
      <c r="P541" s="4">
        <v>3.1998009999999999</v>
      </c>
      <c r="Q541" s="4">
        <v>14.345964</v>
      </c>
      <c r="R541" s="4" t="s">
        <v>2924</v>
      </c>
      <c r="S541" s="3" t="s">
        <v>4728</v>
      </c>
      <c r="T541" s="4">
        <v>22.484999999999999</v>
      </c>
      <c r="U541" s="4">
        <v>2086.58200734</v>
      </c>
      <c r="V541" s="10">
        <v>2516.2820069999998</v>
      </c>
      <c r="W541" s="4" t="s">
        <v>2935</v>
      </c>
      <c r="X541" s="4">
        <v>24.21</v>
      </c>
      <c r="Y541" s="5" t="s">
        <v>4729</v>
      </c>
      <c r="Z541" s="4">
        <v>7.0530109999999997</v>
      </c>
      <c r="AA541" s="10">
        <v>10.7326968973</v>
      </c>
      <c r="AB541" s="10">
        <v>22.484999999999999</v>
      </c>
      <c r="AC541" s="4">
        <v>1.19726</v>
      </c>
      <c r="AD541" s="4">
        <v>1.0913133030104001</v>
      </c>
      <c r="AE541" s="4">
        <v>1.1899564962641</v>
      </c>
      <c r="AF541" s="4">
        <v>14.345964</v>
      </c>
      <c r="AG541" s="4">
        <v>7.5990001821019</v>
      </c>
      <c r="AH541" s="4">
        <v>10.612745706453</v>
      </c>
      <c r="AI541" s="4">
        <v>3.1998009999999999</v>
      </c>
      <c r="AJ541" s="4">
        <v>3.1998009999999999</v>
      </c>
    </row>
    <row r="542" spans="1:36" hidden="1" x14ac:dyDescent="0.3">
      <c r="A542" s="1" t="s">
        <v>536</v>
      </c>
      <c r="B542" s="2">
        <v>4535992</v>
      </c>
      <c r="C542" s="3" t="s">
        <v>2936</v>
      </c>
      <c r="D542" s="4">
        <v>2779.28402878</v>
      </c>
      <c r="E542" s="3" t="s">
        <v>2925</v>
      </c>
      <c r="F542" s="3" t="s">
        <v>2997</v>
      </c>
      <c r="G542" s="3" t="s">
        <v>3250</v>
      </c>
      <c r="H542" s="3" t="s">
        <v>3251</v>
      </c>
      <c r="I542" s="3" t="s">
        <v>3373</v>
      </c>
      <c r="J542" s="4">
        <v>22.975595999999999</v>
      </c>
      <c r="K542" s="4">
        <v>-8.8582879999999999</v>
      </c>
      <c r="L542" s="4">
        <v>-4.1396459999999999</v>
      </c>
      <c r="M542" s="4">
        <v>2.8528349999999998</v>
      </c>
      <c r="N542" s="4">
        <v>8.842473</v>
      </c>
      <c r="O542" s="4" t="s">
        <v>2924</v>
      </c>
      <c r="P542" s="4">
        <v>1.090978</v>
      </c>
      <c r="Q542" s="4">
        <v>9.2821750000000005</v>
      </c>
      <c r="R542" s="4" t="s">
        <v>2924</v>
      </c>
      <c r="S542" s="3" t="s">
        <v>4730</v>
      </c>
      <c r="T542" s="4">
        <v>88.69</v>
      </c>
      <c r="U542" s="4">
        <v>2779.28402878</v>
      </c>
      <c r="V542" s="10">
        <v>4410.2860280000004</v>
      </c>
      <c r="W542" s="4">
        <v>1.1726237456308499</v>
      </c>
      <c r="X542" s="4">
        <v>108.42</v>
      </c>
      <c r="Y542" s="4">
        <v>70.819999999999993</v>
      </c>
      <c r="Z542" s="4">
        <v>8.842473</v>
      </c>
      <c r="AA542" s="10">
        <v>7.8625886524000004</v>
      </c>
      <c r="AB542" s="10">
        <v>8.3946994793999998</v>
      </c>
      <c r="AC542" s="4">
        <v>1.018438</v>
      </c>
      <c r="AD542" s="4">
        <v>0.91629931084630001</v>
      </c>
      <c r="AE542" s="4">
        <v>1.0124538968498999</v>
      </c>
      <c r="AF542" s="4">
        <v>9.2821750000000005</v>
      </c>
      <c r="AG542" s="4">
        <v>7.9657729287850003</v>
      </c>
      <c r="AH542" s="4">
        <v>8.4862657983912992</v>
      </c>
      <c r="AI542" s="4">
        <v>1.090978</v>
      </c>
      <c r="AJ542" s="4">
        <v>1.123597</v>
      </c>
    </row>
    <row r="543" spans="1:36" hidden="1" x14ac:dyDescent="0.3">
      <c r="A543" s="1" t="s">
        <v>537</v>
      </c>
      <c r="B543" s="2">
        <v>7001816</v>
      </c>
      <c r="C543" s="3" t="s">
        <v>2919</v>
      </c>
      <c r="D543" s="4">
        <v>942.53585964000001</v>
      </c>
      <c r="E543" s="3" t="s">
        <v>2920</v>
      </c>
      <c r="F543" s="3" t="s">
        <v>2961</v>
      </c>
      <c r="G543" s="3" t="s">
        <v>2962</v>
      </c>
      <c r="H543" s="3" t="s">
        <v>2963</v>
      </c>
      <c r="I543" s="3" t="s">
        <v>2964</v>
      </c>
      <c r="J543" s="5" t="s">
        <v>3374</v>
      </c>
      <c r="K543" s="5" t="s">
        <v>3374</v>
      </c>
      <c r="L543" s="4">
        <v>-0.15180299999999999</v>
      </c>
      <c r="M543" s="4">
        <v>-0.82925000000000004</v>
      </c>
      <c r="N543" s="4" t="s">
        <v>2924</v>
      </c>
      <c r="O543" s="4" t="s">
        <v>2924</v>
      </c>
      <c r="P543" s="4" t="s">
        <v>2924</v>
      </c>
      <c r="Q543" s="4" t="s">
        <v>2924</v>
      </c>
      <c r="R543" s="4" t="s">
        <v>2935</v>
      </c>
      <c r="S543" s="3" t="s">
        <v>4731</v>
      </c>
      <c r="T543" s="4">
        <v>26.31</v>
      </c>
      <c r="U543" s="4">
        <v>942.53585964000001</v>
      </c>
      <c r="V543" s="10">
        <v>1097.962859</v>
      </c>
      <c r="W543" s="4" t="s">
        <v>2935</v>
      </c>
      <c r="X543" s="4">
        <v>29.53</v>
      </c>
      <c r="Y543" s="4">
        <v>23</v>
      </c>
      <c r="Z543" s="4" t="s">
        <v>2924</v>
      </c>
      <c r="AA543" s="10" t="s">
        <v>2924</v>
      </c>
      <c r="AB543" s="10" t="s">
        <v>2924</v>
      </c>
      <c r="AC543" s="4">
        <v>18.286885000000002</v>
      </c>
      <c r="AD543" s="4">
        <v>14.347316895647801</v>
      </c>
      <c r="AE543" s="4">
        <v>17.059064721453201</v>
      </c>
      <c r="AF543" s="4" t="s">
        <v>2924</v>
      </c>
      <c r="AG543" s="4" t="s">
        <v>2924</v>
      </c>
      <c r="AH543" s="4" t="s">
        <v>2924</v>
      </c>
      <c r="AI543" s="4" t="s">
        <v>2924</v>
      </c>
      <c r="AJ543" s="4" t="s">
        <v>2924</v>
      </c>
    </row>
    <row r="544" spans="1:36" hidden="1" x14ac:dyDescent="0.3">
      <c r="A544" s="1" t="s">
        <v>538</v>
      </c>
      <c r="B544" s="2">
        <v>6481256</v>
      </c>
      <c r="C544" s="3" t="s">
        <v>2919</v>
      </c>
      <c r="D544" s="4">
        <v>1667.69906268</v>
      </c>
      <c r="E544" s="3" t="s">
        <v>2920</v>
      </c>
      <c r="F544" s="3" t="s">
        <v>2961</v>
      </c>
      <c r="G544" s="3" t="s">
        <v>3375</v>
      </c>
      <c r="H544" s="3" t="s">
        <v>3375</v>
      </c>
      <c r="I544" s="3" t="s">
        <v>2950</v>
      </c>
      <c r="J544" s="4">
        <v>-30.794923000000001</v>
      </c>
      <c r="K544" s="4">
        <v>-20.307691999999999</v>
      </c>
      <c r="L544" s="4">
        <v>-7.7471059999999996</v>
      </c>
      <c r="M544" s="4">
        <v>4.0160640000000001</v>
      </c>
      <c r="N544" s="4" t="s">
        <v>2924</v>
      </c>
      <c r="O544" s="4">
        <v>47.522936000000001</v>
      </c>
      <c r="P544" s="4">
        <v>1.5824039999999999</v>
      </c>
      <c r="Q544" s="4">
        <v>20.736055</v>
      </c>
      <c r="R544" s="4">
        <v>20.933541000000002</v>
      </c>
      <c r="S544" s="3" t="s">
        <v>4732</v>
      </c>
      <c r="T544" s="4">
        <v>10.36</v>
      </c>
      <c r="U544" s="4">
        <v>1667.69906268</v>
      </c>
      <c r="V544" s="10">
        <v>1743.3060620000001</v>
      </c>
      <c r="W544" s="4" t="s">
        <v>2935</v>
      </c>
      <c r="X544" s="4">
        <v>19.870200000000001</v>
      </c>
      <c r="Y544" s="4">
        <v>9.41</v>
      </c>
      <c r="Z544" s="4" t="s">
        <v>2924</v>
      </c>
      <c r="AA544" s="10">
        <v>20.870265914499999</v>
      </c>
      <c r="AB544" s="10">
        <v>24.331243100999998</v>
      </c>
      <c r="AC544" s="4">
        <v>4.6762879999999996</v>
      </c>
      <c r="AD544" s="4">
        <v>4.2116705897018996</v>
      </c>
      <c r="AE544" s="4">
        <v>4.5528342842246001</v>
      </c>
      <c r="AF544" s="4">
        <v>20.736055</v>
      </c>
      <c r="AG544" s="4">
        <v>13.0090768609676</v>
      </c>
      <c r="AH544" s="4">
        <v>14.356870063324701</v>
      </c>
      <c r="AI544" s="4">
        <v>1.5824039999999999</v>
      </c>
      <c r="AJ544" s="4" t="s">
        <v>2924</v>
      </c>
    </row>
    <row r="545" spans="1:36" hidden="1" x14ac:dyDescent="0.3">
      <c r="A545" s="1" t="s">
        <v>2853</v>
      </c>
      <c r="B545" s="2">
        <v>4963899</v>
      </c>
      <c r="C545" s="3" t="s">
        <v>2936</v>
      </c>
      <c r="D545" s="4">
        <v>1077.9002942</v>
      </c>
      <c r="E545" s="3" t="s">
        <v>2946</v>
      </c>
      <c r="F545" s="3" t="s">
        <v>2991</v>
      </c>
      <c r="G545" s="3" t="s">
        <v>2991</v>
      </c>
      <c r="H545" s="3" t="s">
        <v>3031</v>
      </c>
      <c r="I545" s="3" t="s">
        <v>3032</v>
      </c>
      <c r="J545" s="18">
        <v>-75.407925000000006</v>
      </c>
      <c r="K545" s="18">
        <v>-34.216679999999997</v>
      </c>
      <c r="L545" s="18">
        <v>-45.230370000000001</v>
      </c>
      <c r="M545" s="18">
        <v>25.970148999999999</v>
      </c>
      <c r="N545" s="4" t="s">
        <v>2924</v>
      </c>
      <c r="O545" s="4" t="s">
        <v>2924</v>
      </c>
      <c r="P545" s="4">
        <v>1.7029860000000001</v>
      </c>
      <c r="Q545" s="4" t="s">
        <v>2924</v>
      </c>
      <c r="R545" s="4" t="s">
        <v>2924</v>
      </c>
      <c r="S545" s="3" t="s">
        <v>7684</v>
      </c>
      <c r="T545" s="4">
        <v>8.44</v>
      </c>
      <c r="U545" s="4">
        <v>1077.9002942</v>
      </c>
      <c r="V545" s="10">
        <v>5699.6002939999998</v>
      </c>
      <c r="W545" s="4" t="s">
        <v>2935</v>
      </c>
      <c r="X545" s="18">
        <v>47.43</v>
      </c>
      <c r="Y545" s="19" t="s">
        <v>4040</v>
      </c>
      <c r="Z545" s="4" t="s">
        <v>2924</v>
      </c>
      <c r="AA545" s="10" t="s">
        <v>2924</v>
      </c>
      <c r="AB545" s="10" t="s">
        <v>2924</v>
      </c>
      <c r="AC545" s="4">
        <v>7.0846489999999998</v>
      </c>
      <c r="AD545" s="4">
        <v>6.8693619602532996</v>
      </c>
      <c r="AE545" s="4">
        <v>6.9785970079726001</v>
      </c>
      <c r="AF545" s="4" t="s">
        <v>2924</v>
      </c>
      <c r="AG545" s="4" t="s">
        <v>2924</v>
      </c>
      <c r="AH545" s="4" t="s">
        <v>2924</v>
      </c>
      <c r="AI545" s="4">
        <v>1.7029860000000001</v>
      </c>
      <c r="AJ545" s="4">
        <v>4.3527589999999998</v>
      </c>
    </row>
    <row r="546" spans="1:36" hidden="1" x14ac:dyDescent="0.3">
      <c r="A546" s="1" t="s">
        <v>540</v>
      </c>
      <c r="B546" s="2">
        <v>4533245</v>
      </c>
      <c r="C546" s="3" t="s">
        <v>2936</v>
      </c>
      <c r="D546" s="4">
        <v>15625.24942491</v>
      </c>
      <c r="E546" s="3" t="s">
        <v>3033</v>
      </c>
      <c r="F546" s="3" t="s">
        <v>3033</v>
      </c>
      <c r="G546" s="3" t="s">
        <v>3034</v>
      </c>
      <c r="H546" s="3" t="s">
        <v>3377</v>
      </c>
      <c r="I546" s="3" t="s">
        <v>3378</v>
      </c>
      <c r="J546" s="4">
        <v>14.586524000000001</v>
      </c>
      <c r="K546" s="4">
        <v>13.831136000000001</v>
      </c>
      <c r="L546" s="4">
        <v>7.0330190000000004</v>
      </c>
      <c r="M546" s="4">
        <v>3.123923</v>
      </c>
      <c r="N546" s="4">
        <v>14.268235000000001</v>
      </c>
      <c r="O546" s="4">
        <v>9.1009530000000005</v>
      </c>
      <c r="P546" s="4">
        <v>3.0135930000000002</v>
      </c>
      <c r="Q546" s="4">
        <v>6.9902519999999999</v>
      </c>
      <c r="R546" s="4">
        <v>12.23814</v>
      </c>
      <c r="S546" s="3" t="s">
        <v>4734</v>
      </c>
      <c r="T546" s="4">
        <v>89.79</v>
      </c>
      <c r="U546" s="4">
        <v>15625.24942491</v>
      </c>
      <c r="V546" s="10">
        <v>19541.249424000001</v>
      </c>
      <c r="W546" s="4">
        <v>2.2274195344693202</v>
      </c>
      <c r="X546" s="4">
        <v>91.06</v>
      </c>
      <c r="Y546" s="4">
        <v>69.13</v>
      </c>
      <c r="Z546" s="4">
        <v>14.268235000000001</v>
      </c>
      <c r="AA546" s="10">
        <v>14.0518630964</v>
      </c>
      <c r="AB546" s="10">
        <v>14.4146024305</v>
      </c>
      <c r="AC546" s="4">
        <v>3.2661289999999998</v>
      </c>
      <c r="AD546" s="4">
        <v>3.3163369920849002</v>
      </c>
      <c r="AE546" s="4">
        <v>3.3190260058733001</v>
      </c>
      <c r="AF546" s="4">
        <v>6.9902519999999999</v>
      </c>
      <c r="AG546" s="4">
        <v>8.2246763083395997</v>
      </c>
      <c r="AH546" s="4">
        <v>8.3732304353962004</v>
      </c>
      <c r="AI546" s="4">
        <v>3.0135930000000002</v>
      </c>
      <c r="AJ546" s="4">
        <v>7.1602870000000003</v>
      </c>
    </row>
    <row r="547" spans="1:36" hidden="1" x14ac:dyDescent="0.3">
      <c r="A547" s="1" t="s">
        <v>541</v>
      </c>
      <c r="B547" s="2">
        <v>5210215</v>
      </c>
      <c r="C547" s="3" t="s">
        <v>2919</v>
      </c>
      <c r="D547" s="4">
        <v>2263.5652222499998</v>
      </c>
      <c r="E547" s="3" t="s">
        <v>2920</v>
      </c>
      <c r="F547" s="3" t="s">
        <v>2921</v>
      </c>
      <c r="G547" s="3" t="s">
        <v>2942</v>
      </c>
      <c r="H547" s="3" t="s">
        <v>2942</v>
      </c>
      <c r="I547" s="3" t="s">
        <v>3227</v>
      </c>
      <c r="J547" s="4">
        <v>-9.9542640000000002</v>
      </c>
      <c r="K547" s="4">
        <v>-6.8466459999999998</v>
      </c>
      <c r="L547" s="4">
        <v>-9.4916169999999997</v>
      </c>
      <c r="M547" s="4">
        <v>1.747986</v>
      </c>
      <c r="N547" s="4" t="s">
        <v>2924</v>
      </c>
      <c r="O547" s="4" t="s">
        <v>2924</v>
      </c>
      <c r="P547" s="4">
        <v>4.2111219999999996</v>
      </c>
      <c r="Q547" s="4" t="s">
        <v>2924</v>
      </c>
      <c r="R547" s="4" t="s">
        <v>2924</v>
      </c>
      <c r="S547" s="3" t="s">
        <v>4735</v>
      </c>
      <c r="T547" s="4">
        <v>33.47</v>
      </c>
      <c r="U547" s="4">
        <v>2263.5652222499998</v>
      </c>
      <c r="V547" s="10">
        <v>1723.151222</v>
      </c>
      <c r="W547" s="4" t="s">
        <v>2935</v>
      </c>
      <c r="X547" s="4">
        <v>50.23</v>
      </c>
      <c r="Y547" s="4">
        <v>25.77</v>
      </c>
      <c r="Z547" s="4" t="s">
        <v>2924</v>
      </c>
      <c r="AA547" s="10" t="s">
        <v>2924</v>
      </c>
      <c r="AB547" s="10" t="s">
        <v>2924</v>
      </c>
      <c r="AC547" s="4" t="s">
        <v>2924</v>
      </c>
      <c r="AD547" s="4" t="s">
        <v>2924</v>
      </c>
      <c r="AE547" s="4" t="s">
        <v>2924</v>
      </c>
      <c r="AF547" s="4" t="s">
        <v>2924</v>
      </c>
      <c r="AG547" s="4" t="s">
        <v>2924</v>
      </c>
      <c r="AH547" s="4" t="s">
        <v>2924</v>
      </c>
      <c r="AI547" s="4">
        <v>4.2111219999999996</v>
      </c>
      <c r="AJ547" s="4">
        <v>4.2111219999999996</v>
      </c>
    </row>
    <row r="548" spans="1:36" hidden="1" x14ac:dyDescent="0.3">
      <c r="A548" s="1" t="s">
        <v>542</v>
      </c>
      <c r="B548" s="2">
        <v>7560886</v>
      </c>
      <c r="C548" s="3" t="s">
        <v>2936</v>
      </c>
      <c r="D548" s="4">
        <v>5860.8719271</v>
      </c>
      <c r="E548" s="3" t="s">
        <v>2925</v>
      </c>
      <c r="F548" s="3" t="s">
        <v>2997</v>
      </c>
      <c r="G548" s="3" t="s">
        <v>3250</v>
      </c>
      <c r="H548" s="3" t="s">
        <v>3251</v>
      </c>
      <c r="I548" s="3" t="s">
        <v>3322</v>
      </c>
      <c r="J548" s="4">
        <v>69.911799000000002</v>
      </c>
      <c r="K548" s="4">
        <v>15.576183</v>
      </c>
      <c r="L548" s="4">
        <v>12.420172000000001</v>
      </c>
      <c r="M548" s="4">
        <v>5.1709930000000002</v>
      </c>
      <c r="N548" s="4">
        <v>39.512383999999997</v>
      </c>
      <c r="O548" s="4">
        <v>32.208202</v>
      </c>
      <c r="P548" s="4">
        <v>3.9261680000000001</v>
      </c>
      <c r="Q548" s="4">
        <v>23.483951999999999</v>
      </c>
      <c r="R548" s="4">
        <v>121.936031</v>
      </c>
      <c r="S548" s="3" t="s">
        <v>4736</v>
      </c>
      <c r="T548" s="5" t="s">
        <v>4737</v>
      </c>
      <c r="U548" s="4">
        <v>5860.8719271</v>
      </c>
      <c r="V548" s="10">
        <v>5401.308927</v>
      </c>
      <c r="W548" s="4" t="s">
        <v>2935</v>
      </c>
      <c r="X548" s="4">
        <v>102.41500000000001</v>
      </c>
      <c r="Y548" s="4">
        <v>58.85</v>
      </c>
      <c r="Z548" s="4">
        <v>39.512383999999997</v>
      </c>
      <c r="AA548" s="10">
        <v>28.323346648899999</v>
      </c>
      <c r="AB548" s="10">
        <v>30.091364574100002</v>
      </c>
      <c r="AC548" s="4">
        <v>2.3077839999999998</v>
      </c>
      <c r="AD548" s="4">
        <v>2.1392979697754</v>
      </c>
      <c r="AE548" s="4">
        <v>2.2247373209582002</v>
      </c>
      <c r="AF548" s="4">
        <v>23.483951999999999</v>
      </c>
      <c r="AG548" s="4">
        <v>18.385244062835099</v>
      </c>
      <c r="AH548" s="4">
        <v>19.378909113414501</v>
      </c>
      <c r="AI548" s="4">
        <v>3.9261680000000001</v>
      </c>
      <c r="AJ548" s="4">
        <v>5.507606</v>
      </c>
    </row>
    <row r="549" spans="1:36" hidden="1" x14ac:dyDescent="0.3">
      <c r="A549" s="1" t="s">
        <v>543</v>
      </c>
      <c r="B549" s="2">
        <v>10340400</v>
      </c>
      <c r="C549" s="3" t="s">
        <v>2919</v>
      </c>
      <c r="D549" s="4">
        <v>5951.96976</v>
      </c>
      <c r="E549" s="3" t="s">
        <v>3098</v>
      </c>
      <c r="F549" s="3" t="s">
        <v>3098</v>
      </c>
      <c r="G549" s="3" t="s">
        <v>3184</v>
      </c>
      <c r="H549" s="3" t="s">
        <v>3185</v>
      </c>
      <c r="I549" s="3" t="s">
        <v>3186</v>
      </c>
      <c r="J549" s="4">
        <v>6.1141300000000003</v>
      </c>
      <c r="K549" s="4">
        <v>0.12820500000000001</v>
      </c>
      <c r="L549" s="4">
        <v>5.6476160000000002</v>
      </c>
      <c r="M549" s="4">
        <v>1.9582250000000001</v>
      </c>
      <c r="N549" s="4">
        <v>19.283950999999998</v>
      </c>
      <c r="O549" s="4">
        <v>14.271357</v>
      </c>
      <c r="P549" s="4">
        <v>3.2804790000000001</v>
      </c>
      <c r="Q549" s="4">
        <v>7.8454480000000002</v>
      </c>
      <c r="R549" s="4">
        <v>11.264291</v>
      </c>
      <c r="S549" s="3" t="s">
        <v>4738</v>
      </c>
      <c r="T549" s="4">
        <v>31.24</v>
      </c>
      <c r="U549" s="4">
        <v>5951.96976</v>
      </c>
      <c r="V549" s="10">
        <v>6250.0607600000003</v>
      </c>
      <c r="W549" s="4">
        <v>1.21638924455826</v>
      </c>
      <c r="X549" s="4">
        <v>39.950000000000003</v>
      </c>
      <c r="Y549" s="4">
        <v>25.46</v>
      </c>
      <c r="Z549" s="4">
        <v>19.283950999999998</v>
      </c>
      <c r="AA549" s="10">
        <v>16.572944296999999</v>
      </c>
      <c r="AB549" s="10">
        <v>17.204253702100001</v>
      </c>
      <c r="AC549" s="4">
        <v>1.705104</v>
      </c>
      <c r="AD549" s="4">
        <v>1.6502783979390001</v>
      </c>
      <c r="AE549" s="4">
        <v>1.6967176493600999</v>
      </c>
      <c r="AF549" s="4">
        <v>7.8454480000000002</v>
      </c>
      <c r="AG549" s="4">
        <v>8.0854257155175997</v>
      </c>
      <c r="AH549" s="4">
        <v>8.3453236799128003</v>
      </c>
      <c r="AI549" s="4">
        <v>3.2804790000000001</v>
      </c>
      <c r="AJ549" s="4">
        <v>7.3110229999999996</v>
      </c>
    </row>
    <row r="550" spans="1:36" hidden="1" x14ac:dyDescent="0.3">
      <c r="A550" s="1" t="s">
        <v>544</v>
      </c>
      <c r="B550" s="2">
        <v>4388431</v>
      </c>
      <c r="C550" s="3" t="s">
        <v>2936</v>
      </c>
      <c r="D550" s="4">
        <v>10010.92956706</v>
      </c>
      <c r="E550" s="3" t="s">
        <v>2920</v>
      </c>
      <c r="F550" s="3" t="s">
        <v>2921</v>
      </c>
      <c r="G550" s="3" t="s">
        <v>2922</v>
      </c>
      <c r="H550" s="3" t="s">
        <v>2922</v>
      </c>
      <c r="I550" s="3" t="s">
        <v>3225</v>
      </c>
      <c r="J550" s="4">
        <v>-0.57894500000000004</v>
      </c>
      <c r="K550" s="4">
        <v>-2.7616350000000001</v>
      </c>
      <c r="L550" s="4">
        <v>5.2866520000000001</v>
      </c>
      <c r="M550" s="4">
        <v>4.2771920000000003</v>
      </c>
      <c r="N550" s="4">
        <v>24.465133999999999</v>
      </c>
      <c r="O550" s="4">
        <v>17.962198000000001</v>
      </c>
      <c r="P550" s="4">
        <v>2.6466850000000002</v>
      </c>
      <c r="Q550" s="4">
        <v>10.784829</v>
      </c>
      <c r="R550" s="4">
        <v>21.832727999999999</v>
      </c>
      <c r="S550" s="3" t="s">
        <v>4739</v>
      </c>
      <c r="T550" s="4">
        <v>195.77</v>
      </c>
      <c r="U550" s="4">
        <v>10010.92956706</v>
      </c>
      <c r="V550" s="10">
        <v>12608.891567000001</v>
      </c>
      <c r="W550" s="4" t="s">
        <v>2935</v>
      </c>
      <c r="X550" s="4">
        <v>275</v>
      </c>
      <c r="Y550" s="4">
        <v>176.48</v>
      </c>
      <c r="Z550" s="4">
        <v>24.465133999999999</v>
      </c>
      <c r="AA550" s="10">
        <v>19.398725710699999</v>
      </c>
      <c r="AB550" s="10">
        <v>19.2214606424</v>
      </c>
      <c r="AC550" s="4">
        <v>3.1049380000000002</v>
      </c>
      <c r="AD550" s="4">
        <v>3.1433908279559</v>
      </c>
      <c r="AE550" s="4">
        <v>3.1286267574590001</v>
      </c>
      <c r="AF550" s="4">
        <v>10.784829</v>
      </c>
      <c r="AG550" s="4">
        <v>12.8899201848542</v>
      </c>
      <c r="AH550" s="4">
        <v>12.635887762127201</v>
      </c>
      <c r="AI550" s="4">
        <v>2.6466850000000002</v>
      </c>
      <c r="AJ550" s="4" t="s">
        <v>2924</v>
      </c>
    </row>
    <row r="551" spans="1:36" hidden="1" x14ac:dyDescent="0.3">
      <c r="A551" s="1" t="s">
        <v>545</v>
      </c>
      <c r="B551" s="2">
        <v>4295886</v>
      </c>
      <c r="C551" s="3" t="s">
        <v>2936</v>
      </c>
      <c r="D551" s="4">
        <v>7728.8401774000004</v>
      </c>
      <c r="E551" s="3" t="s">
        <v>2937</v>
      </c>
      <c r="F551" s="3" t="s">
        <v>2938</v>
      </c>
      <c r="G551" s="3" t="s">
        <v>3047</v>
      </c>
      <c r="H551" s="3" t="s">
        <v>3071</v>
      </c>
      <c r="I551" s="3" t="s">
        <v>3379</v>
      </c>
      <c r="J551" s="4">
        <v>37.430835999999999</v>
      </c>
      <c r="K551" s="4">
        <v>57.443891999999998</v>
      </c>
      <c r="L551" s="4">
        <v>50.286181999999997</v>
      </c>
      <c r="M551" s="4">
        <v>10.976934999999999</v>
      </c>
      <c r="N551" s="4">
        <v>57.098478</v>
      </c>
      <c r="O551" s="4">
        <v>37.834499999999998</v>
      </c>
      <c r="P551" s="4">
        <v>2.6011519999999999</v>
      </c>
      <c r="Q551" s="4">
        <v>12.295142</v>
      </c>
      <c r="R551" s="4">
        <v>17.564222000000001</v>
      </c>
      <c r="S551" s="3" t="s">
        <v>4740</v>
      </c>
      <c r="T551" s="5" t="s">
        <v>4741</v>
      </c>
      <c r="U551" s="4">
        <v>7728.8401774000004</v>
      </c>
      <c r="V551" s="10">
        <v>11566.040177000001</v>
      </c>
      <c r="W551" s="4" t="s">
        <v>2935</v>
      </c>
      <c r="X551" s="4">
        <v>186.17500000000001</v>
      </c>
      <c r="Y551" s="4">
        <v>101.601</v>
      </c>
      <c r="Z551" s="4">
        <v>57.383702999999997</v>
      </c>
      <c r="AA551" s="10">
        <v>15.782784914400001</v>
      </c>
      <c r="AB551" s="10">
        <v>20.2668207444</v>
      </c>
      <c r="AC551" s="4">
        <v>2.8428270000000002</v>
      </c>
      <c r="AD551" s="4">
        <v>2.5255268556945998</v>
      </c>
      <c r="AE551" s="4">
        <v>2.7304727287889001</v>
      </c>
      <c r="AF551" s="4">
        <v>12.295142</v>
      </c>
      <c r="AG551" s="4">
        <v>10.1947782722758</v>
      </c>
      <c r="AH551" s="4">
        <v>11.2412898792023</v>
      </c>
      <c r="AI551" s="4">
        <v>2.6011519999999999</v>
      </c>
      <c r="AJ551" s="4" t="s">
        <v>2924</v>
      </c>
    </row>
    <row r="552" spans="1:36" hidden="1" x14ac:dyDescent="0.3">
      <c r="A552" s="1" t="s">
        <v>546</v>
      </c>
      <c r="B552" s="2">
        <v>4121481</v>
      </c>
      <c r="C552" s="3" t="s">
        <v>2919</v>
      </c>
      <c r="D552" s="4">
        <v>55210.344240769999</v>
      </c>
      <c r="E552" s="3" t="s">
        <v>3107</v>
      </c>
      <c r="F552" s="3" t="s">
        <v>3108</v>
      </c>
      <c r="G552" s="3" t="s">
        <v>3328</v>
      </c>
      <c r="H552" s="3" t="s">
        <v>3329</v>
      </c>
      <c r="I552" s="3" t="s">
        <v>3110</v>
      </c>
      <c r="J552" s="4">
        <v>-4.348147</v>
      </c>
      <c r="K552" s="4">
        <v>14.08968</v>
      </c>
      <c r="L552" s="4">
        <v>17.721788</v>
      </c>
      <c r="M552" s="4">
        <v>-0.332422</v>
      </c>
      <c r="N552" s="4">
        <v>12.181784</v>
      </c>
      <c r="O552" s="4">
        <v>14.873965999999999</v>
      </c>
      <c r="P552" s="4">
        <v>3.9159069999999998</v>
      </c>
      <c r="Q552" s="4">
        <v>7.3095290000000004</v>
      </c>
      <c r="R552" s="4">
        <v>21.795658</v>
      </c>
      <c r="S552" s="3" t="s">
        <v>4742</v>
      </c>
      <c r="T552" s="4">
        <v>388.27</v>
      </c>
      <c r="U552" s="4">
        <v>55210.344240769999</v>
      </c>
      <c r="V552" s="10">
        <v>154757.34424000001</v>
      </c>
      <c r="W552" s="4" t="s">
        <v>2935</v>
      </c>
      <c r="X552" s="4">
        <v>415.27</v>
      </c>
      <c r="Y552" s="5" t="s">
        <v>4743</v>
      </c>
      <c r="Z552" s="4">
        <v>12.181784</v>
      </c>
      <c r="AA552" s="10">
        <v>10.733993143799999</v>
      </c>
      <c r="AB552" s="10">
        <v>11.4645999068</v>
      </c>
      <c r="AC552" s="4">
        <v>2.8204359999999999</v>
      </c>
      <c r="AD552" s="4">
        <v>2.8137973681670001</v>
      </c>
      <c r="AE552" s="4">
        <v>2.8114981796956</v>
      </c>
      <c r="AF552" s="4">
        <v>7.3095290000000004</v>
      </c>
      <c r="AG552" s="4">
        <v>6.8235241832078</v>
      </c>
      <c r="AH552" s="4">
        <v>6.8811024315707003</v>
      </c>
      <c r="AI552" s="4">
        <v>3.9159069999999998</v>
      </c>
      <c r="AJ552" s="4" t="s">
        <v>2924</v>
      </c>
    </row>
    <row r="553" spans="1:36" hidden="1" x14ac:dyDescent="0.3">
      <c r="A553" s="1" t="s">
        <v>547</v>
      </c>
      <c r="B553" s="2">
        <v>4101218</v>
      </c>
      <c r="C553" s="3" t="s">
        <v>2919</v>
      </c>
      <c r="D553" s="4">
        <v>19989.321010750002</v>
      </c>
      <c r="E553" s="3" t="s">
        <v>2946</v>
      </c>
      <c r="F553" s="3" t="s">
        <v>2947</v>
      </c>
      <c r="G553" s="3" t="s">
        <v>2948</v>
      </c>
      <c r="H553" s="3" t="s">
        <v>2949</v>
      </c>
      <c r="I553" s="3" t="s">
        <v>2950</v>
      </c>
      <c r="J553" s="4">
        <v>24.879757999999999</v>
      </c>
      <c r="K553" s="4">
        <v>-4.5179929999999997</v>
      </c>
      <c r="L553" s="4">
        <v>-12.333591</v>
      </c>
      <c r="M553" s="4">
        <v>4.3041609999999997</v>
      </c>
      <c r="N553" s="4">
        <v>24.84281</v>
      </c>
      <c r="O553" s="4">
        <v>19.839537</v>
      </c>
      <c r="P553" s="4">
        <v>7.1001640000000004</v>
      </c>
      <c r="Q553" s="4">
        <v>18.317639</v>
      </c>
      <c r="R553" s="4">
        <v>25.188392</v>
      </c>
      <c r="S553" s="3" t="s">
        <v>4744</v>
      </c>
      <c r="T553" s="4">
        <v>181.75</v>
      </c>
      <c r="U553" s="4">
        <v>19989.321010750002</v>
      </c>
      <c r="V553" s="10">
        <v>17151.721010000001</v>
      </c>
      <c r="W553" s="4" t="s">
        <v>2935</v>
      </c>
      <c r="X553" s="5" t="s">
        <v>4745</v>
      </c>
      <c r="Y553" s="4">
        <v>143.28</v>
      </c>
      <c r="Z553" s="4">
        <v>24.84281</v>
      </c>
      <c r="AA553" s="10">
        <v>18.739238470299998</v>
      </c>
      <c r="AB553" s="10">
        <v>19.981618010799998</v>
      </c>
      <c r="AC553" s="4">
        <v>6.7932990000000002</v>
      </c>
      <c r="AD553" s="4">
        <v>6.4392660040907996</v>
      </c>
      <c r="AE553" s="4">
        <v>6.6975353184564996</v>
      </c>
      <c r="AF553" s="4">
        <v>18.317639</v>
      </c>
      <c r="AG553" s="4">
        <v>14.622211485187099</v>
      </c>
      <c r="AH553" s="4">
        <v>15.1863980590207</v>
      </c>
      <c r="AI553" s="4">
        <v>7.1001640000000004</v>
      </c>
      <c r="AJ553" s="4">
        <v>21.636904999999999</v>
      </c>
    </row>
    <row r="554" spans="1:36" hidden="1" x14ac:dyDescent="0.3">
      <c r="A554" s="1" t="s">
        <v>548</v>
      </c>
      <c r="B554" s="2">
        <v>4810683</v>
      </c>
      <c r="C554" s="3" t="s">
        <v>2936</v>
      </c>
      <c r="D554" s="4">
        <v>8523.0647798400005</v>
      </c>
      <c r="E554" s="3" t="s">
        <v>2920</v>
      </c>
      <c r="F554" s="3" t="s">
        <v>2961</v>
      </c>
      <c r="G554" s="3" t="s">
        <v>2974</v>
      </c>
      <c r="H554" s="3" t="s">
        <v>3005</v>
      </c>
      <c r="I554" s="3" t="s">
        <v>3006</v>
      </c>
      <c r="J554" s="4">
        <v>-1.536551</v>
      </c>
      <c r="K554" s="4">
        <v>-0.13991899999999999</v>
      </c>
      <c r="L554" s="4">
        <v>-3.807534</v>
      </c>
      <c r="M554" s="4">
        <v>2.33175</v>
      </c>
      <c r="N554" s="4">
        <v>28.861142999999998</v>
      </c>
      <c r="O554" s="4">
        <v>27.554655</v>
      </c>
      <c r="P554" s="4">
        <v>6.897068</v>
      </c>
      <c r="Q554" s="4">
        <v>17.125205999999999</v>
      </c>
      <c r="R554" s="4">
        <v>36.868572</v>
      </c>
      <c r="S554" s="3" t="s">
        <v>4746</v>
      </c>
      <c r="T554" s="4">
        <v>570.96</v>
      </c>
      <c r="U554" s="4">
        <v>8523.0647798400005</v>
      </c>
      <c r="V554" s="10">
        <v>8432.5197790000002</v>
      </c>
      <c r="W554" s="4">
        <v>0.35028723553313701</v>
      </c>
      <c r="X554" s="4">
        <v>654.62</v>
      </c>
      <c r="Y554" s="4">
        <v>523.33000000000004</v>
      </c>
      <c r="Z554" s="4">
        <v>28.861142999999998</v>
      </c>
      <c r="AA554" s="10">
        <v>23.535037098099998</v>
      </c>
      <c r="AB554" s="10">
        <v>24.738301559700002</v>
      </c>
      <c r="AC554" s="4">
        <v>3.5472399999999999</v>
      </c>
      <c r="AD554" s="4">
        <v>3.2910562663729999</v>
      </c>
      <c r="AE554" s="4">
        <v>3.4739027623013001</v>
      </c>
      <c r="AF554" s="4">
        <v>17.125205999999999</v>
      </c>
      <c r="AG554" s="4">
        <v>16.057583949118602</v>
      </c>
      <c r="AH554" s="4">
        <v>16.781218045113398</v>
      </c>
      <c r="AI554" s="4">
        <v>6.897068</v>
      </c>
      <c r="AJ554" s="4">
        <v>17.975632000000001</v>
      </c>
    </row>
    <row r="555" spans="1:36" hidden="1" x14ac:dyDescent="0.3">
      <c r="A555" s="1" t="s">
        <v>549</v>
      </c>
      <c r="B555" s="2">
        <v>4149886</v>
      </c>
      <c r="C555" s="3" t="s">
        <v>2936</v>
      </c>
      <c r="D555" s="4">
        <v>26448.307480719999</v>
      </c>
      <c r="E555" s="3" t="s">
        <v>3098</v>
      </c>
      <c r="F555" s="3" t="s">
        <v>3098</v>
      </c>
      <c r="G555" s="3" t="s">
        <v>3099</v>
      </c>
      <c r="H555" s="3" t="s">
        <v>3156</v>
      </c>
      <c r="I555" s="3" t="s">
        <v>3380</v>
      </c>
      <c r="J555" s="4">
        <v>-7.2010870000000002</v>
      </c>
      <c r="K555" s="4">
        <v>14.285714</v>
      </c>
      <c r="L555" s="4">
        <v>12.474269</v>
      </c>
      <c r="M555" s="5" t="s">
        <v>3381</v>
      </c>
      <c r="N555" s="4">
        <v>11.826840000000001</v>
      </c>
      <c r="O555" s="4">
        <v>9.268872</v>
      </c>
      <c r="P555" s="4">
        <v>16.507553000000001</v>
      </c>
      <c r="Q555" s="4">
        <v>9.2637359999999997</v>
      </c>
      <c r="R555" s="4">
        <v>15.208705999999999</v>
      </c>
      <c r="S555" s="3" t="s">
        <v>4747</v>
      </c>
      <c r="T555" s="4">
        <v>54.64</v>
      </c>
      <c r="U555" s="4">
        <v>26448.307480719999</v>
      </c>
      <c r="V555" s="10">
        <v>39491.307480000003</v>
      </c>
      <c r="W555" s="4">
        <v>5.9297225806452598</v>
      </c>
      <c r="X555" s="4">
        <v>62.34</v>
      </c>
      <c r="Y555" s="4">
        <v>45.51</v>
      </c>
      <c r="Z555" s="4">
        <v>11.826840000000001</v>
      </c>
      <c r="AA555" s="10">
        <v>12.7034316004</v>
      </c>
      <c r="AB555" s="10">
        <v>13.847214337800001</v>
      </c>
      <c r="AC555" s="4">
        <v>4.4223189999999999</v>
      </c>
      <c r="AD555" s="4">
        <v>4.1821932533766004</v>
      </c>
      <c r="AE555" s="4">
        <v>4.5916703968731998</v>
      </c>
      <c r="AF555" s="4">
        <v>9.2637359999999997</v>
      </c>
      <c r="AG555" s="4">
        <v>10.5414485510126</v>
      </c>
      <c r="AH555" s="4">
        <v>10.770524977716899</v>
      </c>
      <c r="AI555" s="4">
        <v>16.507553000000001</v>
      </c>
      <c r="AJ555" s="4">
        <v>16.507553000000001</v>
      </c>
    </row>
    <row r="556" spans="1:36" hidden="1" x14ac:dyDescent="0.3">
      <c r="A556" s="1" t="s">
        <v>550</v>
      </c>
      <c r="B556" s="2">
        <v>4100855</v>
      </c>
      <c r="C556" s="3" t="s">
        <v>2936</v>
      </c>
      <c r="D556" s="4">
        <v>49943.663691599999</v>
      </c>
      <c r="E556" s="3" t="s">
        <v>3098</v>
      </c>
      <c r="F556" s="3" t="s">
        <v>3098</v>
      </c>
      <c r="G556" s="3" t="s">
        <v>3099</v>
      </c>
      <c r="H556" s="3" t="s">
        <v>3156</v>
      </c>
      <c r="I556" s="3" t="s">
        <v>3382</v>
      </c>
      <c r="J556" s="4">
        <v>24.211818999999998</v>
      </c>
      <c r="K556" s="4">
        <v>22.368203999999999</v>
      </c>
      <c r="L556" s="4">
        <v>22.046164999999998</v>
      </c>
      <c r="M556" s="4">
        <v>4.8516250000000003</v>
      </c>
      <c r="N556" s="4">
        <v>14.176538000000001</v>
      </c>
      <c r="O556" s="4">
        <v>16.5625</v>
      </c>
      <c r="P556" s="4">
        <v>9.834327</v>
      </c>
      <c r="Q556" s="4">
        <v>9.3702679999999994</v>
      </c>
      <c r="R556" s="4">
        <v>21.992305999999999</v>
      </c>
      <c r="S556" s="3" t="s">
        <v>4748</v>
      </c>
      <c r="T556" s="5" t="s">
        <v>4749</v>
      </c>
      <c r="U556" s="4">
        <v>49943.663691599999</v>
      </c>
      <c r="V556" s="10">
        <v>78138.663690999994</v>
      </c>
      <c r="W556" s="4">
        <v>0.89847259658580403</v>
      </c>
      <c r="X556" s="4">
        <v>225.44</v>
      </c>
      <c r="Y556" s="4">
        <v>152.31</v>
      </c>
      <c r="Z556" s="4">
        <v>14.176538000000001</v>
      </c>
      <c r="AA556" s="10">
        <v>21.7512385307</v>
      </c>
      <c r="AB556" s="10">
        <v>19.548470722899999</v>
      </c>
      <c r="AC556" s="4">
        <v>5.0156409999999996</v>
      </c>
      <c r="AD556" s="4">
        <v>4.3597600307204001</v>
      </c>
      <c r="AE556" s="4">
        <v>4.9909929044011001</v>
      </c>
      <c r="AF556" s="4">
        <v>9.3702679999999994</v>
      </c>
      <c r="AG556" s="4">
        <v>11.965966165996599</v>
      </c>
      <c r="AH556" s="4">
        <v>12.6512194790081</v>
      </c>
      <c r="AI556" s="4">
        <v>9.834327</v>
      </c>
      <c r="AJ556" s="4">
        <v>9.834327</v>
      </c>
    </row>
    <row r="557" spans="1:36" hidden="1" x14ac:dyDescent="0.3">
      <c r="A557" s="1" t="s">
        <v>551</v>
      </c>
      <c r="B557" s="2">
        <v>4057113</v>
      </c>
      <c r="C557" s="3" t="s">
        <v>2936</v>
      </c>
      <c r="D557" s="4">
        <v>3014.3579700800001</v>
      </c>
      <c r="E557" s="3" t="s">
        <v>3095</v>
      </c>
      <c r="F557" s="3" t="s">
        <v>3095</v>
      </c>
      <c r="G557" s="3" t="s">
        <v>3217</v>
      </c>
      <c r="H557" s="3" t="s">
        <v>3217</v>
      </c>
      <c r="I557" s="3" t="s">
        <v>3218</v>
      </c>
      <c r="J557" s="4">
        <v>42.755420999999998</v>
      </c>
      <c r="K557" s="4">
        <v>15.432259999999999</v>
      </c>
      <c r="L557" s="4">
        <v>9.4911049999999992</v>
      </c>
      <c r="M557" s="4">
        <v>4.2135939999999996</v>
      </c>
      <c r="N557" s="4">
        <v>26.954573</v>
      </c>
      <c r="O557" s="4" t="s">
        <v>2924</v>
      </c>
      <c r="P557" s="4">
        <v>2.2349459999999999</v>
      </c>
      <c r="Q557" s="4">
        <v>14.744510999999999</v>
      </c>
      <c r="R557" s="4" t="s">
        <v>2924</v>
      </c>
      <c r="S557" s="3" t="s">
        <v>4750</v>
      </c>
      <c r="T557" s="4">
        <v>132.32</v>
      </c>
      <c r="U557" s="4">
        <v>3014.3579700800001</v>
      </c>
      <c r="V557" s="10">
        <v>4430.5339700000004</v>
      </c>
      <c r="W557" s="4">
        <v>1.9347037484885099</v>
      </c>
      <c r="X557" s="4">
        <v>133</v>
      </c>
      <c r="Y557" s="4">
        <v>90.8</v>
      </c>
      <c r="Z557" s="4">
        <v>26.954573</v>
      </c>
      <c r="AA557" s="10">
        <v>22.121541419300002</v>
      </c>
      <c r="AB557" s="10">
        <v>24.479903797199999</v>
      </c>
      <c r="AC557" s="4">
        <v>5.8489750000000003</v>
      </c>
      <c r="AD557" s="4">
        <v>5.4329049294910998</v>
      </c>
      <c r="AE557" s="4">
        <v>5.4746444782878996</v>
      </c>
      <c r="AF557" s="4">
        <v>14.744510999999999</v>
      </c>
      <c r="AG557" s="4">
        <v>12.8619385627601</v>
      </c>
      <c r="AH557" s="4">
        <v>13.9161518468089</v>
      </c>
      <c r="AI557" s="4">
        <v>2.2349459999999999</v>
      </c>
      <c r="AJ557" s="4">
        <v>3.6527259999999999</v>
      </c>
    </row>
    <row r="558" spans="1:36" hidden="1" x14ac:dyDescent="0.3">
      <c r="A558" s="1" t="s">
        <v>552</v>
      </c>
      <c r="B558" s="2">
        <v>4004170</v>
      </c>
      <c r="C558" s="3" t="s">
        <v>2936</v>
      </c>
      <c r="D558" s="4">
        <v>291775.74752700003</v>
      </c>
      <c r="E558" s="3" t="s">
        <v>3098</v>
      </c>
      <c r="F558" s="3" t="s">
        <v>3098</v>
      </c>
      <c r="G558" s="3" t="s">
        <v>3099</v>
      </c>
      <c r="H558" s="3" t="s">
        <v>3383</v>
      </c>
      <c r="I558" s="3" t="s">
        <v>3336</v>
      </c>
      <c r="J558" s="4">
        <v>12.049689000000001</v>
      </c>
      <c r="K558" s="4">
        <v>11.411514</v>
      </c>
      <c r="L558" s="4">
        <v>7.5801749999999997</v>
      </c>
      <c r="M558" s="4">
        <v>0.58233199999999996</v>
      </c>
      <c r="N558" s="4">
        <v>17.914598000000002</v>
      </c>
      <c r="O558" s="4">
        <v>15.861665</v>
      </c>
      <c r="P558" s="4">
        <v>1.8679460000000001</v>
      </c>
      <c r="Q558" s="4">
        <v>7.1563549999999996</v>
      </c>
      <c r="R558" s="4">
        <v>22.120777</v>
      </c>
      <c r="S558" s="3" t="s">
        <v>4751</v>
      </c>
      <c r="T558" s="4">
        <v>162.36000000000001</v>
      </c>
      <c r="U558" s="4">
        <v>291775.74752700003</v>
      </c>
      <c r="V558" s="10">
        <v>313741.74752700003</v>
      </c>
      <c r="W558" s="4">
        <v>4.0157674304015796</v>
      </c>
      <c r="X558" s="5" t="s">
        <v>4752</v>
      </c>
      <c r="Y558" s="4">
        <v>135.3672</v>
      </c>
      <c r="Z558" s="4">
        <v>17.914598000000002</v>
      </c>
      <c r="AA558" s="10">
        <v>15.363215715200001</v>
      </c>
      <c r="AB558" s="10">
        <v>15.536381217300001</v>
      </c>
      <c r="AC558" s="4">
        <v>1.6367229999999999</v>
      </c>
      <c r="AD558" s="4">
        <v>1.6287278778700001</v>
      </c>
      <c r="AE558" s="4">
        <v>1.5883173746667001</v>
      </c>
      <c r="AF558" s="4">
        <v>7.1563549999999996</v>
      </c>
      <c r="AG558" s="4">
        <v>6.9148045510436003</v>
      </c>
      <c r="AH558" s="4">
        <v>7.0104881725667001</v>
      </c>
      <c r="AI558" s="4">
        <v>1.8679460000000001</v>
      </c>
      <c r="AJ558" s="4">
        <v>1.926161</v>
      </c>
    </row>
    <row r="559" spans="1:36" hidden="1" x14ac:dyDescent="0.3">
      <c r="A559" s="1" t="s">
        <v>553</v>
      </c>
      <c r="B559" s="2">
        <v>5284747</v>
      </c>
      <c r="C559" s="3" t="s">
        <v>2936</v>
      </c>
      <c r="D559" s="4">
        <v>14587.772838180001</v>
      </c>
      <c r="E559" s="3" t="s">
        <v>2925</v>
      </c>
      <c r="F559" s="3" t="s">
        <v>2926</v>
      </c>
      <c r="G559" s="3" t="s">
        <v>2927</v>
      </c>
      <c r="H559" s="3" t="s">
        <v>2928</v>
      </c>
      <c r="I559" s="3" t="s">
        <v>3384</v>
      </c>
      <c r="J559" s="4">
        <v>71.956629000000007</v>
      </c>
      <c r="K559" s="4">
        <v>32.510444</v>
      </c>
      <c r="L559" s="4">
        <v>24.296402</v>
      </c>
      <c r="M559" s="4">
        <v>10.028382000000001</v>
      </c>
      <c r="N559" s="4">
        <v>41.834532000000003</v>
      </c>
      <c r="O559" s="4">
        <v>58.15</v>
      </c>
      <c r="P559" s="4">
        <v>29.922813000000001</v>
      </c>
      <c r="Q559" s="4">
        <v>58.991466000000003</v>
      </c>
      <c r="R559" s="4">
        <v>60.153390999999999</v>
      </c>
      <c r="S559" s="3" t="s">
        <v>4753</v>
      </c>
      <c r="T559" s="4">
        <v>34.89</v>
      </c>
      <c r="U559" s="4">
        <v>14587.772838180001</v>
      </c>
      <c r="V559" s="10">
        <v>14441.287838</v>
      </c>
      <c r="W559" s="4" t="s">
        <v>2935</v>
      </c>
      <c r="X559" s="4">
        <v>39.1</v>
      </c>
      <c r="Y559" s="4">
        <v>14.685</v>
      </c>
      <c r="Z559" s="4">
        <v>41.834532000000003</v>
      </c>
      <c r="AA559" s="10">
        <v>31.1212202301</v>
      </c>
      <c r="AB559" s="10">
        <v>26.6262706431</v>
      </c>
      <c r="AC559" s="4">
        <v>1.277075</v>
      </c>
      <c r="AD559" s="4">
        <v>1.1929602981209999</v>
      </c>
      <c r="AE559" s="4">
        <v>1.2279464582990001</v>
      </c>
      <c r="AF559" s="4">
        <v>58.991466000000003</v>
      </c>
      <c r="AG559" s="4">
        <v>24.1227475062995</v>
      </c>
      <c r="AH559" s="4">
        <v>26.146132436564798</v>
      </c>
      <c r="AI559" s="4">
        <v>29.922813000000001</v>
      </c>
      <c r="AJ559" s="4">
        <v>32.577030999999998</v>
      </c>
    </row>
    <row r="560" spans="1:36" hidden="1" x14ac:dyDescent="0.3">
      <c r="A560" s="1" t="s">
        <v>554</v>
      </c>
      <c r="B560" s="2">
        <v>4168892</v>
      </c>
      <c r="C560" s="3" t="s">
        <v>2936</v>
      </c>
      <c r="D560" s="4">
        <v>1185.6324257599999</v>
      </c>
      <c r="E560" s="3" t="s">
        <v>2930</v>
      </c>
      <c r="F560" s="3" t="s">
        <v>2954</v>
      </c>
      <c r="G560" s="3" t="s">
        <v>3052</v>
      </c>
      <c r="H560" s="3" t="s">
        <v>3053</v>
      </c>
      <c r="I560" s="3" t="s">
        <v>3162</v>
      </c>
      <c r="J560" s="4">
        <v>-3.0423279999999999</v>
      </c>
      <c r="K560" s="4">
        <v>-1.4784949999999999</v>
      </c>
      <c r="L560" s="4">
        <v>-5.1746439999999998</v>
      </c>
      <c r="M560" s="4">
        <v>-0.20422100000000001</v>
      </c>
      <c r="N560" s="4">
        <v>4.4424242424242397</v>
      </c>
      <c r="O560" s="4">
        <v>10.328930092505599</v>
      </c>
      <c r="P560" s="4">
        <v>0.43319000000000002</v>
      </c>
      <c r="Q560" s="4" t="s">
        <v>2935</v>
      </c>
      <c r="R560" s="4" t="s">
        <v>2935</v>
      </c>
      <c r="S560" s="3" t="s">
        <v>4754</v>
      </c>
      <c r="T560" s="4">
        <v>14.66</v>
      </c>
      <c r="U560" s="4">
        <v>1185.6324257599999</v>
      </c>
      <c r="V560" s="10" t="s">
        <v>2935</v>
      </c>
      <c r="W560" s="4">
        <v>10.0954979536153</v>
      </c>
      <c r="X560" s="4">
        <v>16.89</v>
      </c>
      <c r="Y560" s="5" t="s">
        <v>4755</v>
      </c>
      <c r="Z560" s="5" t="s">
        <v>4756</v>
      </c>
      <c r="AA560" s="10">
        <v>8.7889688248999995</v>
      </c>
      <c r="AB560" s="10">
        <v>9.6736304487999991</v>
      </c>
      <c r="AC560" s="4" t="s">
        <v>2935</v>
      </c>
      <c r="AD560" s="4" t="s">
        <v>2935</v>
      </c>
      <c r="AE560" s="4" t="s">
        <v>2935</v>
      </c>
      <c r="AF560" s="4" t="s">
        <v>2935</v>
      </c>
      <c r="AG560" s="4" t="s">
        <v>2935</v>
      </c>
      <c r="AH560" s="4" t="s">
        <v>2935</v>
      </c>
      <c r="AI560" s="4">
        <v>0.43319000000000002</v>
      </c>
      <c r="AJ560" s="4">
        <v>0.43319000000000002</v>
      </c>
    </row>
    <row r="561" spans="1:36" hidden="1" x14ac:dyDescent="0.3">
      <c r="A561" s="1" t="s">
        <v>555</v>
      </c>
      <c r="B561" s="2">
        <v>4225889</v>
      </c>
      <c r="C561" s="3" t="s">
        <v>2936</v>
      </c>
      <c r="D561" s="4">
        <v>84559.254390000002</v>
      </c>
      <c r="E561" s="3" t="s">
        <v>2925</v>
      </c>
      <c r="F561" s="3" t="s">
        <v>2981</v>
      </c>
      <c r="G561" s="3" t="s">
        <v>2982</v>
      </c>
      <c r="H561" s="3" t="s">
        <v>3174</v>
      </c>
      <c r="I561" s="3" t="s">
        <v>3187</v>
      </c>
      <c r="J561" s="4">
        <v>39.682926000000002</v>
      </c>
      <c r="K561" s="4">
        <v>16.014966999999999</v>
      </c>
      <c r="L561" s="4">
        <v>3.5571139999999999</v>
      </c>
      <c r="M561" s="4">
        <v>5.7649670000000004</v>
      </c>
      <c r="N561" s="4">
        <v>57.576602000000001</v>
      </c>
      <c r="O561" s="4">
        <v>67.918948999999998</v>
      </c>
      <c r="P561" s="4">
        <v>23.4</v>
      </c>
      <c r="Q561" s="4">
        <v>31.063749000000001</v>
      </c>
      <c r="R561" s="4">
        <v>99.644623999999993</v>
      </c>
      <c r="S561" s="3" t="s">
        <v>4757</v>
      </c>
      <c r="T561" s="4">
        <v>62.01</v>
      </c>
      <c r="U561" s="4">
        <v>84559.254390000002</v>
      </c>
      <c r="V561" s="10">
        <v>87675.473389999999</v>
      </c>
      <c r="W561" s="4" t="s">
        <v>2935</v>
      </c>
      <c r="X561" s="4">
        <v>69.261399999999995</v>
      </c>
      <c r="Y561" s="4">
        <v>43.657600000000002</v>
      </c>
      <c r="Z561" s="4">
        <v>57.576602000000001</v>
      </c>
      <c r="AA561" s="10">
        <v>49.667601121300002</v>
      </c>
      <c r="AB561" s="10">
        <v>55.526205037700002</v>
      </c>
      <c r="AC561" s="4">
        <v>7.9814809999999996</v>
      </c>
      <c r="AD561" s="4">
        <v>7.0493823463835996</v>
      </c>
      <c r="AE561" s="4">
        <v>7.7471602684427001</v>
      </c>
      <c r="AF561" s="4">
        <v>31.063749000000001</v>
      </c>
      <c r="AG561" s="4">
        <v>34.271590023544199</v>
      </c>
      <c r="AH561" s="4">
        <v>38.503305647391997</v>
      </c>
      <c r="AI561" s="4">
        <v>23.4</v>
      </c>
      <c r="AJ561" s="4">
        <v>23.542141000000001</v>
      </c>
    </row>
    <row r="562" spans="1:36" hidden="1" x14ac:dyDescent="0.3">
      <c r="A562" s="1" t="s">
        <v>556</v>
      </c>
      <c r="B562" s="2">
        <v>4046290</v>
      </c>
      <c r="C562" s="3" t="s">
        <v>2936</v>
      </c>
      <c r="D562" s="4">
        <v>6964.7506350000003</v>
      </c>
      <c r="E562" s="3" t="s">
        <v>2925</v>
      </c>
      <c r="F562" s="3" t="s">
        <v>2981</v>
      </c>
      <c r="G562" s="3" t="s">
        <v>2982</v>
      </c>
      <c r="H562" s="3" t="s">
        <v>3063</v>
      </c>
      <c r="I562" s="3" t="s">
        <v>3219</v>
      </c>
      <c r="J562" s="4">
        <v>31.102155</v>
      </c>
      <c r="K562" s="4">
        <v>19.301603</v>
      </c>
      <c r="L562" s="4">
        <v>9.9566459999999992</v>
      </c>
      <c r="M562" s="4">
        <v>2.3319429999999999</v>
      </c>
      <c r="N562" s="4">
        <v>28.932715000000002</v>
      </c>
      <c r="O562" s="4">
        <v>54.021661000000002</v>
      </c>
      <c r="P562" s="4" t="s">
        <v>2924</v>
      </c>
      <c r="Q562" s="4">
        <v>17.708110000000001</v>
      </c>
      <c r="R562" s="4">
        <v>25.015055</v>
      </c>
      <c r="S562" s="3" t="s">
        <v>4758</v>
      </c>
      <c r="T562" s="4">
        <v>149.63999999999999</v>
      </c>
      <c r="U562" s="4">
        <v>6964.7506350000003</v>
      </c>
      <c r="V562" s="10">
        <v>8826.8466349999999</v>
      </c>
      <c r="W562" s="4">
        <v>0.768511093290564</v>
      </c>
      <c r="X562" s="4">
        <v>150.35499999999999</v>
      </c>
      <c r="Y562" s="4">
        <v>108.91</v>
      </c>
      <c r="Z562" s="4">
        <v>28.932715000000002</v>
      </c>
      <c r="AA562" s="10">
        <v>20.891563237300002</v>
      </c>
      <c r="AB562" s="10">
        <v>22.0808924434</v>
      </c>
      <c r="AC562" s="4">
        <v>11.330852</v>
      </c>
      <c r="AD562" s="4">
        <v>5.5011500358014001</v>
      </c>
      <c r="AE562" s="4">
        <v>5.6036631738824001</v>
      </c>
      <c r="AF562" s="4">
        <v>17.708110000000001</v>
      </c>
      <c r="AG562" s="4">
        <v>14.5545998000872</v>
      </c>
      <c r="AH562" s="4">
        <v>14.876094381838399</v>
      </c>
      <c r="AI562" s="4" t="s">
        <v>2924</v>
      </c>
      <c r="AJ562" s="4" t="s">
        <v>2924</v>
      </c>
    </row>
    <row r="563" spans="1:36" hidden="1" x14ac:dyDescent="0.3">
      <c r="A563" s="1" t="s">
        <v>557</v>
      </c>
      <c r="B563" s="2">
        <v>4279207</v>
      </c>
      <c r="C563" s="3" t="s">
        <v>2919</v>
      </c>
      <c r="D563" s="4">
        <v>8217.7696198199992</v>
      </c>
      <c r="E563" s="3" t="s">
        <v>3098</v>
      </c>
      <c r="F563" s="3" t="s">
        <v>3098</v>
      </c>
      <c r="G563" s="3" t="s">
        <v>3099</v>
      </c>
      <c r="H563" s="3" t="s">
        <v>3158</v>
      </c>
      <c r="I563" s="3" t="s">
        <v>3159</v>
      </c>
      <c r="J563" s="4">
        <v>-16.869705</v>
      </c>
      <c r="K563" s="4">
        <v>-9.1505039999999997</v>
      </c>
      <c r="L563" s="4">
        <v>3.4156469999999999</v>
      </c>
      <c r="M563" s="4">
        <v>5.6175360000000003</v>
      </c>
      <c r="N563" s="4">
        <v>7.0924339999999999</v>
      </c>
      <c r="O563" s="4">
        <v>6.9154790000000004</v>
      </c>
      <c r="P563" s="4">
        <v>0.94163699999999995</v>
      </c>
      <c r="Q563" s="4">
        <v>3.8682810000000001</v>
      </c>
      <c r="R563" s="4">
        <v>17.537265000000001</v>
      </c>
      <c r="S563" s="3" t="s">
        <v>4759</v>
      </c>
      <c r="T563" s="4">
        <v>134.43</v>
      </c>
      <c r="U563" s="4">
        <v>8217.7696198199992</v>
      </c>
      <c r="V563" s="10">
        <v>9100.5956189999997</v>
      </c>
      <c r="W563" s="4">
        <v>4.2847614747678398</v>
      </c>
      <c r="X563" s="4">
        <v>190.23</v>
      </c>
      <c r="Y563" s="5" t="s">
        <v>4760</v>
      </c>
      <c r="Z563" s="4">
        <v>7.0924339999999999</v>
      </c>
      <c r="AA563" s="10">
        <v>10.4151171439</v>
      </c>
      <c r="AB563" s="10">
        <v>8.5624585586999995</v>
      </c>
      <c r="AC563" s="4">
        <v>2.045919</v>
      </c>
      <c r="AD563" s="4">
        <v>2.1555168059263998</v>
      </c>
      <c r="AE563" s="4">
        <v>1.8541400536118999</v>
      </c>
      <c r="AF563" s="4">
        <v>3.8682810000000001</v>
      </c>
      <c r="AG563" s="4">
        <v>3.5987132709604999</v>
      </c>
      <c r="AH563" s="4">
        <v>3.9207058631030001</v>
      </c>
      <c r="AI563" s="4">
        <v>0.94163699999999995</v>
      </c>
      <c r="AJ563" s="5" t="s">
        <v>4761</v>
      </c>
    </row>
    <row r="564" spans="1:36" hidden="1" x14ac:dyDescent="0.3">
      <c r="A564" s="1" t="s">
        <v>558</v>
      </c>
      <c r="B564" s="2">
        <v>4812660</v>
      </c>
      <c r="C564" s="3" t="s">
        <v>2957</v>
      </c>
      <c r="D564" s="4">
        <v>569.53398647999995</v>
      </c>
      <c r="E564" s="3" t="s">
        <v>2920</v>
      </c>
      <c r="F564" s="3" t="s">
        <v>2921</v>
      </c>
      <c r="G564" s="3" t="s">
        <v>2922</v>
      </c>
      <c r="H564" s="3" t="s">
        <v>2922</v>
      </c>
      <c r="I564" s="3" t="s">
        <v>3225</v>
      </c>
      <c r="J564" s="4">
        <v>386.27451000000002</v>
      </c>
      <c r="K564" s="4">
        <v>126.13981800000001</v>
      </c>
      <c r="L564" s="4">
        <v>113.180516</v>
      </c>
      <c r="M564" s="4">
        <v>9.0909089999999999</v>
      </c>
      <c r="N564" s="4" t="s">
        <v>2924</v>
      </c>
      <c r="O564" s="4">
        <v>137.77777800000001</v>
      </c>
      <c r="P564" s="4">
        <v>16.496673999999999</v>
      </c>
      <c r="Q564" s="4">
        <v>208.08281400000001</v>
      </c>
      <c r="R564" s="4">
        <v>123.45981500000001</v>
      </c>
      <c r="S564" s="3" t="s">
        <v>4762</v>
      </c>
      <c r="T564" s="4">
        <v>7.44</v>
      </c>
      <c r="U564" s="4">
        <v>569.53398647999995</v>
      </c>
      <c r="V564" s="10">
        <v>540.18298600000003</v>
      </c>
      <c r="W564" s="4" t="s">
        <v>2935</v>
      </c>
      <c r="X564" s="4">
        <v>7.85</v>
      </c>
      <c r="Y564" s="4">
        <v>1.32</v>
      </c>
      <c r="Z564" s="4" t="s">
        <v>2924</v>
      </c>
      <c r="AA564" s="10">
        <v>67.636363636300004</v>
      </c>
      <c r="AB564" s="10">
        <v>206.66666666660001</v>
      </c>
      <c r="AC564" s="4">
        <v>5.8928200000000004</v>
      </c>
      <c r="AD564" s="4">
        <v>4.7682488006178998</v>
      </c>
      <c r="AE564" s="4">
        <v>5.5724700374880003</v>
      </c>
      <c r="AF564" s="4">
        <v>208.08281400000001</v>
      </c>
      <c r="AG564" s="4">
        <v>53.3514060246914</v>
      </c>
      <c r="AH564" s="4">
        <v>73.344600950441304</v>
      </c>
      <c r="AI564" s="4">
        <v>16.496673999999999</v>
      </c>
      <c r="AJ564" s="4">
        <v>16.681614</v>
      </c>
    </row>
    <row r="565" spans="1:36" hidden="1" x14ac:dyDescent="0.3">
      <c r="A565" s="1" t="s">
        <v>559</v>
      </c>
      <c r="B565" s="2">
        <v>103417</v>
      </c>
      <c r="C565" s="3" t="s">
        <v>2936</v>
      </c>
      <c r="D565" s="4">
        <v>114967.57972437001</v>
      </c>
      <c r="E565" s="3" t="s">
        <v>2930</v>
      </c>
      <c r="F565" s="3" t="s">
        <v>2958</v>
      </c>
      <c r="G565" s="3" t="s">
        <v>2958</v>
      </c>
      <c r="H565" s="3" t="s">
        <v>3118</v>
      </c>
      <c r="I565" s="3" t="s">
        <v>3133</v>
      </c>
      <c r="J565" s="4">
        <v>25.621036</v>
      </c>
      <c r="K565" s="4">
        <v>4.5299620000000003</v>
      </c>
      <c r="L565" s="4">
        <v>-4.0052510000000003</v>
      </c>
      <c r="M565" s="4">
        <v>-0.96875</v>
      </c>
      <c r="N565" s="4">
        <v>11.6793611793612</v>
      </c>
      <c r="O565" s="4">
        <v>7.809266</v>
      </c>
      <c r="P565" s="4">
        <v>1.748092</v>
      </c>
      <c r="Q565" s="4">
        <v>11.179349999999999</v>
      </c>
      <c r="R565" s="4">
        <v>10.327576000000001</v>
      </c>
      <c r="S565" s="3" t="s">
        <v>4763</v>
      </c>
      <c r="T565" s="4">
        <v>285.20999999999998</v>
      </c>
      <c r="U565" s="4">
        <v>114967.57972437001</v>
      </c>
      <c r="V565" s="10">
        <v>139037.57972400001</v>
      </c>
      <c r="W565" s="4">
        <v>1.2587216437011299</v>
      </c>
      <c r="X565" s="4">
        <v>302.048</v>
      </c>
      <c r="Y565" s="4">
        <v>216.905</v>
      </c>
      <c r="Z565" s="4">
        <v>11.675535999999999</v>
      </c>
      <c r="AA565" s="10">
        <v>12.627901725399999</v>
      </c>
      <c r="AB565" s="10">
        <v>12.9939296967</v>
      </c>
      <c r="AC565" s="4">
        <v>2.54196</v>
      </c>
      <c r="AD565" s="4">
        <v>2.9069601775484002</v>
      </c>
      <c r="AE565" s="4">
        <v>3.0278621665160999</v>
      </c>
      <c r="AF565" s="4">
        <v>11.179349999999999</v>
      </c>
      <c r="AG565" s="4" t="s">
        <v>2935</v>
      </c>
      <c r="AH565" s="4">
        <v>12.1436564120391</v>
      </c>
      <c r="AI565" s="4">
        <v>1.748092</v>
      </c>
      <c r="AJ565" s="4">
        <v>2.9344100000000002</v>
      </c>
    </row>
    <row r="566" spans="1:36" hidden="1" x14ac:dyDescent="0.3">
      <c r="A566" s="1" t="s">
        <v>560</v>
      </c>
      <c r="B566" s="2">
        <v>4438978</v>
      </c>
      <c r="C566" s="3" t="s">
        <v>2936</v>
      </c>
      <c r="D566" s="4">
        <v>27415.2241665</v>
      </c>
      <c r="E566" s="3" t="s">
        <v>3007</v>
      </c>
      <c r="F566" s="3" t="s">
        <v>3256</v>
      </c>
      <c r="G566" s="3" t="s">
        <v>3370</v>
      </c>
      <c r="H566" s="3" t="s">
        <v>3370</v>
      </c>
      <c r="I566" s="3" t="s">
        <v>3385</v>
      </c>
      <c r="J566" s="4">
        <v>18.000633000000001</v>
      </c>
      <c r="K566" s="4">
        <v>9.0218240000000005</v>
      </c>
      <c r="L566" s="4">
        <v>8.9687409999999996</v>
      </c>
      <c r="M566" s="4">
        <v>2.6417169999999999</v>
      </c>
      <c r="N566" s="4">
        <v>50.179372000000001</v>
      </c>
      <c r="O566" s="4">
        <v>31.344538</v>
      </c>
      <c r="P566" s="4">
        <v>6.5354510000000001</v>
      </c>
      <c r="Q566" s="4">
        <v>21.132366999999999</v>
      </c>
      <c r="R566" s="4">
        <v>39.65363</v>
      </c>
      <c r="S566" s="3" t="s">
        <v>4764</v>
      </c>
      <c r="T566" s="5" t="s">
        <v>4765</v>
      </c>
      <c r="U566" s="4">
        <v>27415.2241665</v>
      </c>
      <c r="V566" s="10">
        <v>29076.024165999999</v>
      </c>
      <c r="W566" s="4">
        <v>1.0142984807864199</v>
      </c>
      <c r="X566" s="5" t="s">
        <v>4766</v>
      </c>
      <c r="Y566" s="4">
        <v>90.26</v>
      </c>
      <c r="Z566" s="4">
        <v>50.179372000000001</v>
      </c>
      <c r="AA566" s="10">
        <v>30.843439911699999</v>
      </c>
      <c r="AB566" s="10">
        <v>32.534649838100002</v>
      </c>
      <c r="AC566" s="4">
        <v>4.8034929999999996</v>
      </c>
      <c r="AD566" s="4">
        <v>4.6420198277431002</v>
      </c>
      <c r="AE566" s="4">
        <v>4.774471283534</v>
      </c>
      <c r="AF566" s="4">
        <v>21.132366999999999</v>
      </c>
      <c r="AG566" s="4">
        <v>19.956820771823701</v>
      </c>
      <c r="AH566" s="4">
        <v>20.728288603238401</v>
      </c>
      <c r="AI566" s="4">
        <v>6.5354510000000001</v>
      </c>
      <c r="AJ566" s="4" t="s">
        <v>2924</v>
      </c>
    </row>
    <row r="567" spans="1:36" hidden="1" x14ac:dyDescent="0.3">
      <c r="A567" s="1" t="s">
        <v>561</v>
      </c>
      <c r="B567" s="2">
        <v>4150067</v>
      </c>
      <c r="C567" s="3" t="s">
        <v>2919</v>
      </c>
      <c r="D567" s="4">
        <v>10426.982645669999</v>
      </c>
      <c r="E567" s="3" t="s">
        <v>2925</v>
      </c>
      <c r="F567" s="3" t="s">
        <v>2981</v>
      </c>
      <c r="G567" s="3" t="s">
        <v>2982</v>
      </c>
      <c r="H567" s="3" t="s">
        <v>2983</v>
      </c>
      <c r="I567" s="3" t="s">
        <v>2984</v>
      </c>
      <c r="J567" s="4">
        <v>17.519881000000002</v>
      </c>
      <c r="K567" s="4">
        <v>3.6531020000000001</v>
      </c>
      <c r="L567" s="4">
        <v>5.6917229999999996</v>
      </c>
      <c r="M567" s="4">
        <v>2.1308760000000002</v>
      </c>
      <c r="N567" s="4">
        <v>25.729053</v>
      </c>
      <c r="O567" s="4">
        <v>69.002917999999994</v>
      </c>
      <c r="P567" s="4">
        <v>9.505528</v>
      </c>
      <c r="Q567" s="4">
        <v>14.382790999999999</v>
      </c>
      <c r="R567" s="4">
        <v>139.70910699999999</v>
      </c>
      <c r="S567" s="3" t="s">
        <v>4767</v>
      </c>
      <c r="T567" s="4">
        <v>141.87</v>
      </c>
      <c r="U567" s="4">
        <v>10426.982645669999</v>
      </c>
      <c r="V567" s="10">
        <v>15209.082645</v>
      </c>
      <c r="W567" s="4">
        <v>0.28829209839994402</v>
      </c>
      <c r="X567" s="4">
        <v>150.21</v>
      </c>
      <c r="Y567" s="4">
        <v>111.095</v>
      </c>
      <c r="Z567" s="4">
        <v>25.729053</v>
      </c>
      <c r="AA567" s="10">
        <v>20.660278441100001</v>
      </c>
      <c r="AB567" s="10">
        <v>24.148701668899999</v>
      </c>
      <c r="AC567" s="4">
        <v>5.6935140000000004</v>
      </c>
      <c r="AD567" s="4">
        <v>5.1887838967687996</v>
      </c>
      <c r="AE567" s="4">
        <v>5.5674334961438001</v>
      </c>
      <c r="AF567" s="4">
        <v>14.382790999999999</v>
      </c>
      <c r="AG567" s="4">
        <v>12.4050865105103</v>
      </c>
      <c r="AH567" s="4">
        <v>13.147477568259401</v>
      </c>
      <c r="AI567" s="4">
        <v>9.505528</v>
      </c>
      <c r="AJ567" s="4" t="s">
        <v>2924</v>
      </c>
    </row>
    <row r="568" spans="1:36" hidden="1" x14ac:dyDescent="0.3">
      <c r="A568" s="1" t="s">
        <v>562</v>
      </c>
      <c r="B568" s="2">
        <v>5148198</v>
      </c>
      <c r="C568" s="3" t="s">
        <v>2936</v>
      </c>
      <c r="D568" s="4">
        <v>893.74611994999998</v>
      </c>
      <c r="E568" s="3" t="s">
        <v>2946</v>
      </c>
      <c r="F568" s="3" t="s">
        <v>2947</v>
      </c>
      <c r="G568" s="3" t="s">
        <v>2985</v>
      </c>
      <c r="H568" s="3" t="s">
        <v>2986</v>
      </c>
      <c r="I568" s="3" t="s">
        <v>2950</v>
      </c>
      <c r="J568" s="4">
        <v>31.189084000000001</v>
      </c>
      <c r="K568" s="4">
        <v>-4.6742210000000002</v>
      </c>
      <c r="L568" s="4">
        <v>-3.3045979999999999</v>
      </c>
      <c r="M568" s="4">
        <v>9.0761749999999992</v>
      </c>
      <c r="N568" s="4">
        <v>41.268239000000001</v>
      </c>
      <c r="O568" s="4">
        <v>15.919286</v>
      </c>
      <c r="P568" s="4">
        <v>3.051561</v>
      </c>
      <c r="Q568" s="4">
        <v>16.523565000000001</v>
      </c>
      <c r="R568" s="4">
        <v>18.093263</v>
      </c>
      <c r="S568" s="3" t="s">
        <v>4768</v>
      </c>
      <c r="T568" s="4">
        <v>6.73</v>
      </c>
      <c r="U568" s="4">
        <v>893.74611994999998</v>
      </c>
      <c r="V568" s="10">
        <v>987.38858900000002</v>
      </c>
      <c r="W568" s="4" t="s">
        <v>2935</v>
      </c>
      <c r="X568" s="5" t="s">
        <v>4769</v>
      </c>
      <c r="Y568" s="4">
        <v>3.34</v>
      </c>
      <c r="Z568" s="4">
        <v>41.268239000000001</v>
      </c>
      <c r="AA568" s="10">
        <v>21.5467590954852</v>
      </c>
      <c r="AB568" s="10">
        <v>25.613250982856201</v>
      </c>
      <c r="AC568" s="4">
        <v>2.406812</v>
      </c>
      <c r="AD568" s="4">
        <v>2.1937926001760002</v>
      </c>
      <c r="AE568" s="4">
        <v>2.4346089986882</v>
      </c>
      <c r="AF568" s="4">
        <v>16.523565000000001</v>
      </c>
      <c r="AG568" s="4">
        <v>11.517651510803701</v>
      </c>
      <c r="AH568" s="4">
        <v>12.990463548942399</v>
      </c>
      <c r="AI568" s="4">
        <v>3.051561</v>
      </c>
      <c r="AJ568" s="4" t="s">
        <v>2924</v>
      </c>
    </row>
    <row r="569" spans="1:36" hidden="1" x14ac:dyDescent="0.3">
      <c r="A569" s="1" t="s">
        <v>563</v>
      </c>
      <c r="B569" s="2">
        <v>4067589</v>
      </c>
      <c r="C569" s="3" t="s">
        <v>2936</v>
      </c>
      <c r="D569" s="4">
        <v>10128.679536</v>
      </c>
      <c r="E569" s="3" t="s">
        <v>2946</v>
      </c>
      <c r="F569" s="3" t="s">
        <v>3022</v>
      </c>
      <c r="G569" s="3" t="s">
        <v>3023</v>
      </c>
      <c r="H569" s="3" t="s">
        <v>3023</v>
      </c>
      <c r="I569" s="3" t="s">
        <v>3386</v>
      </c>
      <c r="J569" s="4">
        <v>52.290987999999999</v>
      </c>
      <c r="K569" s="4">
        <v>29.152854999999999</v>
      </c>
      <c r="L569" s="4">
        <v>6.016629</v>
      </c>
      <c r="M569" s="4">
        <v>4.3290689999999996</v>
      </c>
      <c r="N569" s="4">
        <v>73.976793000000001</v>
      </c>
      <c r="O569" s="4">
        <v>35.835462</v>
      </c>
      <c r="P569" s="4">
        <v>3.5036969999999998</v>
      </c>
      <c r="Q569" s="4">
        <v>27.562148000000001</v>
      </c>
      <c r="R569" s="4">
        <v>28.146388000000002</v>
      </c>
      <c r="S569" s="3" t="s">
        <v>4770</v>
      </c>
      <c r="T569" s="4">
        <v>70.13</v>
      </c>
      <c r="U569" s="4">
        <v>10128.679536</v>
      </c>
      <c r="V569" s="10">
        <v>10512.299536</v>
      </c>
      <c r="W569" s="4" t="s">
        <v>2935</v>
      </c>
      <c r="X569" s="4">
        <v>73.47</v>
      </c>
      <c r="Y569" s="4">
        <v>42.2</v>
      </c>
      <c r="Z569" s="4">
        <v>73.976793000000001</v>
      </c>
      <c r="AA569" s="10">
        <v>28.157873604700001</v>
      </c>
      <c r="AB569" s="10">
        <v>36.199865792499999</v>
      </c>
      <c r="AC569" s="4">
        <v>2.6147849999999999</v>
      </c>
      <c r="AD569" s="4">
        <v>2.4790981301761001</v>
      </c>
      <c r="AE569" s="4">
        <v>2.6324466276012002</v>
      </c>
      <c r="AF569" s="4">
        <v>27.562148000000001</v>
      </c>
      <c r="AG569" s="4">
        <v>17.467340287724401</v>
      </c>
      <c r="AH569" s="4">
        <v>20.6378916245902</v>
      </c>
      <c r="AI569" s="4">
        <v>3.5036969999999998</v>
      </c>
      <c r="AJ569" s="4">
        <v>4.4734319999999999</v>
      </c>
    </row>
    <row r="570" spans="1:36" hidden="1" x14ac:dyDescent="0.3">
      <c r="A570" s="1" t="s">
        <v>564</v>
      </c>
      <c r="B570" s="2">
        <v>4122576</v>
      </c>
      <c r="C570" s="3" t="s">
        <v>2919</v>
      </c>
      <c r="D570" s="4">
        <v>2045.7371642099999</v>
      </c>
      <c r="E570" s="3" t="s">
        <v>2937</v>
      </c>
      <c r="F570" s="3" t="s">
        <v>2967</v>
      </c>
      <c r="G570" s="3" t="s">
        <v>2968</v>
      </c>
      <c r="H570" s="3" t="s">
        <v>3297</v>
      </c>
      <c r="I570" s="3" t="s">
        <v>3387</v>
      </c>
      <c r="J570" s="4">
        <v>13.241436999999999</v>
      </c>
      <c r="K570" s="4">
        <v>-10.182219999999999</v>
      </c>
      <c r="L570" s="4">
        <v>5.7332289999999997</v>
      </c>
      <c r="M570" s="4">
        <v>5.0775189999999997</v>
      </c>
      <c r="N570" s="4">
        <v>13.78942</v>
      </c>
      <c r="O570" s="4">
        <v>10.245654</v>
      </c>
      <c r="P570" s="4" t="s">
        <v>2924</v>
      </c>
      <c r="Q570" s="4">
        <v>9.9210039999999999</v>
      </c>
      <c r="R570" s="4">
        <v>11.328275</v>
      </c>
      <c r="S570" s="3" t="s">
        <v>4771</v>
      </c>
      <c r="T570" s="4">
        <v>81.33</v>
      </c>
      <c r="U570" s="4">
        <v>2045.7371642099999</v>
      </c>
      <c r="V570" s="10">
        <v>3644.5751639999999</v>
      </c>
      <c r="W570" s="4" t="s">
        <v>2935</v>
      </c>
      <c r="X570" s="4">
        <v>104.91500000000001</v>
      </c>
      <c r="Y570" s="4">
        <v>58.05</v>
      </c>
      <c r="Z570" s="4">
        <v>13.78942</v>
      </c>
      <c r="AA570" s="10">
        <v>19.141875353</v>
      </c>
      <c r="AB570" s="10">
        <v>21.0699481865</v>
      </c>
      <c r="AC570" s="4">
        <v>1.091343</v>
      </c>
      <c r="AD570" s="4">
        <v>1.0348186403096</v>
      </c>
      <c r="AE570" s="4">
        <v>1.0487657118092999</v>
      </c>
      <c r="AF570" s="4">
        <v>9.9210039999999999</v>
      </c>
      <c r="AG570" s="4">
        <v>7.1168847102123998</v>
      </c>
      <c r="AH570" s="4">
        <v>7.2968996354128004</v>
      </c>
      <c r="AI570" s="4" t="s">
        <v>2924</v>
      </c>
      <c r="AJ570" s="4" t="s">
        <v>2924</v>
      </c>
    </row>
    <row r="571" spans="1:36" hidden="1" x14ac:dyDescent="0.3">
      <c r="A571" s="1" t="s">
        <v>565</v>
      </c>
      <c r="B571" s="2">
        <v>103262</v>
      </c>
      <c r="C571" s="3" t="s">
        <v>2919</v>
      </c>
      <c r="D571" s="4">
        <v>24458.624009939998</v>
      </c>
      <c r="E571" s="3" t="s">
        <v>2930</v>
      </c>
      <c r="F571" s="3" t="s">
        <v>2958</v>
      </c>
      <c r="G571" s="3" t="s">
        <v>2958</v>
      </c>
      <c r="H571" s="3" t="s">
        <v>3118</v>
      </c>
      <c r="I571" s="3" t="s">
        <v>3133</v>
      </c>
      <c r="J571" s="4">
        <v>52.386054000000001</v>
      </c>
      <c r="K571" s="4">
        <v>18.564824999999999</v>
      </c>
      <c r="L571" s="4">
        <v>12.893217999999999</v>
      </c>
      <c r="M571" s="4">
        <v>3.0899990000000002</v>
      </c>
      <c r="N571" s="4">
        <v>8.0405960945529298</v>
      </c>
      <c r="O571" s="4">
        <v>9.6464915885729905</v>
      </c>
      <c r="P571" s="4">
        <v>1.7716860000000001</v>
      </c>
      <c r="Q571" s="4">
        <v>5.8030330000000001</v>
      </c>
      <c r="R571" s="4">
        <v>7.6713019999999998</v>
      </c>
      <c r="S571" s="3" t="s">
        <v>4772</v>
      </c>
      <c r="T571" s="4">
        <v>156.47</v>
      </c>
      <c r="U571" s="4">
        <v>24458.624009939998</v>
      </c>
      <c r="V571" s="10">
        <v>23580.624008999999</v>
      </c>
      <c r="W571" s="4">
        <v>2.0706844762574299</v>
      </c>
      <c r="X571" s="4">
        <v>156.87</v>
      </c>
      <c r="Y571" s="4">
        <v>99.92</v>
      </c>
      <c r="Z571" s="4">
        <v>8.035228</v>
      </c>
      <c r="AA571" s="10">
        <v>23.4183940731</v>
      </c>
      <c r="AB571" s="10">
        <v>24.823347622</v>
      </c>
      <c r="AC571" s="4">
        <v>1.939994</v>
      </c>
      <c r="AD571" s="4">
        <v>2.1713881607226999</v>
      </c>
      <c r="AE571" s="4">
        <v>2.0634583284330001</v>
      </c>
      <c r="AF571" s="4">
        <v>5.8030330000000001</v>
      </c>
      <c r="AG571" s="4" t="s">
        <v>2935</v>
      </c>
      <c r="AH571" s="4" t="s">
        <v>2935</v>
      </c>
      <c r="AI571" s="4">
        <v>1.7716860000000001</v>
      </c>
      <c r="AJ571" s="4">
        <v>1.7716860000000001</v>
      </c>
    </row>
    <row r="572" spans="1:36" hidden="1" x14ac:dyDescent="0.3">
      <c r="A572" s="1" t="s">
        <v>566</v>
      </c>
      <c r="B572" s="2">
        <v>4152750</v>
      </c>
      <c r="C572" s="3" t="s">
        <v>2936</v>
      </c>
      <c r="D572" s="4">
        <v>3915.0950181200001</v>
      </c>
      <c r="E572" s="3" t="s">
        <v>3107</v>
      </c>
      <c r="F572" s="3" t="s">
        <v>3108</v>
      </c>
      <c r="G572" s="3" t="s">
        <v>3212</v>
      </c>
      <c r="H572" s="3" t="s">
        <v>3213</v>
      </c>
      <c r="I572" s="3" t="s">
        <v>3388</v>
      </c>
      <c r="J572" s="4">
        <v>129.465542</v>
      </c>
      <c r="K572" s="4">
        <v>18.740902999999999</v>
      </c>
      <c r="L572" s="4">
        <v>14.611872</v>
      </c>
      <c r="M572" s="4">
        <v>2.4811559999999999</v>
      </c>
      <c r="N572" s="4">
        <v>19.847932</v>
      </c>
      <c r="O572" s="4">
        <v>17.119622</v>
      </c>
      <c r="P572" s="4">
        <v>7.0111730000000003</v>
      </c>
      <c r="Q572" s="4">
        <v>7.6343220000000001</v>
      </c>
      <c r="R572" s="4">
        <v>21.880884999999999</v>
      </c>
      <c r="S572" s="3" t="s">
        <v>4773</v>
      </c>
      <c r="T572" s="4">
        <v>32.630000000000003</v>
      </c>
      <c r="U572" s="4">
        <v>3915.0950181200001</v>
      </c>
      <c r="V572" s="10">
        <v>6476.1950180000003</v>
      </c>
      <c r="W572" s="4" t="s">
        <v>2935</v>
      </c>
      <c r="X572" s="4">
        <v>34.26</v>
      </c>
      <c r="Y572" s="4">
        <v>13.19</v>
      </c>
      <c r="Z572" s="4">
        <v>19.847932</v>
      </c>
      <c r="AA572" s="10">
        <v>19.015151515100001</v>
      </c>
      <c r="AB572" s="10">
        <v>15.5704224007</v>
      </c>
      <c r="AC572" s="4">
        <v>2.253295</v>
      </c>
      <c r="AD572" s="4">
        <v>1.9994450805469</v>
      </c>
      <c r="AE572" s="4">
        <v>2.1426283989716</v>
      </c>
      <c r="AF572" s="4">
        <v>7.6343220000000001</v>
      </c>
      <c r="AG572" s="4">
        <v>9.4461700740748995</v>
      </c>
      <c r="AH572" s="4">
        <v>10.960900143079799</v>
      </c>
      <c r="AI572" s="4">
        <v>7.0111730000000003</v>
      </c>
      <c r="AJ572" s="4" t="s">
        <v>2924</v>
      </c>
    </row>
    <row r="573" spans="1:36" hidden="1" x14ac:dyDescent="0.3">
      <c r="A573" s="1" t="s">
        <v>567</v>
      </c>
      <c r="B573" s="2">
        <v>4008247</v>
      </c>
      <c r="C573" s="3" t="s">
        <v>2919</v>
      </c>
      <c r="D573" s="4">
        <v>89435.504854080005</v>
      </c>
      <c r="E573" s="3" t="s">
        <v>2937</v>
      </c>
      <c r="F573" s="3" t="s">
        <v>2967</v>
      </c>
      <c r="G573" s="3" t="s">
        <v>2968</v>
      </c>
      <c r="H573" s="3" t="s">
        <v>3000</v>
      </c>
      <c r="I573" s="3" t="s">
        <v>3389</v>
      </c>
      <c r="J573" s="4">
        <v>59.855829999999997</v>
      </c>
      <c r="K573" s="4">
        <v>13.050571</v>
      </c>
      <c r="L573" s="4">
        <v>4.8312379999999999</v>
      </c>
      <c r="M573" s="4">
        <v>3.048327</v>
      </c>
      <c r="N573" s="4">
        <v>56.042456000000001</v>
      </c>
      <c r="O573" s="4">
        <v>49.588551000000002</v>
      </c>
      <c r="P573" s="4">
        <v>22.238267</v>
      </c>
      <c r="Q573" s="4">
        <v>36.350020000000001</v>
      </c>
      <c r="R573" s="4">
        <v>55.495863</v>
      </c>
      <c r="S573" s="3" t="s">
        <v>4774</v>
      </c>
      <c r="T573" s="4">
        <v>221.76</v>
      </c>
      <c r="U573" s="4">
        <v>89435.504854080005</v>
      </c>
      <c r="V573" s="10">
        <v>92172.163853999999</v>
      </c>
      <c r="W573" s="4">
        <v>0.70346320346320301</v>
      </c>
      <c r="X573" s="4">
        <v>227.35499999999999</v>
      </c>
      <c r="Y573" s="4">
        <v>136.87</v>
      </c>
      <c r="Z573" s="4">
        <v>56.042456000000001</v>
      </c>
      <c r="AA573" s="10">
        <v>51.271617497400001</v>
      </c>
      <c r="AB573" s="10">
        <v>52.322741847499998</v>
      </c>
      <c r="AC573" s="4">
        <v>9.4478650000000002</v>
      </c>
      <c r="AD573" s="4">
        <v>8.8143553065357008</v>
      </c>
      <c r="AE573" s="4">
        <v>8.9601218267604992</v>
      </c>
      <c r="AF573" s="4">
        <v>36.350020000000001</v>
      </c>
      <c r="AG573" s="4">
        <v>32.975280301726897</v>
      </c>
      <c r="AH573" s="4">
        <v>33.530945001206398</v>
      </c>
      <c r="AI573" s="4">
        <v>22.238267</v>
      </c>
      <c r="AJ573" s="4">
        <v>268.47457600000001</v>
      </c>
    </row>
    <row r="574" spans="1:36" hidden="1" x14ac:dyDescent="0.3">
      <c r="A574" s="1" t="s">
        <v>568</v>
      </c>
      <c r="B574" s="2">
        <v>4308712</v>
      </c>
      <c r="C574" s="3" t="s">
        <v>2936</v>
      </c>
      <c r="D574" s="4">
        <v>623.44553310000003</v>
      </c>
      <c r="E574" s="3" t="s">
        <v>2930</v>
      </c>
      <c r="F574" s="3" t="s">
        <v>2954</v>
      </c>
      <c r="G574" s="3" t="s">
        <v>2955</v>
      </c>
      <c r="H574" s="3" t="s">
        <v>2956</v>
      </c>
      <c r="I574" s="3" t="s">
        <v>3390</v>
      </c>
      <c r="J574" s="4">
        <v>6.8493149999999998</v>
      </c>
      <c r="K574" s="4">
        <v>-4.0983609999999997</v>
      </c>
      <c r="L574" s="4">
        <v>-2.6622300000000001</v>
      </c>
      <c r="M574" s="4">
        <v>3.1746029999999998</v>
      </c>
      <c r="N574" s="4">
        <v>7.9268289999999997</v>
      </c>
      <c r="O574" s="4">
        <v>8.1761009999999992</v>
      </c>
      <c r="P574" s="4">
        <v>0.75542399999999998</v>
      </c>
      <c r="Q574" s="4" t="s">
        <v>2935</v>
      </c>
      <c r="R574" s="4">
        <v>22.640272</v>
      </c>
      <c r="S574" s="3" t="s">
        <v>4775</v>
      </c>
      <c r="T574" s="5" t="s">
        <v>4776</v>
      </c>
      <c r="U574" s="4">
        <v>623.44553310000003</v>
      </c>
      <c r="V574" s="10">
        <v>1648.5995330000001</v>
      </c>
      <c r="W574" s="4">
        <v>12.307692307692299</v>
      </c>
      <c r="X574" s="4">
        <v>12.69</v>
      </c>
      <c r="Y574" s="5" t="s">
        <v>4777</v>
      </c>
      <c r="Z574" s="4">
        <v>7.9268289999999997</v>
      </c>
      <c r="AA574" s="10">
        <v>8.3274021351999998</v>
      </c>
      <c r="AB574" s="10">
        <v>6.5546218487000001</v>
      </c>
      <c r="AC574" s="4">
        <v>6.4768559999999997</v>
      </c>
      <c r="AD574" s="4">
        <v>7.8662814465258997</v>
      </c>
      <c r="AE574" s="4">
        <v>6.6420481856841</v>
      </c>
      <c r="AF574" s="4" t="s">
        <v>2935</v>
      </c>
      <c r="AG574" s="4" t="s">
        <v>2935</v>
      </c>
      <c r="AH574" s="4" t="s">
        <v>2935</v>
      </c>
      <c r="AI574" s="4">
        <v>0.75542399999999998</v>
      </c>
      <c r="AJ574" s="4">
        <v>0.75542399999999998</v>
      </c>
    </row>
    <row r="575" spans="1:36" hidden="1" x14ac:dyDescent="0.3">
      <c r="A575" s="1" t="s">
        <v>569</v>
      </c>
      <c r="B575" s="2">
        <v>27860629</v>
      </c>
      <c r="C575" s="3" t="s">
        <v>2919</v>
      </c>
      <c r="D575" s="4">
        <v>2358.12551394</v>
      </c>
      <c r="E575" s="3" t="s">
        <v>2946</v>
      </c>
      <c r="F575" s="3" t="s">
        <v>2947</v>
      </c>
      <c r="G575" s="3" t="s">
        <v>2948</v>
      </c>
      <c r="H575" s="3" t="s">
        <v>2990</v>
      </c>
      <c r="I575" s="3" t="s">
        <v>3391</v>
      </c>
      <c r="J575" s="4">
        <v>152.04461000000001</v>
      </c>
      <c r="K575" s="4">
        <v>78.891820999999993</v>
      </c>
      <c r="L575" s="4">
        <v>23.272727</v>
      </c>
      <c r="M575" s="4">
        <v>2.2624430000000002</v>
      </c>
      <c r="N575" s="4" t="s">
        <v>2924</v>
      </c>
      <c r="O575" s="4" t="s">
        <v>2924</v>
      </c>
      <c r="P575" s="4">
        <v>3.5093169999999998</v>
      </c>
      <c r="Q575" s="4">
        <v>59.191460999999997</v>
      </c>
      <c r="R575" s="4" t="s">
        <v>2924</v>
      </c>
      <c r="S575" s="3" t="s">
        <v>4778</v>
      </c>
      <c r="T575" s="4">
        <v>6.78</v>
      </c>
      <c r="U575" s="4">
        <v>2358.12551394</v>
      </c>
      <c r="V575" s="10">
        <v>2355.9385130000001</v>
      </c>
      <c r="W575" s="4" t="s">
        <v>2935</v>
      </c>
      <c r="X575" s="4">
        <v>7.99</v>
      </c>
      <c r="Y575" s="5" t="s">
        <v>4779</v>
      </c>
      <c r="Z575" s="4" t="s">
        <v>2924</v>
      </c>
      <c r="AA575" s="10">
        <v>15.9529411764</v>
      </c>
      <c r="AB575" s="10">
        <v>31.905882352900001</v>
      </c>
      <c r="AC575" s="4">
        <v>15.452222000000001</v>
      </c>
      <c r="AD575" s="4">
        <v>9.7698368444427999</v>
      </c>
      <c r="AE575" s="4">
        <v>15.79380497306</v>
      </c>
      <c r="AF575" s="4">
        <v>59.191460999999997</v>
      </c>
      <c r="AG575" s="4">
        <v>11.9296905288647</v>
      </c>
      <c r="AH575" s="4">
        <v>24.904673321123799</v>
      </c>
      <c r="AI575" s="4">
        <v>3.5093169999999998</v>
      </c>
      <c r="AJ575" s="4">
        <v>3.6490849999999999</v>
      </c>
    </row>
    <row r="576" spans="1:36" hidden="1" x14ac:dyDescent="0.3">
      <c r="A576" s="1" t="s">
        <v>2131</v>
      </c>
      <c r="B576" s="2">
        <v>4963519</v>
      </c>
      <c r="C576" s="3" t="s">
        <v>2919</v>
      </c>
      <c r="D576" s="4">
        <v>6545.9738365000003</v>
      </c>
      <c r="E576" s="3" t="s">
        <v>2946</v>
      </c>
      <c r="F576" s="3" t="s">
        <v>2991</v>
      </c>
      <c r="G576" s="3" t="s">
        <v>2991</v>
      </c>
      <c r="H576" s="3" t="s">
        <v>3031</v>
      </c>
      <c r="I576" s="3" t="s">
        <v>3032</v>
      </c>
      <c r="J576" s="18">
        <v>-25.848592</v>
      </c>
      <c r="K576" s="18">
        <v>-37.290590999999999</v>
      </c>
      <c r="L576" s="18">
        <v>-31.299603000000001</v>
      </c>
      <c r="M576" s="18">
        <v>5.5479349999999998</v>
      </c>
      <c r="N576" s="4" t="s">
        <v>2924</v>
      </c>
      <c r="O576" s="4">
        <v>8.5939440000000005</v>
      </c>
      <c r="P576" s="4">
        <v>1.9223300000000001</v>
      </c>
      <c r="Q576" s="4">
        <v>10.517303999999999</v>
      </c>
      <c r="R576" s="4">
        <v>8.2228119999999993</v>
      </c>
      <c r="S576" s="3" t="s">
        <v>6787</v>
      </c>
      <c r="T576" s="4">
        <v>69.25</v>
      </c>
      <c r="U576" s="4">
        <v>6545.9738365000003</v>
      </c>
      <c r="V576" s="10">
        <v>7410.9448359999997</v>
      </c>
      <c r="W576" s="4" t="s">
        <v>2935</v>
      </c>
      <c r="X576" s="18">
        <v>130.99</v>
      </c>
      <c r="Y576" s="18">
        <v>64.98</v>
      </c>
      <c r="Z576" s="4" t="s">
        <v>2924</v>
      </c>
      <c r="AA576" s="10">
        <v>14.531528695800001</v>
      </c>
      <c r="AB576" s="10">
        <v>14.375332137599999</v>
      </c>
      <c r="AC576" s="4">
        <v>1.8771249999999999</v>
      </c>
      <c r="AD576" s="4">
        <v>2.0502704368611</v>
      </c>
      <c r="AE576" s="4">
        <v>2.0157624099802001</v>
      </c>
      <c r="AF576" s="4">
        <v>10.517303999999999</v>
      </c>
      <c r="AG576" s="4">
        <v>10.6836919400596</v>
      </c>
      <c r="AH576" s="4">
        <v>10.1745611781107</v>
      </c>
      <c r="AI576" s="4">
        <v>1.9223300000000001</v>
      </c>
      <c r="AJ576" s="4">
        <v>12.446082000000001</v>
      </c>
    </row>
    <row r="577" spans="1:36" hidden="1" x14ac:dyDescent="0.3">
      <c r="A577" s="1" t="s">
        <v>571</v>
      </c>
      <c r="B577" s="2">
        <v>4047857</v>
      </c>
      <c r="C577" s="3" t="s">
        <v>2919</v>
      </c>
      <c r="D577" s="4">
        <v>233190.49612299999</v>
      </c>
      <c r="E577" s="3" t="s">
        <v>2946</v>
      </c>
      <c r="F577" s="3" t="s">
        <v>3022</v>
      </c>
      <c r="G577" s="3" t="s">
        <v>3023</v>
      </c>
      <c r="H577" s="3" t="s">
        <v>3023</v>
      </c>
      <c r="I577" s="3" t="s">
        <v>3171</v>
      </c>
      <c r="J577" s="4">
        <v>21.071133</v>
      </c>
      <c r="K577" s="4">
        <v>16.587016999999999</v>
      </c>
      <c r="L577" s="4">
        <v>3.44523</v>
      </c>
      <c r="M577" s="4">
        <v>1.8969720000000001</v>
      </c>
      <c r="N577" s="4">
        <v>25.161152000000001</v>
      </c>
      <c r="O577" s="4">
        <v>20.645275000000002</v>
      </c>
      <c r="P577" s="4">
        <v>5.1391210000000003</v>
      </c>
      <c r="Q577" s="4">
        <v>16.501301999999999</v>
      </c>
      <c r="R577" s="4">
        <v>17.783515999999999</v>
      </c>
      <c r="S577" s="3" t="s">
        <v>4781</v>
      </c>
      <c r="T577" s="4">
        <v>58.55</v>
      </c>
      <c r="U577" s="4">
        <v>233190.49612299999</v>
      </c>
      <c r="V577" s="10">
        <v>247057.49612299999</v>
      </c>
      <c r="W577" s="4">
        <v>2.7327070879590099</v>
      </c>
      <c r="X577" s="4">
        <v>59.38</v>
      </c>
      <c r="Y577" s="4">
        <v>44.5</v>
      </c>
      <c r="Z577" s="4">
        <v>25.161152000000001</v>
      </c>
      <c r="AA577" s="10">
        <v>15.8719401447</v>
      </c>
      <c r="AB577" s="10">
        <v>15.975356205400001</v>
      </c>
      <c r="AC577" s="4">
        <v>4.6635739999999997</v>
      </c>
      <c r="AD577" s="4">
        <v>4.3680461032119</v>
      </c>
      <c r="AE577" s="4">
        <v>4.4078743046594999</v>
      </c>
      <c r="AF577" s="4">
        <v>16.501301999999999</v>
      </c>
      <c r="AG577" s="4">
        <v>11.7888655352263</v>
      </c>
      <c r="AH577" s="4">
        <v>11.803390483079299</v>
      </c>
      <c r="AI577" s="4">
        <v>5.1391210000000003</v>
      </c>
      <c r="AJ577" s="4" t="s">
        <v>2924</v>
      </c>
    </row>
    <row r="578" spans="1:36" hidden="1" x14ac:dyDescent="0.3">
      <c r="A578" s="1" t="s">
        <v>572</v>
      </c>
      <c r="B578" s="2">
        <v>4041896</v>
      </c>
      <c r="C578" s="3" t="s">
        <v>2936</v>
      </c>
      <c r="D578" s="4">
        <v>133240.41851399999</v>
      </c>
      <c r="E578" s="3" t="s">
        <v>2930</v>
      </c>
      <c r="F578" s="3" t="s">
        <v>2931</v>
      </c>
      <c r="G578" s="3" t="s">
        <v>2931</v>
      </c>
      <c r="H578" s="3" t="s">
        <v>3243</v>
      </c>
      <c r="I578" s="3" t="s">
        <v>2933</v>
      </c>
      <c r="J578" s="4">
        <v>54.410789000000001</v>
      </c>
      <c r="K578" s="4">
        <v>15.590864</v>
      </c>
      <c r="L578" s="4">
        <v>9.8804280000000002</v>
      </c>
      <c r="M578" s="4">
        <v>1.570681</v>
      </c>
      <c r="N578" s="4">
        <v>20.243478260869601</v>
      </c>
      <c r="O578" s="4" t="s">
        <v>2924</v>
      </c>
      <c r="P578" s="4">
        <v>0.68533100000000002</v>
      </c>
      <c r="Q578" s="4" t="s">
        <v>2935</v>
      </c>
      <c r="R578" s="4" t="s">
        <v>2935</v>
      </c>
      <c r="S578" s="3" t="s">
        <v>4782</v>
      </c>
      <c r="T578" s="4">
        <v>69.84</v>
      </c>
      <c r="U578" s="4">
        <v>133240.41851399999</v>
      </c>
      <c r="V578" s="10" t="s">
        <v>2935</v>
      </c>
      <c r="W578" s="4">
        <v>3.2073310423825898</v>
      </c>
      <c r="X578" s="4">
        <v>70.2</v>
      </c>
      <c r="Y578" s="4">
        <v>44.555</v>
      </c>
      <c r="Z578" s="4">
        <v>20.045923999999999</v>
      </c>
      <c r="AA578" s="10">
        <v>10.345900303600001</v>
      </c>
      <c r="AB578" s="10">
        <v>11.7564080335</v>
      </c>
      <c r="AC578" s="4" t="s">
        <v>2935</v>
      </c>
      <c r="AD578" s="4" t="s">
        <v>2935</v>
      </c>
      <c r="AE578" s="4" t="s">
        <v>2935</v>
      </c>
      <c r="AF578" s="4" t="s">
        <v>2935</v>
      </c>
      <c r="AG578" s="4" t="s">
        <v>2935</v>
      </c>
      <c r="AH578" s="4" t="s">
        <v>2935</v>
      </c>
      <c r="AI578" s="4">
        <v>0.68533100000000002</v>
      </c>
      <c r="AJ578" s="4">
        <v>0.77878599999999998</v>
      </c>
    </row>
    <row r="579" spans="1:36" hidden="1" x14ac:dyDescent="0.3">
      <c r="A579" s="1" t="s">
        <v>573</v>
      </c>
      <c r="B579" s="2">
        <v>1019881</v>
      </c>
      <c r="C579" s="3" t="s">
        <v>2936</v>
      </c>
      <c r="D579" s="4">
        <v>20999.380397450001</v>
      </c>
      <c r="E579" s="3" t="s">
        <v>2930</v>
      </c>
      <c r="F579" s="3" t="s">
        <v>2931</v>
      </c>
      <c r="G579" s="3" t="s">
        <v>2931</v>
      </c>
      <c r="H579" s="3" t="s">
        <v>2932</v>
      </c>
      <c r="I579" s="3" t="s">
        <v>2933</v>
      </c>
      <c r="J579" s="4">
        <v>77.335318000000001</v>
      </c>
      <c r="K579" s="4">
        <v>15.152248</v>
      </c>
      <c r="L579" s="4">
        <v>14.515741</v>
      </c>
      <c r="M579" s="4">
        <v>1.859769</v>
      </c>
      <c r="N579" s="4">
        <v>18.759842519685002</v>
      </c>
      <c r="O579" s="4">
        <v>11.230262</v>
      </c>
      <c r="P579" s="4">
        <v>0.929647</v>
      </c>
      <c r="Q579" s="4" t="s">
        <v>2935</v>
      </c>
      <c r="R579" s="4" t="s">
        <v>2935</v>
      </c>
      <c r="S579" s="3" t="s">
        <v>4783</v>
      </c>
      <c r="T579" s="4">
        <v>47.65</v>
      </c>
      <c r="U579" s="4">
        <v>20999.380397450001</v>
      </c>
      <c r="V579" s="10" t="s">
        <v>2935</v>
      </c>
      <c r="W579" s="4">
        <v>3.52570828961175</v>
      </c>
      <c r="X579" s="4">
        <v>48.35</v>
      </c>
      <c r="Y579" s="4">
        <v>26.13</v>
      </c>
      <c r="Z579" s="4">
        <v>18.819115</v>
      </c>
      <c r="AA579" s="10">
        <v>13.337625258899999</v>
      </c>
      <c r="AB579" s="10">
        <v>14.8445604732</v>
      </c>
      <c r="AC579" s="4" t="s">
        <v>2935</v>
      </c>
      <c r="AD579" s="4" t="s">
        <v>2935</v>
      </c>
      <c r="AE579" s="4" t="s">
        <v>2935</v>
      </c>
      <c r="AF579" s="4" t="s">
        <v>2935</v>
      </c>
      <c r="AG579" s="4" t="s">
        <v>2935</v>
      </c>
      <c r="AH579" s="4" t="s">
        <v>2935</v>
      </c>
      <c r="AI579" s="4">
        <v>0.929647</v>
      </c>
      <c r="AJ579" s="4">
        <v>1.463497</v>
      </c>
    </row>
    <row r="580" spans="1:36" hidden="1" x14ac:dyDescent="0.3">
      <c r="A580" s="1" t="s">
        <v>574</v>
      </c>
      <c r="B580" s="2">
        <v>100199</v>
      </c>
      <c r="C580" s="3" t="s">
        <v>2919</v>
      </c>
      <c r="D580" s="4">
        <v>1937.5930537500001</v>
      </c>
      <c r="E580" s="3" t="s">
        <v>2930</v>
      </c>
      <c r="F580" s="3" t="s">
        <v>2931</v>
      </c>
      <c r="G580" s="3" t="s">
        <v>2931</v>
      </c>
      <c r="H580" s="3" t="s">
        <v>2932</v>
      </c>
      <c r="I580" s="3" t="s">
        <v>2933</v>
      </c>
      <c r="J580" s="4">
        <v>35.252462999999999</v>
      </c>
      <c r="K580" s="4">
        <v>14.949847</v>
      </c>
      <c r="L580" s="4">
        <v>12.737382</v>
      </c>
      <c r="M580" s="4">
        <v>1.1901109999999999</v>
      </c>
      <c r="N580" s="4">
        <v>16.9178433889602</v>
      </c>
      <c r="O580" s="4">
        <v>14.98465</v>
      </c>
      <c r="P580" s="4">
        <v>2.6137920000000001</v>
      </c>
      <c r="Q580" s="4" t="s">
        <v>2935</v>
      </c>
      <c r="R580" s="4" t="s">
        <v>2935</v>
      </c>
      <c r="S580" s="3" t="s">
        <v>4784</v>
      </c>
      <c r="T580" s="4">
        <v>131.79</v>
      </c>
      <c r="U580" s="4">
        <v>1937.5930537500001</v>
      </c>
      <c r="V580" s="10" t="s">
        <v>2935</v>
      </c>
      <c r="W580" s="4">
        <v>2.3977540025798598</v>
      </c>
      <c r="X580" s="4">
        <v>136.51300000000001</v>
      </c>
      <c r="Y580" s="4">
        <v>95.39</v>
      </c>
      <c r="Z580" s="4">
        <v>16.898319999999998</v>
      </c>
      <c r="AA580" s="10">
        <v>17.595460614099999</v>
      </c>
      <c r="AB580" s="10">
        <v>16.860120741900001</v>
      </c>
      <c r="AC580" s="4" t="s">
        <v>2935</v>
      </c>
      <c r="AD580" s="4" t="s">
        <v>2935</v>
      </c>
      <c r="AE580" s="4" t="s">
        <v>2935</v>
      </c>
      <c r="AF580" s="4" t="s">
        <v>2935</v>
      </c>
      <c r="AG580" s="4" t="s">
        <v>2935</v>
      </c>
      <c r="AH580" s="4" t="s">
        <v>2935</v>
      </c>
      <c r="AI580" s="4">
        <v>2.6137920000000001</v>
      </c>
      <c r="AJ580" s="4">
        <v>3.336878</v>
      </c>
    </row>
    <row r="581" spans="1:36" hidden="1" x14ac:dyDescent="0.3">
      <c r="A581" s="1" t="s">
        <v>575</v>
      </c>
      <c r="B581" s="2">
        <v>4659456</v>
      </c>
      <c r="C581" s="3" t="s">
        <v>2936</v>
      </c>
      <c r="D581" s="4">
        <v>5095.9426320000002</v>
      </c>
      <c r="E581" s="3" t="s">
        <v>3098</v>
      </c>
      <c r="F581" s="3" t="s">
        <v>3098</v>
      </c>
      <c r="G581" s="3" t="s">
        <v>3099</v>
      </c>
      <c r="H581" s="3" t="s">
        <v>3158</v>
      </c>
      <c r="I581" s="3" t="s">
        <v>3159</v>
      </c>
      <c r="J581" s="4">
        <v>-23.511517000000001</v>
      </c>
      <c r="K581" s="4">
        <v>-13.129319000000001</v>
      </c>
      <c r="L581" s="4">
        <v>4.039409</v>
      </c>
      <c r="M581" s="4">
        <v>3.1652990000000001</v>
      </c>
      <c r="N581" s="4">
        <v>5.2542540000000004</v>
      </c>
      <c r="O581" s="4">
        <v>9.8931979999999999</v>
      </c>
      <c r="P581" s="4">
        <v>0.76874900000000002</v>
      </c>
      <c r="Q581" s="4">
        <v>2.7005370000000002</v>
      </c>
      <c r="R581" s="4">
        <v>12.239782999999999</v>
      </c>
      <c r="S581" s="3" t="s">
        <v>4785</v>
      </c>
      <c r="T581" s="4">
        <v>52.8</v>
      </c>
      <c r="U581" s="4">
        <v>5095.9426320000002</v>
      </c>
      <c r="V581" s="10">
        <v>9890.3906320000006</v>
      </c>
      <c r="W581" s="4">
        <v>3.7878787878787898</v>
      </c>
      <c r="X581" s="4">
        <v>78.63</v>
      </c>
      <c r="Y581" s="4">
        <v>48.05</v>
      </c>
      <c r="Z581" s="4">
        <v>5.2542540000000004</v>
      </c>
      <c r="AA581" s="10">
        <v>6.1980560642000002</v>
      </c>
      <c r="AB581" s="10">
        <v>6.0559556537999999</v>
      </c>
      <c r="AC581" s="5" t="s">
        <v>4786</v>
      </c>
      <c r="AD581" s="4">
        <v>1.9051796286128999</v>
      </c>
      <c r="AE581" s="4">
        <v>1.8972651421915001</v>
      </c>
      <c r="AF581" s="4">
        <v>2.7005370000000002</v>
      </c>
      <c r="AG581" s="4">
        <v>2.7276048444099001</v>
      </c>
      <c r="AH581" s="4">
        <v>2.7059591562077001</v>
      </c>
      <c r="AI581" s="4">
        <v>0.76874900000000002</v>
      </c>
      <c r="AJ581" s="4">
        <v>0.76874900000000002</v>
      </c>
    </row>
    <row r="582" spans="1:36" x14ac:dyDescent="0.3">
      <c r="A582" s="1" t="s">
        <v>2838</v>
      </c>
      <c r="B582" s="2">
        <v>4996871</v>
      </c>
      <c r="C582" s="3" t="s">
        <v>2941</v>
      </c>
      <c r="D582" s="4">
        <v>602.56674090000001</v>
      </c>
      <c r="E582" s="3" t="s">
        <v>2937</v>
      </c>
      <c r="F582" s="3" t="s">
        <v>2967</v>
      </c>
      <c r="G582" s="3" t="s">
        <v>3087</v>
      </c>
      <c r="H582" s="3" t="s">
        <v>3125</v>
      </c>
      <c r="I582" s="3" t="s">
        <v>3765</v>
      </c>
      <c r="J582" s="10">
        <v>110.562685</v>
      </c>
      <c r="K582" s="10">
        <v>17.455946999999998</v>
      </c>
      <c r="L582" s="10">
        <v>-5.8485990000000001</v>
      </c>
      <c r="M582" s="10">
        <v>2.4495680000000002</v>
      </c>
      <c r="N582" s="4">
        <v>26.171779000000001</v>
      </c>
      <c r="O582" s="4">
        <v>12.892111999999999</v>
      </c>
      <c r="P582" s="4">
        <v>2.6889379999999998</v>
      </c>
      <c r="Q582" s="4">
        <v>11.660743999999999</v>
      </c>
      <c r="R582" s="4">
        <v>23.962565000000001</v>
      </c>
      <c r="S582" s="3" t="s">
        <v>7661</v>
      </c>
      <c r="T582" s="4">
        <v>42.66</v>
      </c>
      <c r="U582" s="4">
        <v>602.56674090000001</v>
      </c>
      <c r="V582" s="10">
        <v>660.76774</v>
      </c>
      <c r="W582" s="4" t="s">
        <v>2935</v>
      </c>
      <c r="X582" s="4">
        <v>50</v>
      </c>
      <c r="Y582" s="4">
        <v>17.225000000000001</v>
      </c>
      <c r="Z582" s="4">
        <v>26.171779000000001</v>
      </c>
      <c r="AA582" s="10">
        <v>28.44</v>
      </c>
      <c r="AB582" s="10">
        <v>29.728222996500001</v>
      </c>
      <c r="AC582" s="4">
        <v>1.1443570000000001</v>
      </c>
      <c r="AD582" s="4">
        <v>1.1461712749349999</v>
      </c>
      <c r="AE582" s="4">
        <v>1.1659921298747</v>
      </c>
      <c r="AF582" s="4">
        <v>11.660743999999999</v>
      </c>
      <c r="AG582" s="4">
        <v>11.7757672532858</v>
      </c>
      <c r="AH582" s="4">
        <v>12.5077891668323</v>
      </c>
      <c r="AI582" s="4">
        <v>2.6889379999999998</v>
      </c>
      <c r="AJ582" s="4">
        <v>9.0862619999999996</v>
      </c>
    </row>
    <row r="583" spans="1:36" hidden="1" x14ac:dyDescent="0.3">
      <c r="A583" s="1" t="s">
        <v>577</v>
      </c>
      <c r="B583" s="2">
        <v>12744921</v>
      </c>
      <c r="C583" s="3" t="s">
        <v>2936</v>
      </c>
      <c r="D583" s="4">
        <v>903.07001735999995</v>
      </c>
      <c r="E583" s="3" t="s">
        <v>2930</v>
      </c>
      <c r="F583" s="3" t="s">
        <v>2954</v>
      </c>
      <c r="G583" s="3" t="s">
        <v>3052</v>
      </c>
      <c r="H583" s="3" t="s">
        <v>3053</v>
      </c>
      <c r="I583" s="3" t="s">
        <v>2972</v>
      </c>
      <c r="J583" s="4">
        <v>-45.819398</v>
      </c>
      <c r="K583" s="4">
        <v>-17.135549999999999</v>
      </c>
      <c r="L583" s="4">
        <v>1.4084509999999999</v>
      </c>
      <c r="M583" s="4">
        <v>-3.283582</v>
      </c>
      <c r="N583" s="4" t="s">
        <v>2924</v>
      </c>
      <c r="O583" s="4">
        <v>9.6739879215867308</v>
      </c>
      <c r="P583" s="4">
        <v>0.42922399999999999</v>
      </c>
      <c r="Q583" s="4" t="s">
        <v>2935</v>
      </c>
      <c r="R583" s="4" t="s">
        <v>2935</v>
      </c>
      <c r="S583" s="3" t="s">
        <v>4791</v>
      </c>
      <c r="T583" s="4">
        <v>6.48</v>
      </c>
      <c r="U583" s="4">
        <v>903.07001735999995</v>
      </c>
      <c r="V583" s="10" t="s">
        <v>2935</v>
      </c>
      <c r="W583" s="4">
        <v>6.1728395061728403</v>
      </c>
      <c r="X583" s="4">
        <v>15.25</v>
      </c>
      <c r="Y583" s="5" t="s">
        <v>4792</v>
      </c>
      <c r="Z583" s="4" t="s">
        <v>2924</v>
      </c>
      <c r="AA583" s="10">
        <v>11.9733924611</v>
      </c>
      <c r="AB583" s="10">
        <v>36.969420356000001</v>
      </c>
      <c r="AC583" s="4" t="s">
        <v>2935</v>
      </c>
      <c r="AD583" s="4" t="s">
        <v>2935</v>
      </c>
      <c r="AE583" s="4" t="s">
        <v>2935</v>
      </c>
      <c r="AF583" s="4" t="s">
        <v>2935</v>
      </c>
      <c r="AG583" s="4" t="s">
        <v>2935</v>
      </c>
      <c r="AH583" s="4" t="s">
        <v>2935</v>
      </c>
      <c r="AI583" s="4">
        <v>0.42922399999999999</v>
      </c>
      <c r="AJ583" s="4">
        <v>0.42922399999999999</v>
      </c>
    </row>
    <row r="584" spans="1:36" hidden="1" x14ac:dyDescent="0.3">
      <c r="A584" s="1" t="s">
        <v>578</v>
      </c>
      <c r="B584" s="2">
        <v>4100570</v>
      </c>
      <c r="C584" s="3" t="s">
        <v>2936</v>
      </c>
      <c r="D584" s="4">
        <v>13609.5235075</v>
      </c>
      <c r="E584" s="3" t="s">
        <v>2937</v>
      </c>
      <c r="F584" s="3" t="s">
        <v>2967</v>
      </c>
      <c r="G584" s="3" t="s">
        <v>2968</v>
      </c>
      <c r="H584" s="3" t="s">
        <v>2969</v>
      </c>
      <c r="I584" s="3" t="s">
        <v>3192</v>
      </c>
      <c r="J584" s="4">
        <v>54.993555000000001</v>
      </c>
      <c r="K584" s="4">
        <v>3.4878480000000001</v>
      </c>
      <c r="L584" s="4">
        <v>-2.1204019999999999</v>
      </c>
      <c r="M584" s="4">
        <v>2.0655649999999999</v>
      </c>
      <c r="N584" s="4">
        <v>32.877603999999998</v>
      </c>
      <c r="O584" s="4">
        <v>50.682456999999999</v>
      </c>
      <c r="P584" s="4">
        <v>5.3828769999999997</v>
      </c>
      <c r="Q584" s="4">
        <v>12.176914999999999</v>
      </c>
      <c r="R584" s="4">
        <v>62.079839</v>
      </c>
      <c r="S584" s="3" t="s">
        <v>4793</v>
      </c>
      <c r="T584" s="5" t="s">
        <v>4794</v>
      </c>
      <c r="U584" s="4">
        <v>13609.5235075</v>
      </c>
      <c r="V584" s="10">
        <v>16200.362507</v>
      </c>
      <c r="W584" s="4" t="s">
        <v>2935</v>
      </c>
      <c r="X584" s="5" t="s">
        <v>4795</v>
      </c>
      <c r="Y584" s="4">
        <v>158.41999999999999</v>
      </c>
      <c r="Z584" s="4">
        <v>32.877603999999998</v>
      </c>
      <c r="AA584" s="10">
        <v>32.354787867900001</v>
      </c>
      <c r="AB584" s="10">
        <v>34.909491095600004</v>
      </c>
      <c r="AC584" s="4">
        <v>2.7946089999999999</v>
      </c>
      <c r="AD584" s="4">
        <v>2.6370601283949</v>
      </c>
      <c r="AE584" s="4">
        <v>2.7511613087450999</v>
      </c>
      <c r="AF584" s="4">
        <v>12.176914999999999</v>
      </c>
      <c r="AG584" s="4">
        <v>13.6656012012976</v>
      </c>
      <c r="AH584" s="4">
        <v>14.594511610777801</v>
      </c>
      <c r="AI584" s="4">
        <v>5.3828769999999997</v>
      </c>
      <c r="AJ584" s="4">
        <v>40.706110000000002</v>
      </c>
    </row>
    <row r="585" spans="1:36" hidden="1" x14ac:dyDescent="0.3">
      <c r="A585" s="1" t="s">
        <v>579</v>
      </c>
      <c r="B585" s="2">
        <v>4988767</v>
      </c>
      <c r="C585" s="3" t="s">
        <v>2957</v>
      </c>
      <c r="D585" s="4">
        <v>3898.3285252000001</v>
      </c>
      <c r="E585" s="3" t="s">
        <v>2946</v>
      </c>
      <c r="F585" s="3" t="s">
        <v>2947</v>
      </c>
      <c r="G585" s="3" t="s">
        <v>2948</v>
      </c>
      <c r="H585" s="3" t="s">
        <v>2990</v>
      </c>
      <c r="I585" s="3" t="s">
        <v>2950</v>
      </c>
      <c r="J585" s="4">
        <v>170.609319</v>
      </c>
      <c r="K585" s="4">
        <v>27.211458</v>
      </c>
      <c r="L585" s="4">
        <v>23.466885000000001</v>
      </c>
      <c r="M585" s="4">
        <v>7.6265150000000004</v>
      </c>
      <c r="N585" s="4" t="s">
        <v>2924</v>
      </c>
      <c r="O585" s="4" t="s">
        <v>2924</v>
      </c>
      <c r="P585" s="4">
        <v>2.5365359999999999</v>
      </c>
      <c r="Q585" s="4">
        <v>19.044567000000001</v>
      </c>
      <c r="R585" s="4" t="s">
        <v>2924</v>
      </c>
      <c r="S585" s="3" t="s">
        <v>4796</v>
      </c>
      <c r="T585" s="4">
        <v>15.1</v>
      </c>
      <c r="U585" s="4">
        <v>3898.3285252000001</v>
      </c>
      <c r="V585" s="10">
        <v>3783.2985250000002</v>
      </c>
      <c r="W585" s="4" t="s">
        <v>2935</v>
      </c>
      <c r="X585" s="4">
        <v>24.72</v>
      </c>
      <c r="Y585" s="4">
        <v>4.87</v>
      </c>
      <c r="Z585" s="4" t="s">
        <v>2924</v>
      </c>
      <c r="AA585" s="10">
        <v>23.911322248600001</v>
      </c>
      <c r="AB585" s="10" t="s">
        <v>2924</v>
      </c>
      <c r="AC585" s="4">
        <v>11.055391</v>
      </c>
      <c r="AD585" s="4">
        <v>6.8213385302193998</v>
      </c>
      <c r="AE585" s="4">
        <v>9.8096622579131996</v>
      </c>
      <c r="AF585" s="4">
        <v>19.044567000000001</v>
      </c>
      <c r="AG585" s="4">
        <v>17.978611393729</v>
      </c>
      <c r="AH585" s="4">
        <v>19.436416773696401</v>
      </c>
      <c r="AI585" s="4">
        <v>2.5365359999999999</v>
      </c>
      <c r="AJ585" s="4">
        <v>2.557588</v>
      </c>
    </row>
    <row r="586" spans="1:36" hidden="1" x14ac:dyDescent="0.3">
      <c r="A586" s="1" t="s">
        <v>580</v>
      </c>
      <c r="B586" s="2">
        <v>29182856</v>
      </c>
      <c r="C586" s="3" t="s">
        <v>2936</v>
      </c>
      <c r="D586" s="4">
        <v>2484.28140884</v>
      </c>
      <c r="E586" s="3" t="s">
        <v>2946</v>
      </c>
      <c r="F586" s="3" t="s">
        <v>2947</v>
      </c>
      <c r="G586" s="3" t="s">
        <v>2948</v>
      </c>
      <c r="H586" s="3" t="s">
        <v>2990</v>
      </c>
      <c r="I586" s="3" t="s">
        <v>2950</v>
      </c>
      <c r="J586" s="4">
        <v>29.220137999999999</v>
      </c>
      <c r="K586" s="4">
        <v>-6.633381</v>
      </c>
      <c r="L586" s="4">
        <v>-28.273973000000002</v>
      </c>
      <c r="M586" s="4">
        <v>-0.19062100000000001</v>
      </c>
      <c r="N586" s="4">
        <v>30.477298999999999</v>
      </c>
      <c r="O586" s="4">
        <v>10.131579</v>
      </c>
      <c r="P586" s="4">
        <v>19.193548</v>
      </c>
      <c r="Q586" s="4">
        <v>15.405312</v>
      </c>
      <c r="R586" s="4">
        <v>11.756226</v>
      </c>
      <c r="S586" s="3" t="s">
        <v>4797</v>
      </c>
      <c r="T586" s="4">
        <v>26.18</v>
      </c>
      <c r="U586" s="4">
        <v>2484.28140884</v>
      </c>
      <c r="V586" s="10">
        <v>2114.7334080000001</v>
      </c>
      <c r="W586" s="4">
        <v>1.90985485103132</v>
      </c>
      <c r="X586" s="4">
        <v>38.880000000000003</v>
      </c>
      <c r="Y586" s="4">
        <v>16.05</v>
      </c>
      <c r="Z586" s="4">
        <v>30.477298999999999</v>
      </c>
      <c r="AA586" s="10">
        <v>20.278853601800002</v>
      </c>
      <c r="AB586" s="10">
        <v>21.6224252134</v>
      </c>
      <c r="AC586" s="4">
        <v>2.8764720000000001</v>
      </c>
      <c r="AD586" s="4">
        <v>2.4883868384337</v>
      </c>
      <c r="AE586" s="4">
        <v>2.7589752664717002</v>
      </c>
      <c r="AF586" s="4">
        <v>15.405312</v>
      </c>
      <c r="AG586" s="4">
        <v>10.102805580318099</v>
      </c>
      <c r="AH586" s="4">
        <v>11.512460409700401</v>
      </c>
      <c r="AI586" s="4">
        <v>19.193548</v>
      </c>
      <c r="AJ586" s="4">
        <v>50.153257000000004</v>
      </c>
    </row>
    <row r="587" spans="1:36" hidden="1" x14ac:dyDescent="0.3">
      <c r="A587" s="1" t="s">
        <v>581</v>
      </c>
      <c r="B587" s="2">
        <v>5732046</v>
      </c>
      <c r="C587" s="3" t="s">
        <v>2936</v>
      </c>
      <c r="D587" s="4">
        <v>905.69483783999999</v>
      </c>
      <c r="E587" s="3" t="s">
        <v>2930</v>
      </c>
      <c r="F587" s="3" t="s">
        <v>2954</v>
      </c>
      <c r="G587" s="3" t="s">
        <v>2955</v>
      </c>
      <c r="H587" s="3" t="s">
        <v>2956</v>
      </c>
      <c r="I587" s="3"/>
      <c r="J587" s="4">
        <v>51.752515000000002</v>
      </c>
      <c r="K587" s="4">
        <v>25.573771000000001</v>
      </c>
      <c r="L587" s="4">
        <v>11.812260999999999</v>
      </c>
      <c r="M587" s="4">
        <v>4.2722509999999998</v>
      </c>
      <c r="N587" s="4" t="s">
        <v>2935</v>
      </c>
      <c r="O587" s="4" t="s">
        <v>2935</v>
      </c>
      <c r="P587" s="4" t="s">
        <v>2935</v>
      </c>
      <c r="Q587" s="4" t="s">
        <v>2935</v>
      </c>
      <c r="R587" s="4" t="s">
        <v>2935</v>
      </c>
      <c r="S587" s="3" t="s">
        <v>4798</v>
      </c>
      <c r="T587" s="4">
        <v>49.79</v>
      </c>
      <c r="U587" s="4">
        <v>905.69483783999999</v>
      </c>
      <c r="V587" s="10" t="s">
        <v>2935</v>
      </c>
      <c r="W587" s="4">
        <v>7.9534042980518196</v>
      </c>
      <c r="X587" s="4">
        <v>49.899900000000002</v>
      </c>
      <c r="Y587" s="4">
        <v>32.210099999999997</v>
      </c>
      <c r="Z587" s="4" t="s">
        <v>2935</v>
      </c>
      <c r="AA587" s="10" t="s">
        <v>2935</v>
      </c>
      <c r="AB587" s="10" t="s">
        <v>2935</v>
      </c>
      <c r="AC587" s="4" t="s">
        <v>2935</v>
      </c>
      <c r="AD587" s="4" t="s">
        <v>2935</v>
      </c>
      <c r="AE587" s="4" t="s">
        <v>2935</v>
      </c>
      <c r="AF587" s="4" t="s">
        <v>2935</v>
      </c>
      <c r="AG587" s="4" t="s">
        <v>2935</v>
      </c>
      <c r="AH587" s="4" t="s">
        <v>2935</v>
      </c>
      <c r="AI587" s="4" t="s">
        <v>2935</v>
      </c>
      <c r="AJ587" s="4" t="s">
        <v>2935</v>
      </c>
    </row>
    <row r="588" spans="1:36" hidden="1" x14ac:dyDescent="0.3">
      <c r="A588" s="1" t="s">
        <v>582</v>
      </c>
      <c r="B588" s="2">
        <v>29721221</v>
      </c>
      <c r="C588" s="3" t="s">
        <v>2936</v>
      </c>
      <c r="D588" s="4">
        <v>7301.3665246800001</v>
      </c>
      <c r="E588" s="3" t="s">
        <v>2946</v>
      </c>
      <c r="F588" s="3" t="s">
        <v>2947</v>
      </c>
      <c r="G588" s="3" t="s">
        <v>2948</v>
      </c>
      <c r="H588" s="3" t="s">
        <v>2990</v>
      </c>
      <c r="I588" s="3" t="s">
        <v>3068</v>
      </c>
      <c r="J588" s="4">
        <v>51.661918</v>
      </c>
      <c r="K588" s="4">
        <v>31.386261000000001</v>
      </c>
      <c r="L588" s="4">
        <v>18.603788000000002</v>
      </c>
      <c r="M588" s="4">
        <v>4.7556580000000004</v>
      </c>
      <c r="N588" s="4" t="s">
        <v>2924</v>
      </c>
      <c r="O588" s="4">
        <v>56.133567999999997</v>
      </c>
      <c r="P588" s="4">
        <v>17.387043999999999</v>
      </c>
      <c r="Q588" s="4">
        <v>141.311556</v>
      </c>
      <c r="R588" s="4">
        <v>49.042017999999999</v>
      </c>
      <c r="S588" s="3" t="s">
        <v>4799</v>
      </c>
      <c r="T588" s="4">
        <v>31.94</v>
      </c>
      <c r="U588" s="4">
        <v>7301.3665246800001</v>
      </c>
      <c r="V588" s="10">
        <v>7119.4175240000004</v>
      </c>
      <c r="W588" s="4" t="s">
        <v>2935</v>
      </c>
      <c r="X588" s="4">
        <v>35.71</v>
      </c>
      <c r="Y588" s="4">
        <v>15.62</v>
      </c>
      <c r="Z588" s="4" t="s">
        <v>2924</v>
      </c>
      <c r="AA588" s="10">
        <v>63.8289368505</v>
      </c>
      <c r="AB588" s="10">
        <v>72.166113106899999</v>
      </c>
      <c r="AC588" s="4">
        <v>16.776952999999999</v>
      </c>
      <c r="AD588" s="4">
        <v>13.988626088603599</v>
      </c>
      <c r="AE588" s="4">
        <v>15.971390395913399</v>
      </c>
      <c r="AF588" s="4">
        <v>141.311556</v>
      </c>
      <c r="AG588" s="4">
        <v>42.3310974342997</v>
      </c>
      <c r="AH588" s="4">
        <v>49.904931206872902</v>
      </c>
      <c r="AI588" s="4">
        <v>17.387043999999999</v>
      </c>
      <c r="AJ588" s="4">
        <v>23.764880999999999</v>
      </c>
    </row>
    <row r="589" spans="1:36" hidden="1" x14ac:dyDescent="0.3">
      <c r="A589" s="1" t="s">
        <v>583</v>
      </c>
      <c r="B589" s="2">
        <v>4393379</v>
      </c>
      <c r="C589" s="3" t="s">
        <v>2936</v>
      </c>
      <c r="D589" s="4">
        <v>3272.1210707700002</v>
      </c>
      <c r="E589" s="3" t="s">
        <v>3095</v>
      </c>
      <c r="F589" s="3" t="s">
        <v>3095</v>
      </c>
      <c r="G589" s="3" t="s">
        <v>3215</v>
      </c>
      <c r="H589" s="3" t="s">
        <v>3216</v>
      </c>
      <c r="I589" s="3" t="s">
        <v>3103</v>
      </c>
      <c r="J589" s="4">
        <v>26.552869000000001</v>
      </c>
      <c r="K589" s="4">
        <v>0.33834599999999998</v>
      </c>
      <c r="L589" s="4">
        <v>6.4194579999999997</v>
      </c>
      <c r="M589" s="4">
        <v>3.4095309999999999</v>
      </c>
      <c r="N589" s="4">
        <v>25.762547999999999</v>
      </c>
      <c r="O589" s="4">
        <v>7.9363659999999996</v>
      </c>
      <c r="P589" s="4">
        <v>1.4689049999999999</v>
      </c>
      <c r="Q589" s="4">
        <v>12.799567</v>
      </c>
      <c r="R589" s="4">
        <v>16.466149000000001</v>
      </c>
      <c r="S589" s="3" t="s">
        <v>4800</v>
      </c>
      <c r="T589" s="4">
        <v>26.69</v>
      </c>
      <c r="U589" s="4">
        <v>3272.1210707700002</v>
      </c>
      <c r="V589" s="10">
        <v>14169.121069999999</v>
      </c>
      <c r="W589" s="4">
        <v>6.3544398651180201</v>
      </c>
      <c r="X589" s="4">
        <v>28.71</v>
      </c>
      <c r="Y589" s="4">
        <v>19.329999999999998</v>
      </c>
      <c r="Z589" s="4">
        <v>25.762547999999999</v>
      </c>
      <c r="AA589" s="10">
        <v>31.4</v>
      </c>
      <c r="AB589" s="10">
        <v>31.3844923684</v>
      </c>
      <c r="AC589" s="4">
        <v>10.387919</v>
      </c>
      <c r="AD589" s="4">
        <v>9.7421605602152006</v>
      </c>
      <c r="AE589" s="4">
        <v>9.9220367828448008</v>
      </c>
      <c r="AF589" s="4">
        <v>12.799567</v>
      </c>
      <c r="AG589" s="4">
        <v>11.664931969140399</v>
      </c>
      <c r="AH589" s="4">
        <v>12.100256071648101</v>
      </c>
      <c r="AI589" s="4">
        <v>1.4689049999999999</v>
      </c>
      <c r="AJ589" s="4" t="s">
        <v>2924</v>
      </c>
    </row>
    <row r="590" spans="1:36" hidden="1" x14ac:dyDescent="0.3">
      <c r="A590" s="1" t="s">
        <v>584</v>
      </c>
      <c r="B590" s="2">
        <v>4059268</v>
      </c>
      <c r="C590" s="3" t="s">
        <v>2936</v>
      </c>
      <c r="D590" s="4">
        <v>6154.53667038</v>
      </c>
      <c r="E590" s="3" t="s">
        <v>3033</v>
      </c>
      <c r="F590" s="3" t="s">
        <v>3033</v>
      </c>
      <c r="G590" s="3" t="s">
        <v>3054</v>
      </c>
      <c r="H590" s="3" t="s">
        <v>3084</v>
      </c>
      <c r="I590" s="3" t="s">
        <v>3085</v>
      </c>
      <c r="J590" s="4">
        <v>-25.744934000000001</v>
      </c>
      <c r="K590" s="4">
        <v>-3.1857030000000002</v>
      </c>
      <c r="L590" s="4">
        <v>-7.4294209999999996</v>
      </c>
      <c r="M590" s="4">
        <v>12.862318999999999</v>
      </c>
      <c r="N590" s="4" t="s">
        <v>2924</v>
      </c>
      <c r="O590" s="4">
        <v>10.514768</v>
      </c>
      <c r="P590" s="4">
        <v>0.85091899999999998</v>
      </c>
      <c r="Q590" s="4">
        <v>7.8255290000000004</v>
      </c>
      <c r="R590" s="4">
        <v>7.9448860000000003</v>
      </c>
      <c r="S590" s="3" t="s">
        <v>4801</v>
      </c>
      <c r="T590" s="4">
        <v>12.46</v>
      </c>
      <c r="U590" s="4">
        <v>6154.53667038</v>
      </c>
      <c r="V590" s="10">
        <v>10157.53667</v>
      </c>
      <c r="W590" s="4" t="s">
        <v>2935</v>
      </c>
      <c r="X590" s="4">
        <v>22.97</v>
      </c>
      <c r="Y590" s="5" t="s">
        <v>4802</v>
      </c>
      <c r="Z590" s="4" t="s">
        <v>2924</v>
      </c>
      <c r="AA590" s="10" t="s">
        <v>2924</v>
      </c>
      <c r="AB590" s="10" t="s">
        <v>2924</v>
      </c>
      <c r="AC590" s="4">
        <v>0.50858899999999996</v>
      </c>
      <c r="AD590" s="4">
        <v>0.51382958261349998</v>
      </c>
      <c r="AE590" s="4">
        <v>0.52599530430889996</v>
      </c>
      <c r="AF590" s="4">
        <v>7.8255290000000004</v>
      </c>
      <c r="AG590" s="4">
        <v>10.655129066373799</v>
      </c>
      <c r="AH590" s="4">
        <v>11.154537117262301</v>
      </c>
      <c r="AI590" s="4">
        <v>0.85091899999999998</v>
      </c>
      <c r="AJ590" s="4">
        <v>1.0307740000000001</v>
      </c>
    </row>
    <row r="591" spans="1:36" hidden="1" x14ac:dyDescent="0.3">
      <c r="A591" s="1" t="s">
        <v>585</v>
      </c>
      <c r="B591" s="2">
        <v>4963845</v>
      </c>
      <c r="C591" s="3" t="s">
        <v>2941</v>
      </c>
      <c r="D591" s="4">
        <v>626.34011648000001</v>
      </c>
      <c r="E591" s="3" t="s">
        <v>2946</v>
      </c>
      <c r="F591" s="3" t="s">
        <v>3022</v>
      </c>
      <c r="G591" s="3" t="s">
        <v>3029</v>
      </c>
      <c r="H591" s="3" t="s">
        <v>3197</v>
      </c>
      <c r="I591" s="3" t="s">
        <v>3361</v>
      </c>
      <c r="J591" s="4">
        <v>192.758476</v>
      </c>
      <c r="K591" s="4">
        <v>60.541719000000001</v>
      </c>
      <c r="L591" s="4">
        <v>31.974715</v>
      </c>
      <c r="M591" s="4">
        <v>15.794701999999999</v>
      </c>
      <c r="N591" s="4">
        <v>37.959294</v>
      </c>
      <c r="O591" s="4">
        <v>36.341906999999999</v>
      </c>
      <c r="P591" s="4">
        <v>7.1443890000000003</v>
      </c>
      <c r="Q591" s="4">
        <v>20.859933000000002</v>
      </c>
      <c r="R591" s="4">
        <v>45.383009000000001</v>
      </c>
      <c r="S591" s="3" t="s">
        <v>4803</v>
      </c>
      <c r="T591" s="4">
        <v>139.88</v>
      </c>
      <c r="U591" s="4">
        <v>626.34011648000001</v>
      </c>
      <c r="V591" s="10">
        <v>606.41911600000003</v>
      </c>
      <c r="W591" s="4">
        <v>0.48613096940234501</v>
      </c>
      <c r="X591" s="4">
        <v>141.88</v>
      </c>
      <c r="Y591" s="4">
        <v>46.811</v>
      </c>
      <c r="Z591" s="4">
        <v>37.959294</v>
      </c>
      <c r="AA591" s="10">
        <v>31.4513771781</v>
      </c>
      <c r="AB591" s="10">
        <v>33.787439613499998</v>
      </c>
      <c r="AC591" s="4">
        <v>1.4767980000000001</v>
      </c>
      <c r="AD591" s="4">
        <v>1.2877259336727001</v>
      </c>
      <c r="AE591" s="4">
        <v>1.4500002773659999</v>
      </c>
      <c r="AF591" s="4">
        <v>20.859933000000002</v>
      </c>
      <c r="AG591" s="4">
        <v>17.115736893354601</v>
      </c>
      <c r="AH591" s="4">
        <v>19.4689583921921</v>
      </c>
      <c r="AI591" s="4">
        <v>7.1443890000000003</v>
      </c>
      <c r="AJ591" s="4">
        <v>52.194029999999998</v>
      </c>
    </row>
    <row r="592" spans="1:36" hidden="1" x14ac:dyDescent="0.3">
      <c r="A592" s="1" t="s">
        <v>586</v>
      </c>
      <c r="B592" s="2">
        <v>4586618</v>
      </c>
      <c r="C592" s="3" t="s">
        <v>2936</v>
      </c>
      <c r="D592" s="4">
        <v>35771.10186468</v>
      </c>
      <c r="E592" s="3" t="s">
        <v>2946</v>
      </c>
      <c r="F592" s="3" t="s">
        <v>2947</v>
      </c>
      <c r="G592" s="3" t="s">
        <v>2985</v>
      </c>
      <c r="H592" s="3" t="s">
        <v>3065</v>
      </c>
      <c r="I592" s="3" t="s">
        <v>3068</v>
      </c>
      <c r="J592" s="4">
        <v>42.002724999999998</v>
      </c>
      <c r="K592" s="4">
        <v>29.269503</v>
      </c>
      <c r="L592" s="4">
        <v>17.827266999999999</v>
      </c>
      <c r="M592" s="4">
        <v>16.107831000000001</v>
      </c>
      <c r="N592" s="4" t="s">
        <v>2924</v>
      </c>
      <c r="O592" s="4">
        <v>208.46</v>
      </c>
      <c r="P592" s="4">
        <v>36.739514</v>
      </c>
      <c r="Q592" s="4" t="s">
        <v>2924</v>
      </c>
      <c r="R592" s="4">
        <v>98.926080999999996</v>
      </c>
      <c r="S592" s="3" t="s">
        <v>4804</v>
      </c>
      <c r="T592" s="4">
        <v>104.23</v>
      </c>
      <c r="U592" s="4">
        <v>35771.10186468</v>
      </c>
      <c r="V592" s="10">
        <v>35397.989864000003</v>
      </c>
      <c r="W592" s="4" t="s">
        <v>2935</v>
      </c>
      <c r="X592" s="4">
        <v>116</v>
      </c>
      <c r="Y592" s="4">
        <v>66.239999999999995</v>
      </c>
      <c r="Z592" s="4" t="s">
        <v>2924</v>
      </c>
      <c r="AA592" s="10">
        <v>133.2864450127</v>
      </c>
      <c r="AB592" s="10">
        <v>140.26753512400001</v>
      </c>
      <c r="AC592" s="4">
        <v>22.515613999999999</v>
      </c>
      <c r="AD592" s="4">
        <v>18.025020691250901</v>
      </c>
      <c r="AE592" s="4">
        <v>21.303733791865501</v>
      </c>
      <c r="AF592" s="4" t="s">
        <v>2924</v>
      </c>
      <c r="AG592" s="4">
        <v>87.659253254286895</v>
      </c>
      <c r="AH592" s="4">
        <v>103.170994456692</v>
      </c>
      <c r="AI592" s="4">
        <v>36.739514</v>
      </c>
      <c r="AJ592" s="4">
        <v>44.888027999999998</v>
      </c>
    </row>
    <row r="593" spans="1:36" hidden="1" x14ac:dyDescent="0.3">
      <c r="A593" s="1" t="s">
        <v>587</v>
      </c>
      <c r="B593" s="2">
        <v>4054016</v>
      </c>
      <c r="C593" s="3" t="s">
        <v>2919</v>
      </c>
      <c r="D593" s="4">
        <v>82537.358517040004</v>
      </c>
      <c r="E593" s="3" t="s">
        <v>2930</v>
      </c>
      <c r="F593" s="3" t="s">
        <v>2954</v>
      </c>
      <c r="G593" s="3" t="s">
        <v>2955</v>
      </c>
      <c r="H593" s="3" t="s">
        <v>3393</v>
      </c>
      <c r="I593" s="3" t="s">
        <v>3394</v>
      </c>
      <c r="J593" s="4">
        <v>5.4560519999999997</v>
      </c>
      <c r="K593" s="4">
        <v>9.2643830000000005</v>
      </c>
      <c r="L593" s="4">
        <v>1.2689569999999999</v>
      </c>
      <c r="M593" s="4">
        <v>1.6690339999999999</v>
      </c>
      <c r="N593" s="4">
        <v>24.084122000000001</v>
      </c>
      <c r="O593" s="4">
        <v>22.681719000000001</v>
      </c>
      <c r="P593" s="4">
        <v>2.9186740000000002</v>
      </c>
      <c r="Q593" s="4">
        <v>18.331257000000001</v>
      </c>
      <c r="R593" s="4">
        <v>32.126660000000001</v>
      </c>
      <c r="S593" s="3" t="s">
        <v>4805</v>
      </c>
      <c r="T593" s="5" t="s">
        <v>4806</v>
      </c>
      <c r="U593" s="4">
        <v>82537.358517040004</v>
      </c>
      <c r="V593" s="10">
        <v>83946.158517000003</v>
      </c>
      <c r="W593" s="4">
        <v>2.0083828152287801</v>
      </c>
      <c r="X593" s="4">
        <v>230.73990000000001</v>
      </c>
      <c r="Y593" s="5" t="s">
        <v>4807</v>
      </c>
      <c r="Z593" s="4">
        <v>24.084122000000001</v>
      </c>
      <c r="AA593" s="10">
        <v>22.403943970499999</v>
      </c>
      <c r="AB593" s="10">
        <v>22.438227278100001</v>
      </c>
      <c r="AC593" s="4">
        <v>13.911268</v>
      </c>
      <c r="AD593" s="4">
        <v>13.567730416303201</v>
      </c>
      <c r="AE593" s="4">
        <v>13.735547367474799</v>
      </c>
      <c r="AF593" s="4">
        <v>18.331257000000001</v>
      </c>
      <c r="AG593" s="4">
        <v>19.296315976680901</v>
      </c>
      <c r="AH593" s="4">
        <v>19.573879348557298</v>
      </c>
      <c r="AI593" s="4">
        <v>2.9186740000000002</v>
      </c>
      <c r="AJ593" s="4" t="s">
        <v>2924</v>
      </c>
    </row>
    <row r="594" spans="1:36" hidden="1" x14ac:dyDescent="0.3">
      <c r="A594" s="1" t="s">
        <v>588</v>
      </c>
      <c r="B594" s="2">
        <v>4004172</v>
      </c>
      <c r="C594" s="3" t="s">
        <v>2936</v>
      </c>
      <c r="D594" s="4">
        <v>20771.523814799999</v>
      </c>
      <c r="E594" s="3" t="s">
        <v>3095</v>
      </c>
      <c r="F594" s="3" t="s">
        <v>3095</v>
      </c>
      <c r="G594" s="3" t="s">
        <v>3130</v>
      </c>
      <c r="H594" s="3" t="s">
        <v>3130</v>
      </c>
      <c r="I594" s="3" t="s">
        <v>3097</v>
      </c>
      <c r="J594" s="4">
        <v>20.715402000000001</v>
      </c>
      <c r="K594" s="4">
        <v>3.3600949999999998</v>
      </c>
      <c r="L594" s="4">
        <v>-2.1258620000000001</v>
      </c>
      <c r="M594" s="4">
        <v>1.8906639999999999</v>
      </c>
      <c r="N594" s="4">
        <v>19.868534</v>
      </c>
      <c r="O594" s="4" t="s">
        <v>2924</v>
      </c>
      <c r="P594" s="4">
        <v>2.6337320000000002</v>
      </c>
      <c r="Q594" s="4">
        <v>12.976165999999999</v>
      </c>
      <c r="R594" s="4" t="s">
        <v>2924</v>
      </c>
      <c r="S594" s="3" t="s">
        <v>4808</v>
      </c>
      <c r="T594" s="4">
        <v>69.52</v>
      </c>
      <c r="U594" s="4">
        <v>20771.523814799999</v>
      </c>
      <c r="V594" s="10">
        <v>37280.523814</v>
      </c>
      <c r="W594" s="4">
        <v>2.9631760644418899</v>
      </c>
      <c r="X594" s="4">
        <v>72.400000000000006</v>
      </c>
      <c r="Y594" s="4">
        <v>55.1</v>
      </c>
      <c r="Z594" s="4">
        <v>19.868534</v>
      </c>
      <c r="AA594" s="10">
        <v>20.013818516800001</v>
      </c>
      <c r="AB594" s="10">
        <v>20.842514892800001</v>
      </c>
      <c r="AC594" s="4">
        <v>4.986694</v>
      </c>
      <c r="AD594" s="4">
        <v>4.6198014241949004</v>
      </c>
      <c r="AE594" s="4">
        <v>4.7967680847237997</v>
      </c>
      <c r="AF594" s="4">
        <v>12.976165999999999</v>
      </c>
      <c r="AG594" s="4">
        <v>12.0910906273213</v>
      </c>
      <c r="AH594" s="4">
        <v>12.509704805381901</v>
      </c>
      <c r="AI594" s="4">
        <v>2.6337320000000002</v>
      </c>
      <c r="AJ594" s="4">
        <v>2.6337320000000002</v>
      </c>
    </row>
    <row r="595" spans="1:36" hidden="1" x14ac:dyDescent="0.3">
      <c r="A595" s="1" t="s">
        <v>589</v>
      </c>
      <c r="B595" s="2">
        <v>103343</v>
      </c>
      <c r="C595" s="3" t="s">
        <v>2936</v>
      </c>
      <c r="D595" s="4">
        <v>13433.7838336</v>
      </c>
      <c r="E595" s="3" t="s">
        <v>2930</v>
      </c>
      <c r="F595" s="3" t="s">
        <v>2958</v>
      </c>
      <c r="G595" s="3" t="s">
        <v>2958</v>
      </c>
      <c r="H595" s="3" t="s">
        <v>3118</v>
      </c>
      <c r="I595" s="3" t="s">
        <v>3133</v>
      </c>
      <c r="J595" s="4">
        <v>18.631906000000001</v>
      </c>
      <c r="K595" s="4">
        <v>-0.8</v>
      </c>
      <c r="L595" s="4">
        <v>0.24252199999999999</v>
      </c>
      <c r="M595" s="4">
        <v>1.245152</v>
      </c>
      <c r="N595" s="4">
        <v>10.3333333333333</v>
      </c>
      <c r="O595" s="4">
        <v>5.8422037712095101</v>
      </c>
      <c r="P595" s="4">
        <v>1.24871</v>
      </c>
      <c r="Q595" s="4">
        <v>8.3071789999999996</v>
      </c>
      <c r="R595" s="5" t="s">
        <v>3395</v>
      </c>
      <c r="S595" s="3" t="s">
        <v>4809</v>
      </c>
      <c r="T595" s="4">
        <v>49.6</v>
      </c>
      <c r="U595" s="4">
        <v>13433.7838336</v>
      </c>
      <c r="V595" s="10">
        <v>15949.783833</v>
      </c>
      <c r="W595" s="4">
        <v>3.54838709677419</v>
      </c>
      <c r="X595" s="4">
        <v>52.36</v>
      </c>
      <c r="Y595" s="4">
        <v>40.92</v>
      </c>
      <c r="Z595" s="4">
        <v>10.354906</v>
      </c>
      <c r="AA595" s="10">
        <v>10.071065989799999</v>
      </c>
      <c r="AB595" s="10">
        <v>10.6096256684</v>
      </c>
      <c r="AC595" s="4">
        <v>1.1321540000000001</v>
      </c>
      <c r="AD595" s="4">
        <v>1.0695938729211001</v>
      </c>
      <c r="AE595" s="4">
        <v>1.1225127618410999</v>
      </c>
      <c r="AF595" s="4">
        <v>8.3071789999999996</v>
      </c>
      <c r="AG595" s="4" t="s">
        <v>2935</v>
      </c>
      <c r="AH595" s="4" t="s">
        <v>2935</v>
      </c>
      <c r="AI595" s="4">
        <v>1.24871</v>
      </c>
      <c r="AJ595" s="4">
        <v>1.2660169999999999</v>
      </c>
    </row>
    <row r="596" spans="1:36" hidden="1" x14ac:dyDescent="0.3">
      <c r="A596" s="1" t="s">
        <v>590</v>
      </c>
      <c r="B596" s="2">
        <v>100790</v>
      </c>
      <c r="C596" s="3" t="s">
        <v>2919</v>
      </c>
      <c r="D596" s="4">
        <v>585.33992631000001</v>
      </c>
      <c r="E596" s="3" t="s">
        <v>2930</v>
      </c>
      <c r="F596" s="3" t="s">
        <v>2931</v>
      </c>
      <c r="G596" s="3" t="s">
        <v>2931</v>
      </c>
      <c r="H596" s="3" t="s">
        <v>2932</v>
      </c>
      <c r="I596" s="3" t="s">
        <v>2933</v>
      </c>
      <c r="J596" s="4">
        <v>34.916066999999998</v>
      </c>
      <c r="K596" s="4">
        <v>22.570806000000001</v>
      </c>
      <c r="L596" s="4">
        <v>10.966469</v>
      </c>
      <c r="M596" s="4">
        <v>1.8096270000000001</v>
      </c>
      <c r="N596" s="4">
        <v>12.0213675213675</v>
      </c>
      <c r="O596" s="4">
        <v>12.230435</v>
      </c>
      <c r="P596" s="4">
        <v>1.0670660000000001</v>
      </c>
      <c r="Q596" s="4" t="s">
        <v>2935</v>
      </c>
      <c r="R596" s="4" t="s">
        <v>2935</v>
      </c>
      <c r="S596" s="3" t="s">
        <v>4810</v>
      </c>
      <c r="T596" s="4">
        <v>28.13</v>
      </c>
      <c r="U596" s="4">
        <v>585.33992631000001</v>
      </c>
      <c r="V596" s="10" t="s">
        <v>2935</v>
      </c>
      <c r="W596" s="4">
        <v>2.55954496978315</v>
      </c>
      <c r="X596" s="4">
        <v>29.29</v>
      </c>
      <c r="Y596" s="4">
        <v>17.740100000000002</v>
      </c>
      <c r="Z596" s="4">
        <v>12.072960999999999</v>
      </c>
      <c r="AA596" s="10">
        <v>11.297188755000001</v>
      </c>
      <c r="AB596" s="10">
        <v>12.203904555299999</v>
      </c>
      <c r="AC596" s="4" t="s">
        <v>2935</v>
      </c>
      <c r="AD596" s="4" t="s">
        <v>2935</v>
      </c>
      <c r="AE596" s="4" t="s">
        <v>2935</v>
      </c>
      <c r="AF596" s="4" t="s">
        <v>2935</v>
      </c>
      <c r="AG596" s="4" t="s">
        <v>2935</v>
      </c>
      <c r="AH596" s="4" t="s">
        <v>2935</v>
      </c>
      <c r="AI596" s="4">
        <v>1.0670660000000001</v>
      </c>
      <c r="AJ596" s="4">
        <v>1.1603349999999999</v>
      </c>
    </row>
    <row r="597" spans="1:36" hidden="1" x14ac:dyDescent="0.3">
      <c r="A597" s="1" t="s">
        <v>591</v>
      </c>
      <c r="B597" s="2">
        <v>4996309</v>
      </c>
      <c r="C597" s="3" t="s">
        <v>2936</v>
      </c>
      <c r="D597" s="4">
        <v>15175.14345</v>
      </c>
      <c r="E597" s="3" t="s">
        <v>2937</v>
      </c>
      <c r="F597" s="3" t="s">
        <v>2938</v>
      </c>
      <c r="G597" s="3" t="s">
        <v>3047</v>
      </c>
      <c r="H597" s="3" t="s">
        <v>3048</v>
      </c>
      <c r="I597" s="3" t="s">
        <v>3049</v>
      </c>
      <c r="J597" s="4">
        <v>18.768328</v>
      </c>
      <c r="K597" s="4">
        <v>20.895522</v>
      </c>
      <c r="L597" s="4">
        <v>10.655737999999999</v>
      </c>
      <c r="M597" s="4">
        <v>11.467890000000001</v>
      </c>
      <c r="N597" s="4">
        <v>8.8621440000000007</v>
      </c>
      <c r="O597" s="4">
        <v>23.055028</v>
      </c>
      <c r="P597" s="4">
        <v>1.985619</v>
      </c>
      <c r="Q597" s="4">
        <v>13.876385000000001</v>
      </c>
      <c r="R597" s="4" t="s">
        <v>2924</v>
      </c>
      <c r="S597" s="3" t="s">
        <v>4811</v>
      </c>
      <c r="T597" s="5" t="s">
        <v>4812</v>
      </c>
      <c r="U597" s="4">
        <v>15175.14345</v>
      </c>
      <c r="V597" s="10">
        <v>41518.143450000003</v>
      </c>
      <c r="W597" s="4">
        <v>3.8683127572016498</v>
      </c>
      <c r="X597" s="4">
        <v>13.3</v>
      </c>
      <c r="Y597" s="5" t="s">
        <v>4813</v>
      </c>
      <c r="Z597" s="4">
        <v>8.8621440000000007</v>
      </c>
      <c r="AA597" s="10">
        <v>14.7005444646</v>
      </c>
      <c r="AB597" s="10">
        <v>11.1354492214</v>
      </c>
      <c r="AC597" s="4">
        <v>1.9087050000000001</v>
      </c>
      <c r="AD597" s="4">
        <v>2.3260043598957001</v>
      </c>
      <c r="AE597" s="4">
        <v>2.0850594041832999</v>
      </c>
      <c r="AF597" s="4">
        <v>13.876385000000001</v>
      </c>
      <c r="AG597" s="4">
        <v>24.441493061708201</v>
      </c>
      <c r="AH597" s="4">
        <v>20.3797342547401</v>
      </c>
      <c r="AI597" s="4">
        <v>1.985619</v>
      </c>
      <c r="AJ597" s="4">
        <v>5.4655870000000002</v>
      </c>
    </row>
    <row r="598" spans="1:36" hidden="1" x14ac:dyDescent="0.3">
      <c r="A598" s="1" t="s">
        <v>592</v>
      </c>
      <c r="B598" s="2">
        <v>4089422</v>
      </c>
      <c r="C598" s="3" t="s">
        <v>2936</v>
      </c>
      <c r="D598" s="4">
        <v>4119.0719482900004</v>
      </c>
      <c r="E598" s="3" t="s">
        <v>2930</v>
      </c>
      <c r="F598" s="3" t="s">
        <v>2958</v>
      </c>
      <c r="G598" s="3" t="s">
        <v>2958</v>
      </c>
      <c r="H598" s="3" t="s">
        <v>3044</v>
      </c>
      <c r="I598" s="3" t="s">
        <v>3396</v>
      </c>
      <c r="J598" s="4">
        <v>52.212052</v>
      </c>
      <c r="K598" s="4">
        <v>21.713937000000001</v>
      </c>
      <c r="L598" s="4">
        <v>13.219858</v>
      </c>
      <c r="M598" s="4">
        <v>2.4646979999999998</v>
      </c>
      <c r="N598" s="4">
        <v>16.0927419354839</v>
      </c>
      <c r="O598" s="4">
        <v>7.0499910000000003</v>
      </c>
      <c r="P598" s="4">
        <v>1.543131</v>
      </c>
      <c r="Q598" s="4">
        <v>7.3215050000000002</v>
      </c>
      <c r="R598" s="4">
        <v>7.5004099999999996</v>
      </c>
      <c r="S598" s="3" t="s">
        <v>4814</v>
      </c>
      <c r="T598" s="4">
        <v>39.909999999999997</v>
      </c>
      <c r="U598" s="4">
        <v>4119.0719482900004</v>
      </c>
      <c r="V598" s="10">
        <v>7259.2719479999996</v>
      </c>
      <c r="W598" s="4">
        <v>1.6036081182660999</v>
      </c>
      <c r="X598" s="4">
        <v>40.29</v>
      </c>
      <c r="Y598" s="4">
        <v>24.92</v>
      </c>
      <c r="Z598" s="4">
        <v>16.079774</v>
      </c>
      <c r="AA598" s="10">
        <v>10.786486486399999</v>
      </c>
      <c r="AB598" s="10">
        <v>10.6997319034</v>
      </c>
      <c r="AC598" s="4">
        <v>1.6050390000000001</v>
      </c>
      <c r="AD598" s="4">
        <v>1.8968322723769</v>
      </c>
      <c r="AE598" s="4">
        <v>1.9202391143794</v>
      </c>
      <c r="AF598" s="4">
        <v>7.3215050000000002</v>
      </c>
      <c r="AG598" s="4" t="s">
        <v>2935</v>
      </c>
      <c r="AH598" s="4" t="s">
        <v>2935</v>
      </c>
      <c r="AI598" s="4">
        <v>1.543131</v>
      </c>
      <c r="AJ598" s="4">
        <v>1.543131</v>
      </c>
    </row>
    <row r="599" spans="1:36" hidden="1" x14ac:dyDescent="0.3">
      <c r="A599" s="1" t="s">
        <v>593</v>
      </c>
      <c r="B599" s="2">
        <v>4072680</v>
      </c>
      <c r="C599" s="3" t="s">
        <v>2936</v>
      </c>
      <c r="D599" s="4">
        <v>6133.5550461499997</v>
      </c>
      <c r="E599" s="3" t="s">
        <v>3098</v>
      </c>
      <c r="F599" s="3" t="s">
        <v>3098</v>
      </c>
      <c r="G599" s="3" t="s">
        <v>3099</v>
      </c>
      <c r="H599" s="3" t="s">
        <v>3158</v>
      </c>
      <c r="I599" s="3" t="s">
        <v>3159</v>
      </c>
      <c r="J599" s="4">
        <v>93.729372999999995</v>
      </c>
      <c r="K599" s="4">
        <v>52.185184999999997</v>
      </c>
      <c r="L599" s="4">
        <v>15.909732</v>
      </c>
      <c r="M599" s="4">
        <v>7.5936110000000001</v>
      </c>
      <c r="N599" s="4">
        <v>13.044444</v>
      </c>
      <c r="O599" s="4">
        <v>38.046295999999998</v>
      </c>
      <c r="P599" s="4">
        <v>1.4407939999999999</v>
      </c>
      <c r="Q599" s="4">
        <v>6.0592160000000002</v>
      </c>
      <c r="R599" s="4">
        <v>24.616866999999999</v>
      </c>
      <c r="S599" s="3" t="s">
        <v>4815</v>
      </c>
      <c r="T599" s="4">
        <v>41.09</v>
      </c>
      <c r="U599" s="4">
        <v>6133.5550461499997</v>
      </c>
      <c r="V599" s="10">
        <v>8536.5080460000008</v>
      </c>
      <c r="W599" s="4" t="s">
        <v>2935</v>
      </c>
      <c r="X599" s="4">
        <v>41.17</v>
      </c>
      <c r="Y599" s="4">
        <v>19.07</v>
      </c>
      <c r="Z599" s="4">
        <v>13.044444</v>
      </c>
      <c r="AA599" s="10">
        <v>20.520375549299999</v>
      </c>
      <c r="AB599" s="10">
        <v>24.292910183</v>
      </c>
      <c r="AC599" s="4">
        <v>6.2344910000000002</v>
      </c>
      <c r="AD599" s="4">
        <v>4.7757778448873003</v>
      </c>
      <c r="AE599" s="4">
        <v>5.5850515009109003</v>
      </c>
      <c r="AF599" s="4">
        <v>6.0592160000000002</v>
      </c>
      <c r="AG599" s="4">
        <v>8.0561907055627007</v>
      </c>
      <c r="AH599" s="4">
        <v>8.6049350054595006</v>
      </c>
      <c r="AI599" s="4">
        <v>1.4407939999999999</v>
      </c>
      <c r="AJ599" s="4">
        <v>1.585629</v>
      </c>
    </row>
    <row r="600" spans="1:36" hidden="1" x14ac:dyDescent="0.3">
      <c r="A600" s="1" t="s">
        <v>594</v>
      </c>
      <c r="B600" s="2">
        <v>4092227</v>
      </c>
      <c r="C600" s="3" t="s">
        <v>2919</v>
      </c>
      <c r="D600" s="4">
        <v>1038.7221833200001</v>
      </c>
      <c r="E600" s="3" t="s">
        <v>2930</v>
      </c>
      <c r="F600" s="3" t="s">
        <v>2931</v>
      </c>
      <c r="G600" s="3" t="s">
        <v>2931</v>
      </c>
      <c r="H600" s="3" t="s">
        <v>2932</v>
      </c>
      <c r="I600" s="3" t="s">
        <v>2933</v>
      </c>
      <c r="J600" s="4">
        <v>91.820910999999995</v>
      </c>
      <c r="K600" s="4">
        <v>51.951653999999998</v>
      </c>
      <c r="L600" s="4">
        <v>29.390923000000001</v>
      </c>
      <c r="M600" s="4">
        <v>4.5962899999999998</v>
      </c>
      <c r="N600" s="4">
        <v>25.821548821548799</v>
      </c>
      <c r="O600" s="4">
        <v>4.292751</v>
      </c>
      <c r="P600" s="4">
        <v>3.1290550000000001</v>
      </c>
      <c r="Q600" s="4" t="s">
        <v>2935</v>
      </c>
      <c r="R600" s="4" t="s">
        <v>2935</v>
      </c>
      <c r="S600" s="3" t="s">
        <v>4816</v>
      </c>
      <c r="T600" s="4">
        <v>76.69</v>
      </c>
      <c r="U600" s="4">
        <v>1038.7221833200001</v>
      </c>
      <c r="V600" s="10" t="s">
        <v>2935</v>
      </c>
      <c r="W600" s="4" t="s">
        <v>2935</v>
      </c>
      <c r="X600" s="4">
        <v>77</v>
      </c>
      <c r="Y600" s="4">
        <v>35.67</v>
      </c>
      <c r="Z600" s="4">
        <v>25.726265999999999</v>
      </c>
      <c r="AA600" s="10">
        <v>15.9190451478</v>
      </c>
      <c r="AB600" s="10">
        <v>23.012753188200001</v>
      </c>
      <c r="AC600" s="4" t="s">
        <v>2935</v>
      </c>
      <c r="AD600" s="4" t="s">
        <v>2935</v>
      </c>
      <c r="AE600" s="4" t="s">
        <v>2935</v>
      </c>
      <c r="AF600" s="4" t="s">
        <v>2935</v>
      </c>
      <c r="AG600" s="4" t="s">
        <v>2935</v>
      </c>
      <c r="AH600" s="4" t="s">
        <v>2935</v>
      </c>
      <c r="AI600" s="4">
        <v>3.1290550000000001</v>
      </c>
      <c r="AJ600" s="4">
        <v>3.1290550000000001</v>
      </c>
    </row>
    <row r="601" spans="1:36" hidden="1" x14ac:dyDescent="0.3">
      <c r="A601" s="1" t="s">
        <v>595</v>
      </c>
      <c r="B601" s="2">
        <v>4912069</v>
      </c>
      <c r="C601" s="3" t="s">
        <v>2919</v>
      </c>
      <c r="D601" s="4">
        <v>11037.75468568</v>
      </c>
      <c r="E601" s="3" t="s">
        <v>3007</v>
      </c>
      <c r="F601" s="3" t="s">
        <v>3008</v>
      </c>
      <c r="G601" s="3" t="s">
        <v>3317</v>
      </c>
      <c r="H601" s="3" t="s">
        <v>3363</v>
      </c>
      <c r="I601" s="3" t="s">
        <v>3397</v>
      </c>
      <c r="J601" s="4">
        <v>73.779672000000005</v>
      </c>
      <c r="K601" s="4">
        <v>-7.0848610000000001</v>
      </c>
      <c r="L601" s="4">
        <v>-0.439359</v>
      </c>
      <c r="M601" s="4">
        <v>4.0654170000000001</v>
      </c>
      <c r="N601" s="4">
        <v>21.898323000000001</v>
      </c>
      <c r="O601" s="4">
        <v>25.391373999999999</v>
      </c>
      <c r="P601" s="4">
        <v>8.5897579999999998</v>
      </c>
      <c r="Q601" s="4">
        <v>10.378379000000001</v>
      </c>
      <c r="R601" s="4">
        <v>28.322268000000001</v>
      </c>
      <c r="S601" s="3" t="s">
        <v>4817</v>
      </c>
      <c r="T601" s="4">
        <v>1259.92</v>
      </c>
      <c r="U601" s="4">
        <v>11037.75468568</v>
      </c>
      <c r="V601" s="10">
        <v>11486.343685</v>
      </c>
      <c r="W601" s="4">
        <v>0.79370118737697604</v>
      </c>
      <c r="X601" s="4">
        <v>1376.8407</v>
      </c>
      <c r="Y601" s="5" t="s">
        <v>4818</v>
      </c>
      <c r="Z601" s="4">
        <v>21.898323000000001</v>
      </c>
      <c r="AA601" s="10" t="s">
        <v>2935</v>
      </c>
      <c r="AB601" s="10">
        <v>13.9917129784184</v>
      </c>
      <c r="AC601" s="4">
        <v>1.6931080000000001</v>
      </c>
      <c r="AD601" s="4" t="s">
        <v>2935</v>
      </c>
      <c r="AE601" s="4">
        <v>0.93812058479423999</v>
      </c>
      <c r="AF601" s="4">
        <v>10.378379000000001</v>
      </c>
      <c r="AG601" s="4" t="s">
        <v>2935</v>
      </c>
      <c r="AH601" s="4">
        <v>7.8540184206796297</v>
      </c>
      <c r="AI601" s="4">
        <v>8.5897579999999998</v>
      </c>
      <c r="AJ601" s="4">
        <v>35.115805999999999</v>
      </c>
    </row>
    <row r="602" spans="1:36" hidden="1" x14ac:dyDescent="0.3">
      <c r="A602" s="1" t="s">
        <v>596</v>
      </c>
      <c r="B602" s="2">
        <v>4914563</v>
      </c>
      <c r="C602" s="3" t="s">
        <v>2936</v>
      </c>
      <c r="D602" s="4">
        <v>16609.179847560001</v>
      </c>
      <c r="E602" s="3" t="s">
        <v>3007</v>
      </c>
      <c r="F602" s="3" t="s">
        <v>3008</v>
      </c>
      <c r="G602" s="3" t="s">
        <v>3317</v>
      </c>
      <c r="H602" s="3" t="s">
        <v>3363</v>
      </c>
      <c r="I602" s="3" t="s">
        <v>3398</v>
      </c>
      <c r="J602" s="4">
        <v>-7.9734610000000004</v>
      </c>
      <c r="K602" s="4">
        <v>-9.9544420000000002</v>
      </c>
      <c r="L602" s="4">
        <v>-6.5926280000000004</v>
      </c>
      <c r="M602" s="4">
        <v>1.9339869999999999</v>
      </c>
      <c r="N602" s="4" t="s">
        <v>2935</v>
      </c>
      <c r="O602" s="4" t="s">
        <v>2935</v>
      </c>
      <c r="P602" s="4" t="s">
        <v>2935</v>
      </c>
      <c r="Q602" s="4" t="s">
        <v>2935</v>
      </c>
      <c r="R602" s="4" t="s">
        <v>2935</v>
      </c>
      <c r="S602" s="3" t="s">
        <v>4819</v>
      </c>
      <c r="T602" s="4">
        <v>79.06</v>
      </c>
      <c r="U602" s="4">
        <v>16609.179847560001</v>
      </c>
      <c r="V602" s="10">
        <v>18888.696207000001</v>
      </c>
      <c r="W602" s="4">
        <v>0.96040096129521901</v>
      </c>
      <c r="X602" s="4">
        <v>104.375</v>
      </c>
      <c r="Y602" s="4">
        <v>77.02</v>
      </c>
      <c r="Z602" s="4" t="s">
        <v>2935</v>
      </c>
      <c r="AA602" s="10">
        <v>13.772319484300001</v>
      </c>
      <c r="AB602" s="10">
        <v>13.8584079483</v>
      </c>
      <c r="AC602" s="4" t="s">
        <v>2935</v>
      </c>
      <c r="AD602" s="4">
        <v>1.3319618989587001</v>
      </c>
      <c r="AE602" s="4">
        <v>1.3743590630471001</v>
      </c>
      <c r="AF602" s="4" t="s">
        <v>2935</v>
      </c>
      <c r="AG602" s="4">
        <v>6.8408987247126998</v>
      </c>
      <c r="AH602" s="4">
        <v>7.0127021265042</v>
      </c>
      <c r="AI602" s="4" t="s">
        <v>2935</v>
      </c>
      <c r="AJ602" s="4" t="s">
        <v>2935</v>
      </c>
    </row>
    <row r="603" spans="1:36" hidden="1" x14ac:dyDescent="0.3">
      <c r="A603" s="1" t="s">
        <v>597</v>
      </c>
      <c r="B603" s="2">
        <v>4349317</v>
      </c>
      <c r="C603" s="3" t="s">
        <v>2936</v>
      </c>
      <c r="D603" s="4">
        <v>2623.0106631600001</v>
      </c>
      <c r="E603" s="3" t="s">
        <v>3033</v>
      </c>
      <c r="F603" s="3" t="s">
        <v>3033</v>
      </c>
      <c r="G603" s="3" t="s">
        <v>3054</v>
      </c>
      <c r="H603" s="3" t="s">
        <v>3055</v>
      </c>
      <c r="I603" s="3" t="s">
        <v>3056</v>
      </c>
      <c r="J603" s="4">
        <v>130.52631600000001</v>
      </c>
      <c r="K603" s="4">
        <v>4.120444</v>
      </c>
      <c r="L603" s="4">
        <v>-11.216215999999999</v>
      </c>
      <c r="M603" s="5" t="s">
        <v>3399</v>
      </c>
      <c r="N603" s="4" t="s">
        <v>2924</v>
      </c>
      <c r="O603" s="4" t="s">
        <v>2924</v>
      </c>
      <c r="P603" s="4">
        <v>2.4216730000000002</v>
      </c>
      <c r="Q603" s="4">
        <v>12.458294</v>
      </c>
      <c r="R603" s="4" t="s">
        <v>2924</v>
      </c>
      <c r="S603" s="3" t="s">
        <v>4820</v>
      </c>
      <c r="T603" s="4">
        <v>6.57</v>
      </c>
      <c r="U603" s="4">
        <v>2623.0106631600001</v>
      </c>
      <c r="V603" s="10">
        <v>3155.6016629999999</v>
      </c>
      <c r="W603" s="4" t="s">
        <v>2935</v>
      </c>
      <c r="X603" s="4">
        <v>7.72</v>
      </c>
      <c r="Y603" s="4">
        <v>2.42</v>
      </c>
      <c r="Z603" s="4" t="s">
        <v>2924</v>
      </c>
      <c r="AA603" s="10">
        <v>12.925437733600001</v>
      </c>
      <c r="AB603" s="10">
        <v>40.060975609700002</v>
      </c>
      <c r="AC603" s="4">
        <v>3.1223420000000002</v>
      </c>
      <c r="AD603" s="4">
        <v>2.2319211111503998</v>
      </c>
      <c r="AE603" s="4">
        <v>2.9356891860714001</v>
      </c>
      <c r="AF603" s="4">
        <v>12.458294</v>
      </c>
      <c r="AG603" s="4">
        <v>6.5286221109889997</v>
      </c>
      <c r="AH603" s="4">
        <v>9.7648275250649998</v>
      </c>
      <c r="AI603" s="4">
        <v>2.4216730000000002</v>
      </c>
      <c r="AJ603" s="4">
        <v>2.4216730000000002</v>
      </c>
    </row>
    <row r="604" spans="1:36" hidden="1" x14ac:dyDescent="0.3">
      <c r="A604" s="1" t="s">
        <v>598</v>
      </c>
      <c r="B604" s="2">
        <v>21371379</v>
      </c>
      <c r="C604" s="3" t="s">
        <v>2919</v>
      </c>
      <c r="D604" s="4">
        <v>1008.51558577</v>
      </c>
      <c r="E604" s="3" t="s">
        <v>2920</v>
      </c>
      <c r="F604" s="3" t="s">
        <v>2921</v>
      </c>
      <c r="G604" s="3" t="s">
        <v>2942</v>
      </c>
      <c r="H604" s="3" t="s">
        <v>2942</v>
      </c>
      <c r="I604" s="3" t="s">
        <v>2943</v>
      </c>
      <c r="J604" s="4">
        <v>36.472346999999999</v>
      </c>
      <c r="K604" s="4">
        <v>-6.0699589999999999</v>
      </c>
      <c r="L604" s="4">
        <v>-25.408497000000001</v>
      </c>
      <c r="M604" s="4">
        <v>2.5842700000000001</v>
      </c>
      <c r="N604" s="4" t="s">
        <v>2924</v>
      </c>
      <c r="O604" s="4" t="s">
        <v>2924</v>
      </c>
      <c r="P604" s="4">
        <v>4.9431510000000003</v>
      </c>
      <c r="Q604" s="4" t="s">
        <v>2924</v>
      </c>
      <c r="R604" s="4" t="s">
        <v>2924</v>
      </c>
      <c r="S604" s="3" t="s">
        <v>4821</v>
      </c>
      <c r="T604" s="5" t="s">
        <v>4822</v>
      </c>
      <c r="U604" s="4">
        <v>1008.51558577</v>
      </c>
      <c r="V604" s="10">
        <v>791.39658499999996</v>
      </c>
      <c r="W604" s="4" t="s">
        <v>2935</v>
      </c>
      <c r="X604" s="4">
        <v>12.61</v>
      </c>
      <c r="Y604" s="4">
        <v>3.67</v>
      </c>
      <c r="Z604" s="4" t="s">
        <v>2924</v>
      </c>
      <c r="AA604" s="10" t="s">
        <v>2924</v>
      </c>
      <c r="AB604" s="10" t="s">
        <v>2924</v>
      </c>
      <c r="AC604" s="4" t="s">
        <v>2935</v>
      </c>
      <c r="AD604" s="4" t="s">
        <v>2935</v>
      </c>
      <c r="AE604" s="4" t="s">
        <v>2935</v>
      </c>
      <c r="AF604" s="4" t="s">
        <v>2924</v>
      </c>
      <c r="AG604" s="4" t="s">
        <v>2924</v>
      </c>
      <c r="AH604" s="4" t="s">
        <v>2924</v>
      </c>
      <c r="AI604" s="4">
        <v>4.9431510000000003</v>
      </c>
      <c r="AJ604" s="4">
        <v>4.9431510000000003</v>
      </c>
    </row>
    <row r="605" spans="1:36" hidden="1" x14ac:dyDescent="0.3">
      <c r="A605" s="1" t="s">
        <v>599</v>
      </c>
      <c r="B605" s="2">
        <v>4121438</v>
      </c>
      <c r="C605" s="3" t="s">
        <v>2919</v>
      </c>
      <c r="D605" s="4">
        <v>3944.9924442699999</v>
      </c>
      <c r="E605" s="3" t="s">
        <v>3107</v>
      </c>
      <c r="F605" s="3" t="s">
        <v>3153</v>
      </c>
      <c r="G605" s="3" t="s">
        <v>3154</v>
      </c>
      <c r="H605" s="3" t="s">
        <v>3155</v>
      </c>
      <c r="I605" s="3" t="s">
        <v>3400</v>
      </c>
      <c r="J605" s="4">
        <v>25.422322999999999</v>
      </c>
      <c r="K605" s="4">
        <v>14.902583999999999</v>
      </c>
      <c r="L605" s="4">
        <v>1.1248940000000001</v>
      </c>
      <c r="M605" s="4">
        <v>4.7292189999999996</v>
      </c>
      <c r="N605" s="4">
        <v>101.408537</v>
      </c>
      <c r="O605" s="4" t="s">
        <v>2924</v>
      </c>
      <c r="P605" s="4">
        <v>12.189241000000001</v>
      </c>
      <c r="Q605" s="4">
        <v>27.545832000000001</v>
      </c>
      <c r="R605" s="4">
        <v>34.754466000000001</v>
      </c>
      <c r="S605" s="3" t="s">
        <v>4823</v>
      </c>
      <c r="T605" s="4">
        <v>83.155000000000001</v>
      </c>
      <c r="U605" s="4">
        <v>3944.9924442699999</v>
      </c>
      <c r="V605" s="10">
        <v>5943.4264439999997</v>
      </c>
      <c r="W605" s="4">
        <v>4.7862425590764204</v>
      </c>
      <c r="X605" s="4">
        <v>86.76</v>
      </c>
      <c r="Y605" s="4">
        <v>50.8</v>
      </c>
      <c r="Z605" s="4">
        <v>101.408537</v>
      </c>
      <c r="AA605" s="10" t="s">
        <v>2924</v>
      </c>
      <c r="AB605" s="10" t="s">
        <v>2924</v>
      </c>
      <c r="AC605" s="4">
        <v>6.0894950000000003</v>
      </c>
      <c r="AD605" s="4">
        <v>5.6015751935600004</v>
      </c>
      <c r="AE605" s="4">
        <v>5.6921995654413999</v>
      </c>
      <c r="AF605" s="4">
        <v>27.545832000000001</v>
      </c>
      <c r="AG605" s="4">
        <v>22.2614748826328</v>
      </c>
      <c r="AH605" s="4">
        <v>17.282100270919599</v>
      </c>
      <c r="AI605" s="4">
        <v>12.189241000000001</v>
      </c>
      <c r="AJ605" s="4" t="s">
        <v>2924</v>
      </c>
    </row>
    <row r="606" spans="1:36" hidden="1" x14ac:dyDescent="0.3">
      <c r="A606" s="1" t="s">
        <v>600</v>
      </c>
      <c r="B606" s="2">
        <v>4963312</v>
      </c>
      <c r="C606" s="3" t="s">
        <v>2919</v>
      </c>
      <c r="D606" s="4">
        <v>6975.5263969300004</v>
      </c>
      <c r="E606" s="3" t="s">
        <v>2946</v>
      </c>
      <c r="F606" s="3" t="s">
        <v>3022</v>
      </c>
      <c r="G606" s="3" t="s">
        <v>3029</v>
      </c>
      <c r="H606" s="3" t="s">
        <v>3030</v>
      </c>
      <c r="I606" s="3" t="s">
        <v>3148</v>
      </c>
      <c r="J606" s="4">
        <v>9.8002160000000007</v>
      </c>
      <c r="K606" s="4">
        <v>4.8466100000000001</v>
      </c>
      <c r="L606" s="4">
        <v>3.6706599999999998</v>
      </c>
      <c r="M606" s="4">
        <v>2.6760920000000001</v>
      </c>
      <c r="N606" s="4">
        <v>79.901768000000004</v>
      </c>
      <c r="O606" s="4">
        <v>75.735568000000001</v>
      </c>
      <c r="P606" s="4">
        <v>4.4516200000000001</v>
      </c>
      <c r="Q606" s="4">
        <v>48.165393000000002</v>
      </c>
      <c r="R606" s="4">
        <v>93.203218000000007</v>
      </c>
      <c r="S606" s="3" t="s">
        <v>4824</v>
      </c>
      <c r="T606" s="4">
        <v>40.67</v>
      </c>
      <c r="U606" s="4">
        <v>6975.5263969300004</v>
      </c>
      <c r="V606" s="10">
        <v>6764.8293960000001</v>
      </c>
      <c r="W606" s="4">
        <v>0.78682075239734495</v>
      </c>
      <c r="X606" s="4">
        <v>53.13</v>
      </c>
      <c r="Y606" s="4">
        <v>34.79</v>
      </c>
      <c r="Z606" s="4">
        <v>79.901768000000004</v>
      </c>
      <c r="AA606" s="10">
        <v>48.016528925599999</v>
      </c>
      <c r="AB606" s="10">
        <v>68.850516336499993</v>
      </c>
      <c r="AC606" s="4">
        <v>7.6742160000000004</v>
      </c>
      <c r="AD606" s="4">
        <v>6.9072020255919</v>
      </c>
      <c r="AE606" s="4">
        <v>7.4685655945054004</v>
      </c>
      <c r="AF606" s="4">
        <v>48.165393000000002</v>
      </c>
      <c r="AG606" s="4">
        <v>34.967352106080099</v>
      </c>
      <c r="AH606" s="4">
        <v>45.233489567215898</v>
      </c>
      <c r="AI606" s="4">
        <v>4.4516200000000001</v>
      </c>
      <c r="AJ606" s="4">
        <v>6.5019980000000004</v>
      </c>
    </row>
    <row r="607" spans="1:36" hidden="1" x14ac:dyDescent="0.3">
      <c r="A607" s="1" t="s">
        <v>601</v>
      </c>
      <c r="B607" s="2">
        <v>4222286</v>
      </c>
      <c r="C607" s="3" t="s">
        <v>2919</v>
      </c>
      <c r="D607" s="4">
        <v>39437.861640399999</v>
      </c>
      <c r="E607" s="3" t="s">
        <v>2946</v>
      </c>
      <c r="F607" s="3" t="s">
        <v>2947</v>
      </c>
      <c r="G607" s="3" t="s">
        <v>2985</v>
      </c>
      <c r="H607" s="3" t="s">
        <v>2986</v>
      </c>
      <c r="I607" s="3" t="s">
        <v>3291</v>
      </c>
      <c r="J607" s="4">
        <v>11.760573000000001</v>
      </c>
      <c r="K607" s="5" t="s">
        <v>3401</v>
      </c>
      <c r="L607" s="4">
        <v>4.9063569999999999</v>
      </c>
      <c r="M607" s="4">
        <v>3.1513420000000001</v>
      </c>
      <c r="N607" s="4">
        <v>17.597345000000001</v>
      </c>
      <c r="O607" s="4">
        <v>24.030211000000001</v>
      </c>
      <c r="P607" s="4">
        <v>2.7298619999999998</v>
      </c>
      <c r="Q607" s="4">
        <v>10.242760000000001</v>
      </c>
      <c r="R607" s="4">
        <v>23.448276</v>
      </c>
      <c r="S607" s="3" t="s">
        <v>4825</v>
      </c>
      <c r="T607" s="4">
        <v>79.540000000000006</v>
      </c>
      <c r="U607" s="4">
        <v>39437.861640399999</v>
      </c>
      <c r="V607" s="10">
        <v>39275.861640000003</v>
      </c>
      <c r="W607" s="4">
        <v>1.50867488056324</v>
      </c>
      <c r="X607" s="4">
        <v>82.41</v>
      </c>
      <c r="Y607" s="4">
        <v>63.79</v>
      </c>
      <c r="Z607" s="4">
        <v>17.597345000000001</v>
      </c>
      <c r="AA607" s="10">
        <v>16.5233287631</v>
      </c>
      <c r="AB607" s="10">
        <v>17.061017698000001</v>
      </c>
      <c r="AC607" s="4">
        <v>2.0232770000000002</v>
      </c>
      <c r="AD607" s="4">
        <v>1.898565610646</v>
      </c>
      <c r="AE607" s="4">
        <v>1.9903492078314999</v>
      </c>
      <c r="AF607" s="4">
        <v>10.242760000000001</v>
      </c>
      <c r="AG607" s="4">
        <v>10.6771545168796</v>
      </c>
      <c r="AH607" s="4">
        <v>11.290923796477299</v>
      </c>
      <c r="AI607" s="4">
        <v>2.7298619999999998</v>
      </c>
      <c r="AJ607" s="4">
        <v>6.9962179999999998</v>
      </c>
    </row>
    <row r="608" spans="1:36" hidden="1" x14ac:dyDescent="0.3">
      <c r="A608" s="1" t="s">
        <v>602</v>
      </c>
      <c r="B608" s="2">
        <v>26021653</v>
      </c>
      <c r="C608" s="3" t="s">
        <v>2919</v>
      </c>
      <c r="D608" s="4">
        <v>562.21865758000001</v>
      </c>
      <c r="E608" s="3" t="s">
        <v>2946</v>
      </c>
      <c r="F608" s="3" t="s">
        <v>2947</v>
      </c>
      <c r="G608" s="3" t="s">
        <v>2948</v>
      </c>
      <c r="H608" s="3" t="s">
        <v>2990</v>
      </c>
      <c r="I608" s="3" t="s">
        <v>2950</v>
      </c>
      <c r="J608" s="4">
        <v>73.008849999999995</v>
      </c>
      <c r="K608" s="4">
        <v>6.9767440000000001</v>
      </c>
      <c r="L608" s="4">
        <v>14.160584</v>
      </c>
      <c r="M608" s="4">
        <v>13.00578</v>
      </c>
      <c r="N608" s="4" t="s">
        <v>2924</v>
      </c>
      <c r="O608" s="4">
        <v>33.562232000000002</v>
      </c>
      <c r="P608" s="4">
        <v>2.8571430000000002</v>
      </c>
      <c r="Q608" s="4">
        <v>67.817697999999993</v>
      </c>
      <c r="R608" s="4">
        <v>24.969339999999999</v>
      </c>
      <c r="S608" s="3" t="s">
        <v>4826</v>
      </c>
      <c r="T608" s="4">
        <v>7.82</v>
      </c>
      <c r="U608" s="4">
        <v>562.21865758000001</v>
      </c>
      <c r="V608" s="10">
        <v>519.449657</v>
      </c>
      <c r="W608" s="4" t="s">
        <v>2935</v>
      </c>
      <c r="X608" s="5" t="s">
        <v>3920</v>
      </c>
      <c r="Y608" s="4">
        <v>4.41</v>
      </c>
      <c r="Z608" s="4" t="s">
        <v>2924</v>
      </c>
      <c r="AA608" s="10" t="s">
        <v>2924</v>
      </c>
      <c r="AB608" s="10" t="s">
        <v>2924</v>
      </c>
      <c r="AC608" s="4">
        <v>1.5730789999999999</v>
      </c>
      <c r="AD608" s="4">
        <v>1.453522389772</v>
      </c>
      <c r="AE608" s="4">
        <v>1.5006967056586999</v>
      </c>
      <c r="AF608" s="4">
        <v>67.817697999999993</v>
      </c>
      <c r="AG608" s="4">
        <v>19.2567064689527</v>
      </c>
      <c r="AH608" s="4">
        <v>20.450773897637799</v>
      </c>
      <c r="AI608" s="4">
        <v>2.8571430000000002</v>
      </c>
      <c r="AJ608" s="4">
        <v>7.9795920000000002</v>
      </c>
    </row>
    <row r="609" spans="1:36" hidden="1" x14ac:dyDescent="0.3">
      <c r="A609" s="1" t="s">
        <v>603</v>
      </c>
      <c r="B609" s="2">
        <v>5721789</v>
      </c>
      <c r="C609" s="3" t="s">
        <v>2936</v>
      </c>
      <c r="D609" s="4">
        <v>2484.3635597000002</v>
      </c>
      <c r="E609" s="3" t="s">
        <v>2930</v>
      </c>
      <c r="F609" s="3" t="s">
        <v>2954</v>
      </c>
      <c r="G609" s="3" t="s">
        <v>2955</v>
      </c>
      <c r="H609" s="3" t="s">
        <v>2956</v>
      </c>
      <c r="I609" s="3"/>
      <c r="J609" s="4">
        <v>24.001923999999999</v>
      </c>
      <c r="K609" s="4">
        <v>6.177924</v>
      </c>
      <c r="L609" s="4">
        <v>1.536038</v>
      </c>
      <c r="M609" s="4">
        <v>3.5341369999999999</v>
      </c>
      <c r="N609" s="4">
        <v>68.746667000000002</v>
      </c>
      <c r="O609" s="4">
        <v>15.409444000000001</v>
      </c>
      <c r="P609" s="4">
        <v>1.1267480000000001</v>
      </c>
      <c r="Q609" s="4" t="s">
        <v>2935</v>
      </c>
      <c r="R609" s="4">
        <v>50.158819000000001</v>
      </c>
      <c r="S609" s="3" t="s">
        <v>4827</v>
      </c>
      <c r="T609" s="4">
        <v>25.78</v>
      </c>
      <c r="U609" s="4">
        <v>2484.3635597000002</v>
      </c>
      <c r="V609" s="10">
        <v>3432.8001389999999</v>
      </c>
      <c r="W609" s="4">
        <v>7.2148952676493403</v>
      </c>
      <c r="X609" s="4">
        <v>26.31</v>
      </c>
      <c r="Y609" s="4">
        <v>20.56</v>
      </c>
      <c r="Z609" s="4">
        <v>68.746667000000002</v>
      </c>
      <c r="AA609" s="10" t="s">
        <v>2935</v>
      </c>
      <c r="AB609" s="10" t="s">
        <v>2935</v>
      </c>
      <c r="AC609" s="4">
        <v>26.047308000000001</v>
      </c>
      <c r="AD609" s="4" t="s">
        <v>2935</v>
      </c>
      <c r="AE609" s="4" t="s">
        <v>2935</v>
      </c>
      <c r="AF609" s="4" t="s">
        <v>2935</v>
      </c>
      <c r="AG609" s="4" t="s">
        <v>2935</v>
      </c>
      <c r="AH609" s="4" t="s">
        <v>2935</v>
      </c>
      <c r="AI609" s="4">
        <v>1.1267480000000001</v>
      </c>
      <c r="AJ609" s="4">
        <v>1.1267480000000001</v>
      </c>
    </row>
    <row r="610" spans="1:36" hidden="1" x14ac:dyDescent="0.3">
      <c r="A610" s="1" t="s">
        <v>604</v>
      </c>
      <c r="B610" s="2">
        <v>5733474</v>
      </c>
      <c r="C610" s="3" t="s">
        <v>2936</v>
      </c>
      <c r="D610" s="4">
        <v>609.50047215999996</v>
      </c>
      <c r="E610" s="3" t="s">
        <v>2930</v>
      </c>
      <c r="F610" s="3" t="s">
        <v>2954</v>
      </c>
      <c r="G610" s="3" t="s">
        <v>2955</v>
      </c>
      <c r="H610" s="3" t="s">
        <v>2956</v>
      </c>
      <c r="I610" s="3"/>
      <c r="J610" s="4">
        <v>14.223433</v>
      </c>
      <c r="K610" s="4">
        <v>4.6953050000000003</v>
      </c>
      <c r="L610" s="4">
        <v>-1.780694</v>
      </c>
      <c r="M610" s="4">
        <v>0.38314199999999998</v>
      </c>
      <c r="N610" s="4" t="s">
        <v>2935</v>
      </c>
      <c r="O610" s="4" t="s">
        <v>2935</v>
      </c>
      <c r="P610" s="4" t="s">
        <v>2935</v>
      </c>
      <c r="Q610" s="4" t="s">
        <v>2935</v>
      </c>
      <c r="R610" s="4" t="s">
        <v>2935</v>
      </c>
      <c r="S610" s="3" t="s">
        <v>4828</v>
      </c>
      <c r="T610" s="4">
        <v>20.96</v>
      </c>
      <c r="U610" s="4">
        <v>609.50047215999996</v>
      </c>
      <c r="V610" s="10" t="s">
        <v>2935</v>
      </c>
      <c r="W610" s="5" t="s">
        <v>3538</v>
      </c>
      <c r="X610" s="4">
        <v>21.87</v>
      </c>
      <c r="Y610" s="4">
        <v>17.93</v>
      </c>
      <c r="Z610" s="4" t="s">
        <v>2935</v>
      </c>
      <c r="AA610" s="10" t="s">
        <v>2935</v>
      </c>
      <c r="AB610" s="10" t="s">
        <v>2935</v>
      </c>
      <c r="AC610" s="4" t="s">
        <v>2935</v>
      </c>
      <c r="AD610" s="4" t="s">
        <v>2935</v>
      </c>
      <c r="AE610" s="4" t="s">
        <v>2935</v>
      </c>
      <c r="AF610" s="4" t="s">
        <v>2935</v>
      </c>
      <c r="AG610" s="4" t="s">
        <v>2935</v>
      </c>
      <c r="AH610" s="4" t="s">
        <v>2935</v>
      </c>
      <c r="AI610" s="4" t="s">
        <v>2935</v>
      </c>
      <c r="AJ610" s="4" t="s">
        <v>2935</v>
      </c>
    </row>
    <row r="611" spans="1:36" hidden="1" x14ac:dyDescent="0.3">
      <c r="A611" s="1" t="s">
        <v>605</v>
      </c>
      <c r="B611" s="2">
        <v>5721232</v>
      </c>
      <c r="C611" s="3" t="s">
        <v>2936</v>
      </c>
      <c r="D611" s="4">
        <v>1831.6317303599999</v>
      </c>
      <c r="E611" s="3" t="s">
        <v>2930</v>
      </c>
      <c r="F611" s="3" t="s">
        <v>2954</v>
      </c>
      <c r="G611" s="3" t="s">
        <v>2955</v>
      </c>
      <c r="H611" s="3" t="s">
        <v>2956</v>
      </c>
      <c r="I611" s="3" t="s">
        <v>3002</v>
      </c>
      <c r="J611" s="4">
        <v>23.460145000000001</v>
      </c>
      <c r="K611" s="4">
        <v>5.2509649999999999</v>
      </c>
      <c r="L611" s="4">
        <v>-1.3034030000000001</v>
      </c>
      <c r="M611" s="4">
        <v>5.2509649999999999</v>
      </c>
      <c r="N611" s="4" t="s">
        <v>2924</v>
      </c>
      <c r="O611" s="4">
        <v>11.570458</v>
      </c>
      <c r="P611" s="4">
        <v>1.080203</v>
      </c>
      <c r="Q611" s="4" t="s">
        <v>2935</v>
      </c>
      <c r="R611" s="4">
        <v>57.116280000000003</v>
      </c>
      <c r="S611" s="3" t="s">
        <v>4829</v>
      </c>
      <c r="T611" s="4">
        <v>13.63</v>
      </c>
      <c r="U611" s="4">
        <v>1831.6317303599999</v>
      </c>
      <c r="V611" s="10">
        <v>2537.9651600000002</v>
      </c>
      <c r="W611" s="4">
        <v>7.0432868672047002</v>
      </c>
      <c r="X611" s="4">
        <v>14.41</v>
      </c>
      <c r="Y611" s="5" t="s">
        <v>4830</v>
      </c>
      <c r="Z611" s="4" t="s">
        <v>2924</v>
      </c>
      <c r="AA611" s="10" t="s">
        <v>2935</v>
      </c>
      <c r="AB611" s="10" t="s">
        <v>2935</v>
      </c>
      <c r="AC611" s="4">
        <v>26.61769</v>
      </c>
      <c r="AD611" s="4" t="s">
        <v>2935</v>
      </c>
      <c r="AE611" s="4" t="s">
        <v>2935</v>
      </c>
      <c r="AF611" s="4" t="s">
        <v>2935</v>
      </c>
      <c r="AG611" s="4" t="s">
        <v>2935</v>
      </c>
      <c r="AH611" s="4" t="s">
        <v>2935</v>
      </c>
      <c r="AI611" s="4">
        <v>1.080203</v>
      </c>
      <c r="AJ611" s="4">
        <v>1.080203</v>
      </c>
    </row>
    <row r="612" spans="1:36" hidden="1" x14ac:dyDescent="0.3">
      <c r="A612" s="1" t="s">
        <v>606</v>
      </c>
      <c r="B612" s="2">
        <v>5721381</v>
      </c>
      <c r="C612" s="3" t="s">
        <v>2936</v>
      </c>
      <c r="D612" s="4">
        <v>1096.86943464</v>
      </c>
      <c r="E612" s="3" t="s">
        <v>2930</v>
      </c>
      <c r="F612" s="3" t="s">
        <v>2954</v>
      </c>
      <c r="G612" s="3" t="s">
        <v>2955</v>
      </c>
      <c r="H612" s="3" t="s">
        <v>2956</v>
      </c>
      <c r="I612" s="3" t="s">
        <v>3002</v>
      </c>
      <c r="J612" s="4">
        <v>24.918389999999999</v>
      </c>
      <c r="K612" s="4">
        <v>1.818182</v>
      </c>
      <c r="L612" s="4">
        <v>-2.4224389999999998</v>
      </c>
      <c r="M612" s="4">
        <v>3.563374</v>
      </c>
      <c r="N612" s="4">
        <v>10.541781</v>
      </c>
      <c r="O612" s="4">
        <v>14.967404999999999</v>
      </c>
      <c r="P612" s="4">
        <v>1.11869</v>
      </c>
      <c r="Q612" s="4" t="s">
        <v>2935</v>
      </c>
      <c r="R612" s="4" t="s">
        <v>2935</v>
      </c>
      <c r="S612" s="3" t="s">
        <v>4831</v>
      </c>
      <c r="T612" s="4">
        <v>22.96</v>
      </c>
      <c r="U612" s="4">
        <v>1096.86943464</v>
      </c>
      <c r="V612" s="10">
        <v>1546.291954</v>
      </c>
      <c r="W612" s="4">
        <v>7.1080139372822302</v>
      </c>
      <c r="X612" s="4">
        <v>24.41</v>
      </c>
      <c r="Y612" s="4">
        <v>18.18</v>
      </c>
      <c r="Z612" s="4">
        <v>10.541781</v>
      </c>
      <c r="AA612" s="10" t="s">
        <v>2935</v>
      </c>
      <c r="AB612" s="10" t="s">
        <v>2935</v>
      </c>
      <c r="AC612" s="4">
        <v>21.793918000000001</v>
      </c>
      <c r="AD612" s="4" t="s">
        <v>2935</v>
      </c>
      <c r="AE612" s="4" t="s">
        <v>2935</v>
      </c>
      <c r="AF612" s="4" t="s">
        <v>2935</v>
      </c>
      <c r="AG612" s="4" t="s">
        <v>2935</v>
      </c>
      <c r="AH612" s="4" t="s">
        <v>2935</v>
      </c>
      <c r="AI612" s="4">
        <v>1.11869</v>
      </c>
      <c r="AJ612" s="4">
        <v>1.11869</v>
      </c>
    </row>
    <row r="613" spans="1:36" hidden="1" x14ac:dyDescent="0.3">
      <c r="A613" s="1" t="s">
        <v>607</v>
      </c>
      <c r="B613" s="2">
        <v>19482976</v>
      </c>
      <c r="C613" s="3" t="s">
        <v>2936</v>
      </c>
      <c r="D613" s="4">
        <v>1105.4691399999999</v>
      </c>
      <c r="E613" s="3" t="s">
        <v>2930</v>
      </c>
      <c r="F613" s="3" t="s">
        <v>2954</v>
      </c>
      <c r="G613" s="3" t="s">
        <v>2955</v>
      </c>
      <c r="H613" s="3" t="s">
        <v>2956</v>
      </c>
      <c r="I613" s="3"/>
      <c r="J613" s="4">
        <v>11.296606000000001</v>
      </c>
      <c r="K613" s="4">
        <v>-0.64580199999999999</v>
      </c>
      <c r="L613" s="4">
        <v>-3.7999040000000002</v>
      </c>
      <c r="M613" s="4">
        <v>1.2658229999999999</v>
      </c>
      <c r="N613" s="4" t="s">
        <v>2935</v>
      </c>
      <c r="O613" s="4" t="s">
        <v>2935</v>
      </c>
      <c r="P613" s="4" t="s">
        <v>2935</v>
      </c>
      <c r="Q613" s="4" t="s">
        <v>2935</v>
      </c>
      <c r="R613" s="4" t="s">
        <v>2935</v>
      </c>
      <c r="S613" s="3" t="s">
        <v>4832</v>
      </c>
      <c r="T613" s="4">
        <v>20</v>
      </c>
      <c r="U613" s="4">
        <v>1105.4691399999999</v>
      </c>
      <c r="V613" s="10" t="s">
        <v>2935</v>
      </c>
      <c r="W613" s="5" t="s">
        <v>4769</v>
      </c>
      <c r="X613" s="4">
        <v>21.28</v>
      </c>
      <c r="Y613" s="4">
        <v>17.48</v>
      </c>
      <c r="Z613" s="4" t="s">
        <v>2935</v>
      </c>
      <c r="AA613" s="10" t="s">
        <v>2935</v>
      </c>
      <c r="AB613" s="10" t="s">
        <v>2935</v>
      </c>
      <c r="AC613" s="4" t="s">
        <v>2935</v>
      </c>
      <c r="AD613" s="4" t="s">
        <v>2935</v>
      </c>
      <c r="AE613" s="4" t="s">
        <v>2935</v>
      </c>
      <c r="AF613" s="4" t="s">
        <v>2935</v>
      </c>
      <c r="AG613" s="4" t="s">
        <v>2935</v>
      </c>
      <c r="AH613" s="4" t="s">
        <v>2935</v>
      </c>
      <c r="AI613" s="4" t="s">
        <v>2935</v>
      </c>
      <c r="AJ613" s="4" t="s">
        <v>2935</v>
      </c>
    </row>
    <row r="614" spans="1:36" hidden="1" x14ac:dyDescent="0.3">
      <c r="A614" s="1" t="s">
        <v>608</v>
      </c>
      <c r="B614" s="2">
        <v>4092178</v>
      </c>
      <c r="C614" s="3" t="s">
        <v>2936</v>
      </c>
      <c r="D614" s="4">
        <v>5228.6833323600003</v>
      </c>
      <c r="E614" s="3" t="s">
        <v>2930</v>
      </c>
      <c r="F614" s="3" t="s">
        <v>2954</v>
      </c>
      <c r="G614" s="3" t="s">
        <v>2955</v>
      </c>
      <c r="H614" s="3" t="s">
        <v>2956</v>
      </c>
      <c r="I614" s="3" t="s">
        <v>3002</v>
      </c>
      <c r="J614" s="4">
        <v>82.720848000000004</v>
      </c>
      <c r="K614" s="4">
        <v>21.271107000000001</v>
      </c>
      <c r="L614" s="4">
        <v>-1.9335000000000001E-2</v>
      </c>
      <c r="M614" s="5" t="s">
        <v>3402</v>
      </c>
      <c r="N614" s="4">
        <v>38.560775999999997</v>
      </c>
      <c r="O614" s="4">
        <v>51.943747000000002</v>
      </c>
      <c r="P614" s="4">
        <v>10.648682000000001</v>
      </c>
      <c r="Q614" s="4">
        <v>25.259194000000001</v>
      </c>
      <c r="R614" s="4">
        <v>35.643261000000003</v>
      </c>
      <c r="S614" s="3" t="s">
        <v>4833</v>
      </c>
      <c r="T614" s="4">
        <v>103.42</v>
      </c>
      <c r="U614" s="4">
        <v>5228.6833323600003</v>
      </c>
      <c r="V614" s="10">
        <v>5098.1893319999999</v>
      </c>
      <c r="W614" s="4">
        <v>2.2819570682653301</v>
      </c>
      <c r="X614" s="4">
        <v>110.67</v>
      </c>
      <c r="Y614" s="4">
        <v>56.23</v>
      </c>
      <c r="Z614" s="4">
        <v>38.560775999999997</v>
      </c>
      <c r="AA614" s="10">
        <v>29.858244074200002</v>
      </c>
      <c r="AB614" s="10">
        <v>34.895451984099999</v>
      </c>
      <c r="AC614" s="4">
        <v>10.261601000000001</v>
      </c>
      <c r="AD614" s="4">
        <v>8.8961029117688994</v>
      </c>
      <c r="AE614" s="4">
        <v>9.8284612258854995</v>
      </c>
      <c r="AF614" s="4">
        <v>25.259194000000001</v>
      </c>
      <c r="AG614" s="4" t="s">
        <v>2935</v>
      </c>
      <c r="AH614" s="4">
        <v>28.347684572826601</v>
      </c>
      <c r="AI614" s="4">
        <v>10.648682000000001</v>
      </c>
      <c r="AJ614" s="4">
        <v>11.088238</v>
      </c>
    </row>
    <row r="615" spans="1:36" hidden="1" x14ac:dyDescent="0.3">
      <c r="A615" s="1" t="s">
        <v>609</v>
      </c>
      <c r="B615" s="2">
        <v>4964205</v>
      </c>
      <c r="C615" s="3" t="s">
        <v>2936</v>
      </c>
      <c r="D615" s="4">
        <v>16292.303863880001</v>
      </c>
      <c r="E615" s="3" t="s">
        <v>2946</v>
      </c>
      <c r="F615" s="3" t="s">
        <v>3022</v>
      </c>
      <c r="G615" s="3" t="s">
        <v>3029</v>
      </c>
      <c r="H615" s="3" t="s">
        <v>3150</v>
      </c>
      <c r="I615" s="3" t="s">
        <v>3253</v>
      </c>
      <c r="J615" s="4">
        <v>191.477587</v>
      </c>
      <c r="K615" s="4">
        <v>34.551028000000002</v>
      </c>
      <c r="L615" s="4">
        <v>8.8560499999999998</v>
      </c>
      <c r="M615" s="4">
        <v>10.755967</v>
      </c>
      <c r="N615" s="4" t="s">
        <v>2924</v>
      </c>
      <c r="O615" s="4">
        <v>130.21013600000001</v>
      </c>
      <c r="P615" s="4">
        <v>2.9588230000000002</v>
      </c>
      <c r="Q615" s="4">
        <v>26.012611</v>
      </c>
      <c r="R615" s="4">
        <v>50.735363</v>
      </c>
      <c r="S615" s="3" t="s">
        <v>4834</v>
      </c>
      <c r="T615" s="4">
        <v>105.34</v>
      </c>
      <c r="U615" s="4">
        <v>16292.303863880001</v>
      </c>
      <c r="V615" s="10">
        <v>22225.278863</v>
      </c>
      <c r="W615" s="4" t="s">
        <v>2935</v>
      </c>
      <c r="X615" s="4">
        <v>111.66</v>
      </c>
      <c r="Y615" s="4">
        <v>35.409999999999997</v>
      </c>
      <c r="Z615" s="4" t="s">
        <v>2924</v>
      </c>
      <c r="AA615" s="10">
        <v>32.750901629099999</v>
      </c>
      <c r="AB615" s="10">
        <v>34.981104757300002</v>
      </c>
      <c r="AC615" s="4">
        <v>4.4426209999999999</v>
      </c>
      <c r="AD615" s="4">
        <v>3.9126343500797001</v>
      </c>
      <c r="AE615" s="4">
        <v>4.0051476490553002</v>
      </c>
      <c r="AF615" s="4">
        <v>26.012611</v>
      </c>
      <c r="AG615" s="4">
        <v>17.0716512315784</v>
      </c>
      <c r="AH615" s="4">
        <v>17.778169925111701</v>
      </c>
      <c r="AI615" s="4">
        <v>2.9588230000000002</v>
      </c>
      <c r="AJ615" s="4" t="s">
        <v>2924</v>
      </c>
    </row>
    <row r="616" spans="1:36" hidden="1" x14ac:dyDescent="0.3">
      <c r="A616" s="1" t="s">
        <v>2635</v>
      </c>
      <c r="B616" s="2">
        <v>4967671</v>
      </c>
      <c r="C616" s="3" t="s">
        <v>2919</v>
      </c>
      <c r="D616" s="4">
        <v>1680.7404991000001</v>
      </c>
      <c r="E616" s="3" t="s">
        <v>2946</v>
      </c>
      <c r="F616" s="3" t="s">
        <v>2991</v>
      </c>
      <c r="G616" s="3" t="s">
        <v>2991</v>
      </c>
      <c r="H616" s="3" t="s">
        <v>2992</v>
      </c>
      <c r="I616" s="3" t="s">
        <v>3032</v>
      </c>
      <c r="J616" s="18">
        <v>40.067593000000002</v>
      </c>
      <c r="K616" s="18">
        <v>-0.82424900000000001</v>
      </c>
      <c r="L616" s="18">
        <v>6.0261509999999996</v>
      </c>
      <c r="M616" s="18">
        <v>9.8027669999999993</v>
      </c>
      <c r="N616" s="4" t="s">
        <v>2924</v>
      </c>
      <c r="O616" s="4">
        <v>81.798246000000006</v>
      </c>
      <c r="P616" s="4">
        <v>1.960887</v>
      </c>
      <c r="Q616" s="4">
        <v>11.861439000000001</v>
      </c>
      <c r="R616" s="4">
        <v>38.427905000000003</v>
      </c>
      <c r="S616" s="3" t="s">
        <v>7422</v>
      </c>
      <c r="T616" s="4">
        <v>37.299999999999997</v>
      </c>
      <c r="U616" s="4">
        <v>1680.7404991000001</v>
      </c>
      <c r="V616" s="10">
        <v>2093.8404989999999</v>
      </c>
      <c r="W616" s="4" t="s">
        <v>2935</v>
      </c>
      <c r="X616" s="18">
        <v>56.470999999999997</v>
      </c>
      <c r="Y616" s="18">
        <v>26.25</v>
      </c>
      <c r="Z616" s="4" t="s">
        <v>2924</v>
      </c>
      <c r="AA616" s="10">
        <v>15.482317781800001</v>
      </c>
      <c r="AB616" s="10">
        <v>26.980108499</v>
      </c>
      <c r="AC616" s="5" t="s">
        <v>7423</v>
      </c>
      <c r="AD616" s="4">
        <v>0.90611320267259998</v>
      </c>
      <c r="AE616" s="4">
        <v>1.0002135284169</v>
      </c>
      <c r="AF616" s="4">
        <v>11.861439000000001</v>
      </c>
      <c r="AG616" s="4">
        <v>8.2907958780439994</v>
      </c>
      <c r="AH616" s="4">
        <v>11.0931946966887</v>
      </c>
      <c r="AI616" s="4">
        <v>1.960887</v>
      </c>
      <c r="AJ616" s="4">
        <v>4.2032910000000001</v>
      </c>
    </row>
    <row r="617" spans="1:36" hidden="1" x14ac:dyDescent="0.3">
      <c r="A617" s="1" t="s">
        <v>611</v>
      </c>
      <c r="B617" s="2">
        <v>12805289</v>
      </c>
      <c r="C617" s="3" t="s">
        <v>2919</v>
      </c>
      <c r="D617" s="4">
        <v>76266.758955519996</v>
      </c>
      <c r="E617" s="3" t="s">
        <v>2930</v>
      </c>
      <c r="F617" s="3" t="s">
        <v>2954</v>
      </c>
      <c r="G617" s="3" t="s">
        <v>2955</v>
      </c>
      <c r="H617" s="3" t="s">
        <v>3393</v>
      </c>
      <c r="I617" s="3" t="s">
        <v>3394</v>
      </c>
      <c r="J617" s="4">
        <v>163.66626299999999</v>
      </c>
      <c r="K617" s="4">
        <v>53.525173000000002</v>
      </c>
      <c r="L617" s="4">
        <v>44.570995000000003</v>
      </c>
      <c r="M617" s="4">
        <v>-0.395619</v>
      </c>
      <c r="N617" s="4">
        <v>54.860436</v>
      </c>
      <c r="O617" s="4">
        <v>48.867500999999997</v>
      </c>
      <c r="P617" s="4">
        <v>8.7359489999999997</v>
      </c>
      <c r="Q617" s="4">
        <v>48.895724000000001</v>
      </c>
      <c r="R617" s="4">
        <v>70.639426</v>
      </c>
      <c r="S617" s="3" t="s">
        <v>4836</v>
      </c>
      <c r="T617" s="4">
        <v>304.64</v>
      </c>
      <c r="U617" s="4">
        <v>76266.758955519996</v>
      </c>
      <c r="V617" s="10">
        <v>73039.258954999998</v>
      </c>
      <c r="W617" s="4" t="s">
        <v>2935</v>
      </c>
      <c r="X617" s="4">
        <v>341.75</v>
      </c>
      <c r="Y617" s="4">
        <v>107.98</v>
      </c>
      <c r="Z617" s="4">
        <v>54.860436</v>
      </c>
      <c r="AA617" s="10">
        <v>80.859986728500004</v>
      </c>
      <c r="AB617" s="10">
        <v>57.7558193765</v>
      </c>
      <c r="AC617" s="4">
        <v>14.605309999999999</v>
      </c>
      <c r="AD617" s="4">
        <v>13.064669492079201</v>
      </c>
      <c r="AE617" s="4">
        <v>13.2689727165916</v>
      </c>
      <c r="AF617" s="4">
        <v>48.895724000000001</v>
      </c>
      <c r="AG617" s="4">
        <v>28.882270477535901</v>
      </c>
      <c r="AH617" s="4">
        <v>28.988761583293801</v>
      </c>
      <c r="AI617" s="4">
        <v>8.7359489999999997</v>
      </c>
      <c r="AJ617" s="4">
        <v>10.383095000000001</v>
      </c>
    </row>
    <row r="618" spans="1:36" hidden="1" x14ac:dyDescent="0.3">
      <c r="A618" s="1" t="s">
        <v>612</v>
      </c>
      <c r="B618" s="2">
        <v>27648537</v>
      </c>
      <c r="C618" s="3" t="s">
        <v>2941</v>
      </c>
      <c r="D618" s="4">
        <v>925.23599999999999</v>
      </c>
      <c r="E618" s="3" t="s">
        <v>2930</v>
      </c>
      <c r="F618" s="3" t="s">
        <v>2954</v>
      </c>
      <c r="G618" s="3" t="s">
        <v>2955</v>
      </c>
      <c r="H618" s="3" t="s">
        <v>2956</v>
      </c>
      <c r="I618" s="3"/>
      <c r="J618" s="4">
        <v>111.286682</v>
      </c>
      <c r="K618" s="4">
        <v>64.306612000000001</v>
      </c>
      <c r="L618" s="4">
        <v>47.092719000000002</v>
      </c>
      <c r="M618" s="4">
        <v>8.3333329999999997</v>
      </c>
      <c r="N618" s="4" t="s">
        <v>2935</v>
      </c>
      <c r="O618" s="4" t="s">
        <v>2935</v>
      </c>
      <c r="P618" s="4" t="s">
        <v>2935</v>
      </c>
      <c r="Q618" s="4" t="s">
        <v>2935</v>
      </c>
      <c r="R618" s="4" t="s">
        <v>2935</v>
      </c>
      <c r="S618" s="3" t="s">
        <v>4837</v>
      </c>
      <c r="T618" s="4">
        <v>28.08</v>
      </c>
      <c r="U618" s="4">
        <v>925.23599999999999</v>
      </c>
      <c r="V618" s="10" t="s">
        <v>2935</v>
      </c>
      <c r="W618" s="4" t="s">
        <v>2935</v>
      </c>
      <c r="X618" s="4">
        <v>28.24</v>
      </c>
      <c r="Y618" s="4">
        <v>10.94</v>
      </c>
      <c r="Z618" s="4" t="s">
        <v>2935</v>
      </c>
      <c r="AA618" s="10" t="s">
        <v>2935</v>
      </c>
      <c r="AB618" s="10" t="s">
        <v>2935</v>
      </c>
      <c r="AC618" s="4" t="s">
        <v>2935</v>
      </c>
      <c r="AD618" s="4" t="s">
        <v>2935</v>
      </c>
      <c r="AE618" s="4" t="s">
        <v>2935</v>
      </c>
      <c r="AF618" s="4" t="s">
        <v>2935</v>
      </c>
      <c r="AG618" s="4" t="s">
        <v>2935</v>
      </c>
      <c r="AH618" s="4" t="s">
        <v>2935</v>
      </c>
      <c r="AI618" s="4" t="s">
        <v>2935</v>
      </c>
      <c r="AJ618" s="4" t="s">
        <v>2935</v>
      </c>
    </row>
    <row r="619" spans="1:36" hidden="1" x14ac:dyDescent="0.3">
      <c r="A619" s="1" t="s">
        <v>613</v>
      </c>
      <c r="B619" s="2">
        <v>4004173</v>
      </c>
      <c r="C619" s="3" t="s">
        <v>2936</v>
      </c>
      <c r="D619" s="4">
        <v>77550.680038439998</v>
      </c>
      <c r="E619" s="3" t="s">
        <v>3007</v>
      </c>
      <c r="F619" s="3" t="s">
        <v>3256</v>
      </c>
      <c r="G619" s="3" t="s">
        <v>3370</v>
      </c>
      <c r="H619" s="3" t="s">
        <v>3370</v>
      </c>
      <c r="I619" s="3" t="s">
        <v>3385</v>
      </c>
      <c r="J619" s="4">
        <v>22.778424999999999</v>
      </c>
      <c r="K619" s="4">
        <v>-8.6868689999999997</v>
      </c>
      <c r="L619" s="4">
        <v>-4.765727</v>
      </c>
      <c r="M619" s="4">
        <v>1.453613</v>
      </c>
      <c r="N619" s="4" t="s">
        <v>2935</v>
      </c>
      <c r="O619" s="4" t="s">
        <v>2935</v>
      </c>
      <c r="P619" s="4" t="s">
        <v>2935</v>
      </c>
      <c r="Q619" s="4" t="s">
        <v>2935</v>
      </c>
      <c r="R619" s="4" t="s">
        <v>2935</v>
      </c>
      <c r="S619" s="3" t="s">
        <v>4838</v>
      </c>
      <c r="T619" s="4">
        <v>94.92</v>
      </c>
      <c r="U619" s="4">
        <v>77550.680038439998</v>
      </c>
      <c r="V619" s="10">
        <v>84893.680038000006</v>
      </c>
      <c r="W619" s="4">
        <v>2.10703750526759</v>
      </c>
      <c r="X619" s="5" t="s">
        <v>4839</v>
      </c>
      <c r="Y619" s="4">
        <v>75.5</v>
      </c>
      <c r="Z619" s="4" t="s">
        <v>2935</v>
      </c>
      <c r="AA619" s="10">
        <v>25.2011150935</v>
      </c>
      <c r="AB619" s="10">
        <v>26.4400377714</v>
      </c>
      <c r="AC619" s="4" t="s">
        <v>2935</v>
      </c>
      <c r="AD619" s="4">
        <v>4.1212579317547</v>
      </c>
      <c r="AE619" s="4">
        <v>4.2028332163246001</v>
      </c>
      <c r="AF619" s="4" t="s">
        <v>2935</v>
      </c>
      <c r="AG619" s="4">
        <v>16.325764211876098</v>
      </c>
      <c r="AH619" s="4">
        <v>16.965728892230199</v>
      </c>
      <c r="AI619" s="4" t="s">
        <v>2935</v>
      </c>
      <c r="AJ619" s="4" t="s">
        <v>2935</v>
      </c>
    </row>
    <row r="620" spans="1:36" hidden="1" x14ac:dyDescent="0.3">
      <c r="A620" s="1" t="s">
        <v>614</v>
      </c>
      <c r="B620" s="2">
        <v>4812607</v>
      </c>
      <c r="C620" s="3" t="s">
        <v>2919</v>
      </c>
      <c r="D620" s="4">
        <v>966.21707056000002</v>
      </c>
      <c r="E620" s="3" t="s">
        <v>2920</v>
      </c>
      <c r="F620" s="3" t="s">
        <v>2921</v>
      </c>
      <c r="G620" s="3" t="s">
        <v>3114</v>
      </c>
      <c r="H620" s="3" t="s">
        <v>3114</v>
      </c>
      <c r="I620" s="3" t="s">
        <v>3051</v>
      </c>
      <c r="J620" s="4">
        <v>15.053763</v>
      </c>
      <c r="K620" s="4">
        <v>-16.870144</v>
      </c>
      <c r="L620" s="4">
        <v>-17.214700000000001</v>
      </c>
      <c r="M620" s="4">
        <v>1.2846519999999999</v>
      </c>
      <c r="N620" s="4">
        <v>12.339373999999999</v>
      </c>
      <c r="O620" s="4">
        <v>3.5539740000000002</v>
      </c>
      <c r="P620" s="4">
        <v>4.470974</v>
      </c>
      <c r="Q620" s="4">
        <v>4.8340800000000002</v>
      </c>
      <c r="R620" s="5" t="s">
        <v>3403</v>
      </c>
      <c r="S620" s="3" t="s">
        <v>4840</v>
      </c>
      <c r="T620" s="4">
        <v>29.96</v>
      </c>
      <c r="U620" s="4">
        <v>966.21707056000002</v>
      </c>
      <c r="V620" s="10">
        <v>1695.65507</v>
      </c>
      <c r="W620" s="4" t="s">
        <v>2935</v>
      </c>
      <c r="X620" s="4">
        <v>42.287300000000002</v>
      </c>
      <c r="Y620" s="4">
        <v>25.16</v>
      </c>
      <c r="Z620" s="4">
        <v>12.339373999999999</v>
      </c>
      <c r="AA620" s="10">
        <v>4.7442596990999997</v>
      </c>
      <c r="AB620" s="10">
        <v>4.8616632859999998</v>
      </c>
      <c r="AC620" s="4">
        <v>2.940512</v>
      </c>
      <c r="AD620" s="4">
        <v>2.2898504150724999</v>
      </c>
      <c r="AE620" s="4">
        <v>2.6958207391485001</v>
      </c>
      <c r="AF620" s="4">
        <v>4.8340800000000002</v>
      </c>
      <c r="AG620" s="4">
        <v>3.8755837014096</v>
      </c>
      <c r="AH620" s="4">
        <v>4.2725920709152998</v>
      </c>
      <c r="AI620" s="4">
        <v>4.470974</v>
      </c>
      <c r="AJ620" s="4" t="s">
        <v>2924</v>
      </c>
    </row>
    <row r="621" spans="1:36" hidden="1" x14ac:dyDescent="0.3">
      <c r="A621" s="1" t="s">
        <v>615</v>
      </c>
      <c r="B621" s="2">
        <v>4047103</v>
      </c>
      <c r="C621" s="3" t="s">
        <v>2919</v>
      </c>
      <c r="D621" s="4">
        <v>6629.5673894800002</v>
      </c>
      <c r="E621" s="3" t="s">
        <v>2930</v>
      </c>
      <c r="F621" s="3" t="s">
        <v>2931</v>
      </c>
      <c r="G621" s="3" t="s">
        <v>2931</v>
      </c>
      <c r="H621" s="3" t="s">
        <v>2932</v>
      </c>
      <c r="I621" s="3" t="s">
        <v>2933</v>
      </c>
      <c r="J621" s="4">
        <v>43.883583000000002</v>
      </c>
      <c r="K621" s="4">
        <v>33.614865000000002</v>
      </c>
      <c r="L621" s="4">
        <v>16.968577</v>
      </c>
      <c r="M621" s="4">
        <v>2.4611399999999999</v>
      </c>
      <c r="N621" s="4">
        <v>13.696969696969701</v>
      </c>
      <c r="O621" s="4">
        <v>13.877193</v>
      </c>
      <c r="P621" s="4">
        <v>1.2570520000000001</v>
      </c>
      <c r="Q621" s="4" t="s">
        <v>2935</v>
      </c>
      <c r="R621" s="4" t="s">
        <v>2935</v>
      </c>
      <c r="S621" s="3" t="s">
        <v>4841</v>
      </c>
      <c r="T621" s="4">
        <v>31.64</v>
      </c>
      <c r="U621" s="4">
        <v>6629.5673894800002</v>
      </c>
      <c r="V621" s="10" t="s">
        <v>2935</v>
      </c>
      <c r="W621" s="4">
        <v>4.5512010113779997</v>
      </c>
      <c r="X621" s="4">
        <v>31.86</v>
      </c>
      <c r="Y621" s="4">
        <v>17.074999999999999</v>
      </c>
      <c r="Z621" s="4">
        <v>13.637931</v>
      </c>
      <c r="AA621" s="10">
        <v>11.7467978466</v>
      </c>
      <c r="AB621" s="10">
        <v>11.9756852711</v>
      </c>
      <c r="AC621" s="4" t="s">
        <v>2935</v>
      </c>
      <c r="AD621" s="4" t="s">
        <v>2935</v>
      </c>
      <c r="AE621" s="4" t="s">
        <v>2935</v>
      </c>
      <c r="AF621" s="4" t="s">
        <v>2935</v>
      </c>
      <c r="AG621" s="4" t="s">
        <v>2935</v>
      </c>
      <c r="AH621" s="4" t="s">
        <v>2935</v>
      </c>
      <c r="AI621" s="4">
        <v>1.2570520000000001</v>
      </c>
      <c r="AJ621" s="4">
        <v>1.7767299999999999</v>
      </c>
    </row>
    <row r="622" spans="1:36" hidden="1" x14ac:dyDescent="0.3">
      <c r="A622" s="1" t="s">
        <v>616</v>
      </c>
      <c r="B622" s="2">
        <v>4044652</v>
      </c>
      <c r="C622" s="3" t="s">
        <v>2919</v>
      </c>
      <c r="D622" s="4">
        <v>1949.49067315</v>
      </c>
      <c r="E622" s="3" t="s">
        <v>2930</v>
      </c>
      <c r="F622" s="3" t="s">
        <v>2931</v>
      </c>
      <c r="G622" s="3" t="s">
        <v>2931</v>
      </c>
      <c r="H622" s="3" t="s">
        <v>2932</v>
      </c>
      <c r="I622" s="3" t="s">
        <v>2933</v>
      </c>
      <c r="J622" s="4">
        <v>9.4483569999999997</v>
      </c>
      <c r="K622" s="4">
        <v>10.094450999999999</v>
      </c>
      <c r="L622" s="4">
        <v>9.9646229999999996</v>
      </c>
      <c r="M622" s="4">
        <v>2.416255</v>
      </c>
      <c r="N622" s="4">
        <v>124.333333333333</v>
      </c>
      <c r="O622" s="4" t="s">
        <v>2924</v>
      </c>
      <c r="P622" s="4">
        <v>1.756286</v>
      </c>
      <c r="Q622" s="4" t="s">
        <v>2935</v>
      </c>
      <c r="R622" s="4" t="s">
        <v>2935</v>
      </c>
      <c r="S622" s="3" t="s">
        <v>4842</v>
      </c>
      <c r="T622" s="4">
        <v>18.649999999999999</v>
      </c>
      <c r="U622" s="4">
        <v>1949.49067315</v>
      </c>
      <c r="V622" s="10" t="s">
        <v>2935</v>
      </c>
      <c r="W622" s="4" t="s">
        <v>2935</v>
      </c>
      <c r="X622" s="4">
        <v>20.46</v>
      </c>
      <c r="Y622" s="4">
        <v>13.79</v>
      </c>
      <c r="Z622" s="4">
        <v>124.333333</v>
      </c>
      <c r="AA622" s="10">
        <v>55.671641790999999</v>
      </c>
      <c r="AB622" s="10">
        <v>103.6111111111</v>
      </c>
      <c r="AC622" s="4" t="s">
        <v>2935</v>
      </c>
      <c r="AD622" s="4" t="s">
        <v>2935</v>
      </c>
      <c r="AE622" s="4" t="s">
        <v>2935</v>
      </c>
      <c r="AF622" s="4" t="s">
        <v>2935</v>
      </c>
      <c r="AG622" s="4" t="s">
        <v>2935</v>
      </c>
      <c r="AH622" s="4" t="s">
        <v>2935</v>
      </c>
      <c r="AI622" s="4">
        <v>1.756286</v>
      </c>
      <c r="AJ622" s="5" t="s">
        <v>4843</v>
      </c>
    </row>
    <row r="623" spans="1:36" hidden="1" x14ac:dyDescent="0.3">
      <c r="A623" s="1" t="s">
        <v>617</v>
      </c>
      <c r="B623" s="2">
        <v>5730563</v>
      </c>
      <c r="C623" s="3" t="s">
        <v>2936</v>
      </c>
      <c r="D623" s="4">
        <v>554.02305275000003</v>
      </c>
      <c r="E623" s="3" t="s">
        <v>2930</v>
      </c>
      <c r="F623" s="3" t="s">
        <v>2954</v>
      </c>
      <c r="G623" s="3" t="s">
        <v>2955</v>
      </c>
      <c r="H623" s="3" t="s">
        <v>2956</v>
      </c>
      <c r="I623" s="3"/>
      <c r="J623" s="4">
        <v>8.3873060000000006</v>
      </c>
      <c r="K623" s="4">
        <v>3.59022</v>
      </c>
      <c r="L623" s="4">
        <v>0.51051100000000005</v>
      </c>
      <c r="M623" s="4">
        <v>0.99577599999999999</v>
      </c>
      <c r="N623" s="4" t="s">
        <v>2935</v>
      </c>
      <c r="O623" s="4" t="s">
        <v>2935</v>
      </c>
      <c r="P623" s="4" t="s">
        <v>2935</v>
      </c>
      <c r="Q623" s="4" t="s">
        <v>2935</v>
      </c>
      <c r="R623" s="4" t="s">
        <v>2935</v>
      </c>
      <c r="S623" s="3" t="s">
        <v>4844</v>
      </c>
      <c r="T623" s="4">
        <v>33.47</v>
      </c>
      <c r="U623" s="4">
        <v>554.02305275000003</v>
      </c>
      <c r="V623" s="10" t="s">
        <v>2935</v>
      </c>
      <c r="W623" s="4">
        <v>5.5273379145503396</v>
      </c>
      <c r="X623" s="4">
        <v>34.6</v>
      </c>
      <c r="Y623" s="4">
        <v>28.76</v>
      </c>
      <c r="Z623" s="4" t="s">
        <v>2935</v>
      </c>
      <c r="AA623" s="10" t="s">
        <v>2935</v>
      </c>
      <c r="AB623" s="10" t="s">
        <v>2935</v>
      </c>
      <c r="AC623" s="4" t="s">
        <v>2935</v>
      </c>
      <c r="AD623" s="4" t="s">
        <v>2935</v>
      </c>
      <c r="AE623" s="4" t="s">
        <v>2935</v>
      </c>
      <c r="AF623" s="4" t="s">
        <v>2935</v>
      </c>
      <c r="AG623" s="4" t="s">
        <v>2935</v>
      </c>
      <c r="AH623" s="4" t="s">
        <v>2935</v>
      </c>
      <c r="AI623" s="4" t="s">
        <v>2935</v>
      </c>
      <c r="AJ623" s="4" t="s">
        <v>2935</v>
      </c>
    </row>
    <row r="624" spans="1:36" hidden="1" x14ac:dyDescent="0.3">
      <c r="A624" s="1" t="s">
        <v>618</v>
      </c>
      <c r="B624" s="2">
        <v>4419132</v>
      </c>
      <c r="C624" s="3" t="s">
        <v>2919</v>
      </c>
      <c r="D624" s="4">
        <v>4774.5951904000003</v>
      </c>
      <c r="E624" s="3" t="s">
        <v>2925</v>
      </c>
      <c r="F624" s="3" t="s">
        <v>2997</v>
      </c>
      <c r="G624" s="3" t="s">
        <v>3128</v>
      </c>
      <c r="H624" s="3" t="s">
        <v>3129</v>
      </c>
      <c r="I624" s="3" t="s">
        <v>3343</v>
      </c>
      <c r="J624" s="4">
        <v>10.672146</v>
      </c>
      <c r="K624" s="4">
        <v>2.354095</v>
      </c>
      <c r="L624" s="4">
        <v>5.5372950000000003</v>
      </c>
      <c r="M624" s="4">
        <v>-0.15548400000000001</v>
      </c>
      <c r="N624" s="4">
        <v>23.214683000000001</v>
      </c>
      <c r="O624" s="4">
        <v>10.245459</v>
      </c>
      <c r="P624" s="4">
        <v>2.6742699999999999</v>
      </c>
      <c r="Q624" s="4">
        <v>8.4924320000000009</v>
      </c>
      <c r="R624" s="4">
        <v>9.2293319999999994</v>
      </c>
      <c r="S624" s="3" t="s">
        <v>4845</v>
      </c>
      <c r="T624" s="4">
        <v>83.48</v>
      </c>
      <c r="U624" s="4">
        <v>4774.5951904000003</v>
      </c>
      <c r="V624" s="10">
        <v>4822.4251899999999</v>
      </c>
      <c r="W624" s="4">
        <v>1.4374700527072399</v>
      </c>
      <c r="X624" s="4">
        <v>87.23</v>
      </c>
      <c r="Y624" s="4">
        <v>73.040000000000006</v>
      </c>
      <c r="Z624" s="4">
        <v>23.214683000000001</v>
      </c>
      <c r="AA624" s="10">
        <v>20.6546750129</v>
      </c>
      <c r="AB624" s="10">
        <v>21.569777506699999</v>
      </c>
      <c r="AC624" s="4">
        <v>1.4473119999999999</v>
      </c>
      <c r="AD624" s="4">
        <v>1.4010792734088999</v>
      </c>
      <c r="AE624" s="4">
        <v>1.4415523753232999</v>
      </c>
      <c r="AF624" s="4">
        <v>8.4924320000000009</v>
      </c>
      <c r="AG624" s="4">
        <v>12.0530497125719</v>
      </c>
      <c r="AH624" s="4">
        <v>11.9138950609326</v>
      </c>
      <c r="AI624" s="4">
        <v>2.6742699999999999</v>
      </c>
      <c r="AJ624" s="4">
        <v>2.8426469999999999</v>
      </c>
    </row>
    <row r="625" spans="1:36" hidden="1" x14ac:dyDescent="0.3">
      <c r="A625" s="1" t="s">
        <v>619</v>
      </c>
      <c r="B625" s="2">
        <v>4992112</v>
      </c>
      <c r="C625" s="3" t="s">
        <v>2919</v>
      </c>
      <c r="D625" s="4">
        <v>1105.4200746199999</v>
      </c>
      <c r="E625" s="3" t="s">
        <v>2937</v>
      </c>
      <c r="F625" s="3" t="s">
        <v>2938</v>
      </c>
      <c r="G625" s="3" t="s">
        <v>3047</v>
      </c>
      <c r="H625" s="3" t="s">
        <v>3071</v>
      </c>
      <c r="I625" s="3" t="s">
        <v>3404</v>
      </c>
      <c r="J625" s="4">
        <v>9.7720800000000008</v>
      </c>
      <c r="K625" s="4">
        <v>18.081520000000001</v>
      </c>
      <c r="L625" s="4">
        <v>16.510432000000002</v>
      </c>
      <c r="M625" s="4">
        <v>3.7425959999999998</v>
      </c>
      <c r="N625" s="4">
        <v>73.530534000000003</v>
      </c>
      <c r="O625" s="4">
        <v>26.535813000000001</v>
      </c>
      <c r="P625" s="4">
        <v>1.2284390000000001</v>
      </c>
      <c r="Q625" s="4">
        <v>12.972739000000001</v>
      </c>
      <c r="R625" s="4">
        <v>50.527096</v>
      </c>
      <c r="S625" s="3" t="s">
        <v>4846</v>
      </c>
      <c r="T625" s="4">
        <v>38.53</v>
      </c>
      <c r="U625" s="4">
        <v>1105.4200746199999</v>
      </c>
      <c r="V625" s="10">
        <v>1616.0270740000001</v>
      </c>
      <c r="W625" s="4">
        <v>0.72670646249675597</v>
      </c>
      <c r="X625" s="4">
        <v>45.84</v>
      </c>
      <c r="Y625" s="4">
        <v>29.26</v>
      </c>
      <c r="Z625" s="4">
        <v>73.530534000000003</v>
      </c>
      <c r="AA625" s="10">
        <v>12.1626313961</v>
      </c>
      <c r="AB625" s="10">
        <v>12.926710616799999</v>
      </c>
      <c r="AC625" s="4">
        <v>1.6133679999999999</v>
      </c>
      <c r="AD625" s="4">
        <v>1.5617258656513</v>
      </c>
      <c r="AE625" s="4">
        <v>1.5949763213151</v>
      </c>
      <c r="AF625" s="4">
        <v>12.972739000000001</v>
      </c>
      <c r="AG625" s="4">
        <v>9.3877013529448998</v>
      </c>
      <c r="AH625" s="4">
        <v>9.7753318793577009</v>
      </c>
      <c r="AI625" s="4">
        <v>1.2284390000000001</v>
      </c>
      <c r="AJ625" s="4" t="s">
        <v>2924</v>
      </c>
    </row>
    <row r="626" spans="1:36" hidden="1" x14ac:dyDescent="0.3">
      <c r="A626" s="1" t="s">
        <v>620</v>
      </c>
      <c r="B626" s="2">
        <v>4057180</v>
      </c>
      <c r="C626" s="3" t="s">
        <v>2919</v>
      </c>
      <c r="D626" s="4">
        <v>166339.69393040999</v>
      </c>
      <c r="E626" s="3" t="s">
        <v>3107</v>
      </c>
      <c r="F626" s="3" t="s">
        <v>3108</v>
      </c>
      <c r="G626" s="3" t="s">
        <v>3328</v>
      </c>
      <c r="H626" s="3" t="s">
        <v>3329</v>
      </c>
      <c r="I626" s="3" t="s">
        <v>3110</v>
      </c>
      <c r="J626" s="4">
        <v>2.0901830000000001</v>
      </c>
      <c r="K626" s="4">
        <v>10.301954</v>
      </c>
      <c r="L626" s="4">
        <v>4.6335300000000004</v>
      </c>
      <c r="M626" s="4">
        <v>1.3759330000000001</v>
      </c>
      <c r="N626" s="4">
        <v>11.742300999999999</v>
      </c>
      <c r="O626" s="4">
        <v>15.738595</v>
      </c>
      <c r="P626" s="4">
        <v>1.943228</v>
      </c>
      <c r="Q626" s="4">
        <v>6.7649140000000001</v>
      </c>
      <c r="R626" s="4">
        <v>11.025102</v>
      </c>
      <c r="S626" s="3" t="s">
        <v>4847</v>
      </c>
      <c r="T626" s="4">
        <v>43.47</v>
      </c>
      <c r="U626" s="4">
        <v>166339.69393040999</v>
      </c>
      <c r="V626" s="10">
        <v>259657.69393000001</v>
      </c>
      <c r="W626" s="4">
        <v>2.8525419829767702</v>
      </c>
      <c r="X626" s="4">
        <v>47.11</v>
      </c>
      <c r="Y626" s="4">
        <v>36.43</v>
      </c>
      <c r="Z626" s="4">
        <v>11.742300999999999</v>
      </c>
      <c r="AA626" s="10">
        <v>10.083975132200001</v>
      </c>
      <c r="AB626" s="10">
        <v>10.2940445151</v>
      </c>
      <c r="AC626" s="4">
        <v>2.1098370000000002</v>
      </c>
      <c r="AD626" s="4">
        <v>2.1205157641404</v>
      </c>
      <c r="AE626" s="4">
        <v>2.1029686149589</v>
      </c>
      <c r="AF626" s="4">
        <v>6.7649140000000001</v>
      </c>
      <c r="AG626" s="4">
        <v>6.7741886325867</v>
      </c>
      <c r="AH626" s="4">
        <v>6.8688708520521002</v>
      </c>
      <c r="AI626" s="4">
        <v>1.943228</v>
      </c>
      <c r="AJ626" s="4" t="s">
        <v>2924</v>
      </c>
    </row>
    <row r="627" spans="1:36" hidden="1" x14ac:dyDescent="0.3">
      <c r="A627" s="1" t="s">
        <v>621</v>
      </c>
      <c r="B627" s="2">
        <v>100206</v>
      </c>
      <c r="C627" s="3" t="s">
        <v>2936</v>
      </c>
      <c r="D627" s="4">
        <v>9349.3429140200005</v>
      </c>
      <c r="E627" s="3" t="s">
        <v>2930</v>
      </c>
      <c r="F627" s="3" t="s">
        <v>2931</v>
      </c>
      <c r="G627" s="3" t="s">
        <v>2931</v>
      </c>
      <c r="H627" s="3" t="s">
        <v>3243</v>
      </c>
      <c r="I627" s="3" t="s">
        <v>2933</v>
      </c>
      <c r="J627" s="4">
        <v>62.454295999999999</v>
      </c>
      <c r="K627" s="4">
        <v>29.4664</v>
      </c>
      <c r="L627" s="4">
        <v>14.090835999999999</v>
      </c>
      <c r="M627" s="4">
        <v>3.1485780000000001</v>
      </c>
      <c r="N627" s="4">
        <v>17.772500000000001</v>
      </c>
      <c r="O627" s="4">
        <v>5.0304270000000004</v>
      </c>
      <c r="P627" s="4">
        <v>1.3533219999999999</v>
      </c>
      <c r="Q627" s="4" t="s">
        <v>2935</v>
      </c>
      <c r="R627" s="4" t="s">
        <v>2935</v>
      </c>
      <c r="S627" s="3" t="s">
        <v>4848</v>
      </c>
      <c r="T627" s="4">
        <v>71.09</v>
      </c>
      <c r="U627" s="4">
        <v>9349.3429140200005</v>
      </c>
      <c r="V627" s="10" t="s">
        <v>2935</v>
      </c>
      <c r="W627" s="4">
        <v>3.9949359966240001</v>
      </c>
      <c r="X627" s="4">
        <v>71.63</v>
      </c>
      <c r="Y627" s="4">
        <v>42.55</v>
      </c>
      <c r="Z627" s="4">
        <v>17.745881000000001</v>
      </c>
      <c r="AA627" s="10">
        <v>13.595333715800001</v>
      </c>
      <c r="AB627" s="10">
        <v>13.340914891300001</v>
      </c>
      <c r="AC627" s="4" t="s">
        <v>2935</v>
      </c>
      <c r="AD627" s="4" t="s">
        <v>2935</v>
      </c>
      <c r="AE627" s="4" t="s">
        <v>2935</v>
      </c>
      <c r="AF627" s="4" t="s">
        <v>2935</v>
      </c>
      <c r="AG627" s="4" t="s">
        <v>2935</v>
      </c>
      <c r="AH627" s="4" t="s">
        <v>2935</v>
      </c>
      <c r="AI627" s="4">
        <v>1.3533219999999999</v>
      </c>
      <c r="AJ627" s="4">
        <v>1.4903249999999999</v>
      </c>
    </row>
    <row r="628" spans="1:36" hidden="1" x14ac:dyDescent="0.3">
      <c r="A628" s="1" t="s">
        <v>622</v>
      </c>
      <c r="B628" s="2">
        <v>4990366</v>
      </c>
      <c r="C628" s="3" t="s">
        <v>2936</v>
      </c>
      <c r="D628" s="4">
        <v>17422.591751479998</v>
      </c>
      <c r="E628" s="3" t="s">
        <v>2937</v>
      </c>
      <c r="F628" s="3" t="s">
        <v>2938</v>
      </c>
      <c r="G628" s="3" t="s">
        <v>3037</v>
      </c>
      <c r="H628" s="3" t="s">
        <v>3037</v>
      </c>
      <c r="I628" s="3" t="s">
        <v>3405</v>
      </c>
      <c r="J628" s="4">
        <v>146.987225</v>
      </c>
      <c r="K628" s="4">
        <v>45.719458000000003</v>
      </c>
      <c r="L628" s="4">
        <v>18.384764000000001</v>
      </c>
      <c r="M628" s="4">
        <v>10.345602</v>
      </c>
      <c r="N628" s="4">
        <v>37.571537999999997</v>
      </c>
      <c r="O628" s="4">
        <v>24.503992</v>
      </c>
      <c r="P628" s="4">
        <v>10.973407999999999</v>
      </c>
      <c r="Q628" s="4">
        <v>19.2653</v>
      </c>
      <c r="R628" s="4">
        <v>21.264602</v>
      </c>
      <c r="S628" s="3" t="s">
        <v>4849</v>
      </c>
      <c r="T628" s="5" t="s">
        <v>4850</v>
      </c>
      <c r="U628" s="4">
        <v>17422.591751479998</v>
      </c>
      <c r="V628" s="10">
        <v>17310.616751000001</v>
      </c>
      <c r="W628" s="4">
        <v>0.28509754408829902</v>
      </c>
      <c r="X628" s="5" t="s">
        <v>4851</v>
      </c>
      <c r="Y628" s="4">
        <v>185.83</v>
      </c>
      <c r="Z628" s="4">
        <v>37.571537999999997</v>
      </c>
      <c r="AA628" s="10">
        <v>30.155981331300001</v>
      </c>
      <c r="AB628" s="10">
        <v>34.742410489000001</v>
      </c>
      <c r="AC628" s="4">
        <v>2.6561279999999998</v>
      </c>
      <c r="AD628" s="4">
        <v>2.3177404433132001</v>
      </c>
      <c r="AE628" s="4">
        <v>2.5039900406079001</v>
      </c>
      <c r="AF628" s="4">
        <v>19.2653</v>
      </c>
      <c r="AG628" s="4">
        <v>19.476023350368699</v>
      </c>
      <c r="AH628" s="4">
        <v>20.782993848440999</v>
      </c>
      <c r="AI628" s="4">
        <v>10.973407999999999</v>
      </c>
      <c r="AJ628" s="4">
        <v>68.042123000000004</v>
      </c>
    </row>
    <row r="629" spans="1:36" hidden="1" x14ac:dyDescent="0.3">
      <c r="A629" s="1" t="s">
        <v>623</v>
      </c>
      <c r="B629" s="2">
        <v>100184</v>
      </c>
      <c r="C629" s="3" t="s">
        <v>2919</v>
      </c>
      <c r="D629" s="4">
        <v>9450.3698454000005</v>
      </c>
      <c r="E629" s="3" t="s">
        <v>2930</v>
      </c>
      <c r="F629" s="3" t="s">
        <v>2931</v>
      </c>
      <c r="G629" s="3" t="s">
        <v>2931</v>
      </c>
      <c r="H629" s="3" t="s">
        <v>2932</v>
      </c>
      <c r="I629" s="3" t="s">
        <v>2933</v>
      </c>
      <c r="J629" s="4">
        <v>53.389494999999997</v>
      </c>
      <c r="K629" s="4">
        <v>18.298555</v>
      </c>
      <c r="L629" s="4">
        <v>19.468309000000001</v>
      </c>
      <c r="M629" s="4">
        <v>2.9761069999999998</v>
      </c>
      <c r="N629" s="4">
        <v>19.1927083333333</v>
      </c>
      <c r="O629" s="4">
        <v>12.038549</v>
      </c>
      <c r="P629" s="4">
        <v>2.7623690000000001</v>
      </c>
      <c r="Q629" s="4" t="s">
        <v>2935</v>
      </c>
      <c r="R629" s="4" t="s">
        <v>2935</v>
      </c>
      <c r="S629" s="3" t="s">
        <v>4852</v>
      </c>
      <c r="T629" s="4">
        <v>73.7</v>
      </c>
      <c r="U629" s="4">
        <v>9450.3698454000005</v>
      </c>
      <c r="V629" s="10" t="s">
        <v>2935</v>
      </c>
      <c r="W629" s="4">
        <v>1.4654002713704199</v>
      </c>
      <c r="X629" s="4">
        <v>73.819999999999993</v>
      </c>
      <c r="Y629" s="4">
        <v>47.190475999999997</v>
      </c>
      <c r="Z629" s="4">
        <v>19.192708</v>
      </c>
      <c r="AA629" s="10">
        <v>19.217731421100002</v>
      </c>
      <c r="AB629" s="10">
        <v>18.1750924784</v>
      </c>
      <c r="AC629" s="4" t="s">
        <v>2935</v>
      </c>
      <c r="AD629" s="4" t="s">
        <v>2935</v>
      </c>
      <c r="AE629" s="4" t="s">
        <v>2935</v>
      </c>
      <c r="AF629" s="4" t="s">
        <v>2935</v>
      </c>
      <c r="AG629" s="4" t="s">
        <v>2935</v>
      </c>
      <c r="AH629" s="4" t="s">
        <v>2935</v>
      </c>
      <c r="AI629" s="4">
        <v>2.7623690000000001</v>
      </c>
      <c r="AJ629" s="4">
        <v>2.8890630000000002</v>
      </c>
    </row>
    <row r="630" spans="1:36" hidden="1" x14ac:dyDescent="0.3">
      <c r="A630" s="1" t="s">
        <v>624</v>
      </c>
      <c r="B630" s="2">
        <v>4743346</v>
      </c>
      <c r="C630" s="3" t="s">
        <v>2936</v>
      </c>
      <c r="D630" s="4">
        <v>6973.5449161400002</v>
      </c>
      <c r="E630" s="3" t="s">
        <v>3033</v>
      </c>
      <c r="F630" s="3" t="s">
        <v>3033</v>
      </c>
      <c r="G630" s="3" t="s">
        <v>3054</v>
      </c>
      <c r="H630" s="3" t="s">
        <v>3084</v>
      </c>
      <c r="I630" s="3" t="s">
        <v>3085</v>
      </c>
      <c r="J630" s="4">
        <v>38.978434</v>
      </c>
      <c r="K630" s="4">
        <v>15.749669000000001</v>
      </c>
      <c r="L630" s="4">
        <v>14.494109</v>
      </c>
      <c r="M630" s="5" t="s">
        <v>3406</v>
      </c>
      <c r="N630" s="4">
        <v>14.78744</v>
      </c>
      <c r="O630" s="4">
        <v>12.325347000000001</v>
      </c>
      <c r="P630" s="4">
        <v>1.6246050000000001</v>
      </c>
      <c r="Q630" s="4">
        <v>7.6469370000000003</v>
      </c>
      <c r="R630" s="4">
        <v>15.562963</v>
      </c>
      <c r="S630" s="3" t="s">
        <v>4853</v>
      </c>
      <c r="T630" s="4">
        <v>61.22</v>
      </c>
      <c r="U630" s="4">
        <v>6973.5449161400002</v>
      </c>
      <c r="V630" s="10">
        <v>7482.2759159999996</v>
      </c>
      <c r="W630" s="4">
        <v>1.1760862463247299</v>
      </c>
      <c r="X630" s="4">
        <v>63.405000000000001</v>
      </c>
      <c r="Y630" s="4">
        <v>43.52</v>
      </c>
      <c r="Z630" s="4">
        <v>14.78744</v>
      </c>
      <c r="AA630" s="10">
        <v>15.052531416800001</v>
      </c>
      <c r="AB630" s="10">
        <v>15.052531416800001</v>
      </c>
      <c r="AC630" s="4">
        <v>0.94401999999999997</v>
      </c>
      <c r="AD630" s="4">
        <v>0.95516332351599997</v>
      </c>
      <c r="AE630" s="4">
        <v>0.95516332351599997</v>
      </c>
      <c r="AF630" s="4">
        <v>7.6469370000000003</v>
      </c>
      <c r="AG630" s="4">
        <v>7.7818925532499001</v>
      </c>
      <c r="AH630" s="4">
        <v>7.7818925532499001</v>
      </c>
      <c r="AI630" s="4">
        <v>1.6246050000000001</v>
      </c>
      <c r="AJ630" s="4">
        <v>1.8985890000000001</v>
      </c>
    </row>
    <row r="631" spans="1:36" hidden="1" x14ac:dyDescent="0.3">
      <c r="A631" s="1" t="s">
        <v>625</v>
      </c>
      <c r="B631" s="2">
        <v>100185</v>
      </c>
      <c r="C631" s="3" t="s">
        <v>2936</v>
      </c>
      <c r="D631" s="4">
        <v>3724.4189606999998</v>
      </c>
      <c r="E631" s="3" t="s">
        <v>2930</v>
      </c>
      <c r="F631" s="3" t="s">
        <v>2931</v>
      </c>
      <c r="G631" s="3" t="s">
        <v>2931</v>
      </c>
      <c r="H631" s="3" t="s">
        <v>2932</v>
      </c>
      <c r="I631" s="3" t="s">
        <v>2933</v>
      </c>
      <c r="J631" s="4">
        <v>58.417169999999999</v>
      </c>
      <c r="K631" s="4">
        <v>20.264766000000002</v>
      </c>
      <c r="L631" s="4">
        <v>22.55275</v>
      </c>
      <c r="M631" s="4">
        <v>2.591574</v>
      </c>
      <c r="N631" s="4">
        <v>22.638977635782702</v>
      </c>
      <c r="O631" s="4">
        <v>18.477184000000001</v>
      </c>
      <c r="P631" s="5" t="s">
        <v>3407</v>
      </c>
      <c r="Q631" s="4" t="s">
        <v>2935</v>
      </c>
      <c r="R631" s="4" t="s">
        <v>2935</v>
      </c>
      <c r="S631" s="3" t="s">
        <v>4854</v>
      </c>
      <c r="T631" s="4">
        <v>70.86</v>
      </c>
      <c r="U631" s="4">
        <v>3724.4189606999998</v>
      </c>
      <c r="V631" s="10" t="s">
        <v>2935</v>
      </c>
      <c r="W631" s="4">
        <v>2.5966694891334998</v>
      </c>
      <c r="X631" s="4">
        <v>72.295000000000002</v>
      </c>
      <c r="Y631" s="4">
        <v>41.5</v>
      </c>
      <c r="Z631" s="4">
        <v>22.653452999999999</v>
      </c>
      <c r="AA631" s="10">
        <v>18.845744680799999</v>
      </c>
      <c r="AB631" s="10">
        <v>20.914994096800001</v>
      </c>
      <c r="AC631" s="4" t="s">
        <v>2935</v>
      </c>
      <c r="AD631" s="4" t="s">
        <v>2935</v>
      </c>
      <c r="AE631" s="4" t="s">
        <v>2935</v>
      </c>
      <c r="AF631" s="4" t="s">
        <v>2935</v>
      </c>
      <c r="AG631" s="4" t="s">
        <v>2935</v>
      </c>
      <c r="AH631" s="4" t="s">
        <v>2935</v>
      </c>
      <c r="AI631" s="5" t="s">
        <v>3407</v>
      </c>
      <c r="AJ631" s="4">
        <v>4.2103390000000003</v>
      </c>
    </row>
    <row r="632" spans="1:36" hidden="1" x14ac:dyDescent="0.3">
      <c r="A632" s="1" t="s">
        <v>626</v>
      </c>
      <c r="B632" s="2">
        <v>4584959</v>
      </c>
      <c r="C632" s="3" t="s">
        <v>2936</v>
      </c>
      <c r="D632" s="4">
        <v>523.01980119999996</v>
      </c>
      <c r="E632" s="3" t="s">
        <v>2977</v>
      </c>
      <c r="F632" s="3" t="s">
        <v>2978</v>
      </c>
      <c r="G632" s="3" t="s">
        <v>3083</v>
      </c>
      <c r="H632" s="3" t="s">
        <v>3083</v>
      </c>
      <c r="I632" s="3" t="s">
        <v>2980</v>
      </c>
      <c r="J632" s="4">
        <v>-30.636704000000002</v>
      </c>
      <c r="K632" s="4">
        <v>-2.1658740000000001</v>
      </c>
      <c r="L632" s="4">
        <v>8.1775699999999993</v>
      </c>
      <c r="M632" s="4">
        <v>-0.48361100000000001</v>
      </c>
      <c r="N632" s="4" t="s">
        <v>2924</v>
      </c>
      <c r="O632" s="4">
        <v>8.4876260000000006</v>
      </c>
      <c r="P632" s="5" t="s">
        <v>3408</v>
      </c>
      <c r="Q632" s="4">
        <v>15.505701999999999</v>
      </c>
      <c r="R632" s="4">
        <v>14.691057000000001</v>
      </c>
      <c r="S632" s="3" t="s">
        <v>4855</v>
      </c>
      <c r="T632" s="4">
        <v>18.52</v>
      </c>
      <c r="U632" s="4">
        <v>523.01980119999996</v>
      </c>
      <c r="V632" s="10">
        <v>987.91480100000001</v>
      </c>
      <c r="W632" s="4">
        <v>10.043196544276499</v>
      </c>
      <c r="X632" s="4">
        <v>29.16</v>
      </c>
      <c r="Y632" s="4">
        <v>15.06</v>
      </c>
      <c r="Z632" s="4" t="s">
        <v>2924</v>
      </c>
      <c r="AA632" s="10">
        <v>54.470588235199997</v>
      </c>
      <c r="AB632" s="10" t="s">
        <v>2924</v>
      </c>
      <c r="AC632" s="4">
        <v>8.5450890000000008</v>
      </c>
      <c r="AD632" s="4">
        <v>7.9609878036495996</v>
      </c>
      <c r="AE632" s="4">
        <v>8.5230645216254999</v>
      </c>
      <c r="AF632" s="4">
        <v>15.505701999999999</v>
      </c>
      <c r="AG632" s="4">
        <v>11.026942449576399</v>
      </c>
      <c r="AH632" s="4">
        <v>11.7308650596687</v>
      </c>
      <c r="AI632" s="5" t="s">
        <v>3408</v>
      </c>
      <c r="AJ632" s="4">
        <v>1.0402739999999999</v>
      </c>
    </row>
    <row r="633" spans="1:36" hidden="1" x14ac:dyDescent="0.3">
      <c r="A633" s="1" t="s">
        <v>627</v>
      </c>
      <c r="B633" s="2">
        <v>100405</v>
      </c>
      <c r="C633" s="3" t="s">
        <v>2919</v>
      </c>
      <c r="D633" s="4">
        <v>1077.6968446400001</v>
      </c>
      <c r="E633" s="3" t="s">
        <v>2930</v>
      </c>
      <c r="F633" s="3" t="s">
        <v>2931</v>
      </c>
      <c r="G633" s="3" t="s">
        <v>2931</v>
      </c>
      <c r="H633" s="3" t="s">
        <v>2932</v>
      </c>
      <c r="I633" s="3" t="s">
        <v>2933</v>
      </c>
      <c r="J633" s="4">
        <v>49.050949000000003</v>
      </c>
      <c r="K633" s="4">
        <v>25.036664999999999</v>
      </c>
      <c r="L633" s="4">
        <v>15.101254000000001</v>
      </c>
      <c r="M633" s="4">
        <v>1.0840110000000001</v>
      </c>
      <c r="N633" s="4">
        <v>13.5636363636364</v>
      </c>
      <c r="O633" s="4">
        <v>11.101190000000001</v>
      </c>
      <c r="P633" s="4">
        <v>1.416164</v>
      </c>
      <c r="Q633" s="4" t="s">
        <v>2935</v>
      </c>
      <c r="R633" s="4" t="s">
        <v>2935</v>
      </c>
      <c r="S633" s="3" t="s">
        <v>4856</v>
      </c>
      <c r="T633" s="4">
        <v>59.68</v>
      </c>
      <c r="U633" s="4">
        <v>1077.6968446400001</v>
      </c>
      <c r="V633" s="10" t="s">
        <v>2935</v>
      </c>
      <c r="W633" s="4">
        <v>3.1501340482573701</v>
      </c>
      <c r="X633" s="4">
        <v>61.6</v>
      </c>
      <c r="Y633" s="4">
        <v>38.44</v>
      </c>
      <c r="Z633" s="4">
        <v>13.563636000000001</v>
      </c>
      <c r="AA633" s="10">
        <v>12.4074844074</v>
      </c>
      <c r="AB633" s="10">
        <v>13.106891000599999</v>
      </c>
      <c r="AC633" s="4" t="s">
        <v>2935</v>
      </c>
      <c r="AD633" s="4" t="s">
        <v>2935</v>
      </c>
      <c r="AE633" s="4" t="s">
        <v>2935</v>
      </c>
      <c r="AF633" s="4" t="s">
        <v>2935</v>
      </c>
      <c r="AG633" s="4" t="s">
        <v>2935</v>
      </c>
      <c r="AH633" s="4" t="s">
        <v>2935</v>
      </c>
      <c r="AI633" s="4">
        <v>1.416164</v>
      </c>
      <c r="AJ633" s="4">
        <v>1.549526</v>
      </c>
    </row>
    <row r="634" spans="1:36" hidden="1" x14ac:dyDescent="0.3">
      <c r="A634" s="1" t="s">
        <v>628</v>
      </c>
      <c r="B634" s="2">
        <v>4963317</v>
      </c>
      <c r="C634" s="3" t="s">
        <v>2919</v>
      </c>
      <c r="D634" s="4">
        <v>7634.5526159999999</v>
      </c>
      <c r="E634" s="3" t="s">
        <v>2946</v>
      </c>
      <c r="F634" s="3" t="s">
        <v>2947</v>
      </c>
      <c r="G634" s="3" t="s">
        <v>2948</v>
      </c>
      <c r="H634" s="3" t="s">
        <v>2949</v>
      </c>
      <c r="I634" s="3" t="s">
        <v>2950</v>
      </c>
      <c r="J634" s="4">
        <v>145.56961999999999</v>
      </c>
      <c r="K634" s="4">
        <v>17.559925</v>
      </c>
      <c r="L634" s="4">
        <v>28.789555</v>
      </c>
      <c r="M634" s="4">
        <v>3.6017329999999999</v>
      </c>
      <c r="N634" s="4">
        <v>44.348489000000001</v>
      </c>
      <c r="O634" s="4">
        <v>34.822496999999998</v>
      </c>
      <c r="P634" s="4">
        <v>27.491734000000001</v>
      </c>
      <c r="Q634" s="4">
        <v>73.895431000000002</v>
      </c>
      <c r="R634" s="4">
        <v>29.838367000000002</v>
      </c>
      <c r="S634" s="3" t="s">
        <v>4857</v>
      </c>
      <c r="T634" s="5" t="s">
        <v>4858</v>
      </c>
      <c r="U634" s="4">
        <v>7634.5526159999999</v>
      </c>
      <c r="V634" s="10">
        <v>7343.9866160000001</v>
      </c>
      <c r="W634" s="4" t="s">
        <v>2935</v>
      </c>
      <c r="X634" s="4">
        <v>178.28989999999999</v>
      </c>
      <c r="Y634" s="4">
        <v>70.3</v>
      </c>
      <c r="Z634" s="4">
        <v>44.348489000000001</v>
      </c>
      <c r="AA634" s="10">
        <v>48.3844150085</v>
      </c>
      <c r="AB634" s="10">
        <v>50.840202778399998</v>
      </c>
      <c r="AC634" s="4">
        <v>8.1777029999999993</v>
      </c>
      <c r="AD634" s="4">
        <v>7.2777070820622001</v>
      </c>
      <c r="AE634" s="4">
        <v>7.6867612858744003</v>
      </c>
      <c r="AF634" s="4">
        <v>73.895431000000002</v>
      </c>
      <c r="AG634" s="4">
        <v>33.879243233019402</v>
      </c>
      <c r="AH634" s="4">
        <v>35.723428054421902</v>
      </c>
      <c r="AI634" s="4">
        <v>27.491734000000001</v>
      </c>
      <c r="AJ634" s="4">
        <v>62.334879999999998</v>
      </c>
    </row>
    <row r="635" spans="1:36" hidden="1" x14ac:dyDescent="0.3">
      <c r="A635" s="1" t="s">
        <v>629</v>
      </c>
      <c r="B635" s="2">
        <v>4349204</v>
      </c>
      <c r="C635" s="3" t="s">
        <v>2936</v>
      </c>
      <c r="D635" s="4">
        <v>3063.0816160200002</v>
      </c>
      <c r="E635" s="3" t="s">
        <v>3033</v>
      </c>
      <c r="F635" s="3" t="s">
        <v>3033</v>
      </c>
      <c r="G635" s="3" t="s">
        <v>3054</v>
      </c>
      <c r="H635" s="3" t="s">
        <v>3055</v>
      </c>
      <c r="I635" s="3" t="s">
        <v>3409</v>
      </c>
      <c r="J635" s="4">
        <v>31.803279</v>
      </c>
      <c r="K635" s="4">
        <v>-9.3914349999999995</v>
      </c>
      <c r="L635" s="4">
        <v>-13.548387</v>
      </c>
      <c r="M635" s="4">
        <v>-2.1103900000000002</v>
      </c>
      <c r="N635" s="4">
        <v>8.3229810000000004</v>
      </c>
      <c r="O635" s="4">
        <v>61.530611999999998</v>
      </c>
      <c r="P635" s="4">
        <v>0.91239199999999998</v>
      </c>
      <c r="Q635" s="4">
        <v>6.4091589999999998</v>
      </c>
      <c r="R635" s="4" t="s">
        <v>2924</v>
      </c>
      <c r="S635" s="3" t="s">
        <v>4859</v>
      </c>
      <c r="T635" s="5" t="s">
        <v>4860</v>
      </c>
      <c r="U635" s="4">
        <v>3063.0816160200002</v>
      </c>
      <c r="V635" s="10">
        <v>3461.7856160000001</v>
      </c>
      <c r="W635" s="4">
        <v>0.60199004975124404</v>
      </c>
      <c r="X635" s="4">
        <v>18.84</v>
      </c>
      <c r="Y635" s="4">
        <v>8.86</v>
      </c>
      <c r="Z635" s="4">
        <v>8.5229680000000005</v>
      </c>
      <c r="AA635" s="10">
        <v>12.181818181800001</v>
      </c>
      <c r="AB635" s="10">
        <v>10.477481234300001</v>
      </c>
      <c r="AC635" s="4">
        <v>3.122064</v>
      </c>
      <c r="AD635" s="4">
        <v>3.0923367257646999</v>
      </c>
      <c r="AE635" s="4">
        <v>3.0736705329716001</v>
      </c>
      <c r="AF635" s="4">
        <v>6.4091589999999998</v>
      </c>
      <c r="AG635" s="4">
        <v>7.6065212182788997</v>
      </c>
      <c r="AH635" s="4">
        <v>8.1272690260011</v>
      </c>
      <c r="AI635" s="4">
        <v>0.91239199999999998</v>
      </c>
      <c r="AJ635" s="4">
        <v>0.92869199999999996</v>
      </c>
    </row>
    <row r="636" spans="1:36" hidden="1" x14ac:dyDescent="0.3">
      <c r="A636" s="1" t="s">
        <v>630</v>
      </c>
      <c r="B636" s="2">
        <v>4288374</v>
      </c>
      <c r="C636" s="3" t="s">
        <v>2936</v>
      </c>
      <c r="D636" s="4">
        <v>1773.28958384</v>
      </c>
      <c r="E636" s="3" t="s">
        <v>2930</v>
      </c>
      <c r="F636" s="3" t="s">
        <v>2954</v>
      </c>
      <c r="G636" s="3" t="s">
        <v>2954</v>
      </c>
      <c r="H636" s="3" t="s">
        <v>3260</v>
      </c>
      <c r="I636" s="3" t="s">
        <v>3166</v>
      </c>
      <c r="J636" s="4">
        <v>15.014720000000001</v>
      </c>
      <c r="K636" s="4">
        <v>10.827423</v>
      </c>
      <c r="L636" s="4">
        <v>11.512845</v>
      </c>
      <c r="M636" s="4">
        <v>2.1350760000000002</v>
      </c>
      <c r="N636" s="4" t="s">
        <v>2924</v>
      </c>
      <c r="O636" s="4" t="s">
        <v>2924</v>
      </c>
      <c r="P636" s="4">
        <v>1.957084</v>
      </c>
      <c r="Q636" s="4">
        <v>9.7019009999999994</v>
      </c>
      <c r="R636" s="4">
        <v>66.035891000000007</v>
      </c>
      <c r="S636" s="3" t="s">
        <v>4861</v>
      </c>
      <c r="T636" s="4">
        <v>23.44</v>
      </c>
      <c r="U636" s="4">
        <v>1773.28958384</v>
      </c>
      <c r="V636" s="10">
        <v>4271.4655830000002</v>
      </c>
      <c r="W636" s="4">
        <v>4.2662116040955604</v>
      </c>
      <c r="X636" s="4">
        <v>25.07</v>
      </c>
      <c r="Y636" s="4">
        <v>19.760000000000002</v>
      </c>
      <c r="Z636" s="4">
        <v>41.560284000000003</v>
      </c>
      <c r="AA636" s="10">
        <v>30.323415265200001</v>
      </c>
      <c r="AB636" s="10" t="s">
        <v>2924</v>
      </c>
      <c r="AC636" s="4">
        <v>1.9271240000000001</v>
      </c>
      <c r="AD636" s="4">
        <v>1.7607271389699</v>
      </c>
      <c r="AE636" s="4">
        <v>1.8708922499598999</v>
      </c>
      <c r="AF636" s="4">
        <v>9.7019009999999994</v>
      </c>
      <c r="AG636" s="4">
        <v>9.3845735021362007</v>
      </c>
      <c r="AH636" s="4">
        <v>10.015652782434801</v>
      </c>
      <c r="AI636" s="4">
        <v>1.957084</v>
      </c>
      <c r="AJ636" s="4" t="s">
        <v>2924</v>
      </c>
    </row>
    <row r="637" spans="1:36" hidden="1" x14ac:dyDescent="0.3">
      <c r="A637" s="1" t="s">
        <v>631</v>
      </c>
      <c r="B637" s="2">
        <v>4349405</v>
      </c>
      <c r="C637" s="3" t="s">
        <v>2936</v>
      </c>
      <c r="D637" s="4">
        <v>614.69436471999995</v>
      </c>
      <c r="E637" s="3" t="s">
        <v>3033</v>
      </c>
      <c r="F637" s="3" t="s">
        <v>3033</v>
      </c>
      <c r="G637" s="3" t="s">
        <v>3054</v>
      </c>
      <c r="H637" s="3" t="s">
        <v>3300</v>
      </c>
      <c r="I637" s="3" t="s">
        <v>3301</v>
      </c>
      <c r="J637" s="4">
        <v>-41.197462000000002</v>
      </c>
      <c r="K637" s="4">
        <v>58.609625999999999</v>
      </c>
      <c r="L637" s="4">
        <v>10.837070000000001</v>
      </c>
      <c r="M637" s="4">
        <v>1.924399</v>
      </c>
      <c r="N637" s="4" t="s">
        <v>2924</v>
      </c>
      <c r="O637" s="4" t="s">
        <v>2924</v>
      </c>
      <c r="P637" s="4">
        <v>1.7420420000000001</v>
      </c>
      <c r="Q637" s="4">
        <v>6.8569839999999997</v>
      </c>
      <c r="R637" s="4" t="s">
        <v>2924</v>
      </c>
      <c r="S637" s="3" t="s">
        <v>4862</v>
      </c>
      <c r="T637" s="4">
        <v>14.83</v>
      </c>
      <c r="U637" s="4">
        <v>614.69436471999995</v>
      </c>
      <c r="V637" s="10">
        <v>1476.9943639999999</v>
      </c>
      <c r="W637" s="4" t="s">
        <v>2935</v>
      </c>
      <c r="X637" s="4">
        <v>27.25</v>
      </c>
      <c r="Y637" s="4">
        <v>7.51</v>
      </c>
      <c r="Z637" s="4" t="s">
        <v>2924</v>
      </c>
      <c r="AA637" s="10">
        <v>50.631614885600001</v>
      </c>
      <c r="AB637" s="11" t="s">
        <v>4863</v>
      </c>
      <c r="AC637" s="4">
        <v>1.2931140000000001</v>
      </c>
      <c r="AD637" s="4">
        <v>1.2778047870192999</v>
      </c>
      <c r="AE637" s="4">
        <v>1.3221592789251</v>
      </c>
      <c r="AF637" s="4">
        <v>6.8569839999999997</v>
      </c>
      <c r="AG637" s="4">
        <v>7.9310823579192</v>
      </c>
      <c r="AH637" s="4">
        <v>7.4067929727771</v>
      </c>
      <c r="AI637" s="4">
        <v>1.7420420000000001</v>
      </c>
      <c r="AJ637" s="4">
        <v>2.4995790000000002</v>
      </c>
    </row>
    <row r="638" spans="1:36" hidden="1" x14ac:dyDescent="0.3">
      <c r="A638" s="1" t="s">
        <v>632</v>
      </c>
      <c r="B638" s="2">
        <v>6529059</v>
      </c>
      <c r="C638" s="3" t="s">
        <v>2936</v>
      </c>
      <c r="D638" s="4">
        <v>3485.3981145299999</v>
      </c>
      <c r="E638" s="3" t="s">
        <v>2977</v>
      </c>
      <c r="F638" s="3" t="s">
        <v>3358</v>
      </c>
      <c r="G638" s="3" t="s">
        <v>3358</v>
      </c>
      <c r="H638" s="3" t="s">
        <v>3359</v>
      </c>
      <c r="I638" s="3" t="s">
        <v>3308</v>
      </c>
      <c r="J638" s="4">
        <v>223.69668300000001</v>
      </c>
      <c r="K638" s="4">
        <v>45.628998000000003</v>
      </c>
      <c r="L638" s="4">
        <v>19.824560999999999</v>
      </c>
      <c r="M638" s="5" t="s">
        <v>3410</v>
      </c>
      <c r="N638" s="4" t="s">
        <v>2924</v>
      </c>
      <c r="O638" s="4">
        <v>88.701299000000006</v>
      </c>
      <c r="P638" s="4">
        <v>8.102017</v>
      </c>
      <c r="Q638" s="4">
        <v>46.608778999999998</v>
      </c>
      <c r="R638" s="4">
        <v>22.563051999999999</v>
      </c>
      <c r="S638" s="3" t="s">
        <v>4864</v>
      </c>
      <c r="T638" s="4">
        <v>6.83</v>
      </c>
      <c r="U638" s="4">
        <v>3485.3981145299999</v>
      </c>
      <c r="V638" s="10">
        <v>3785.7981140000002</v>
      </c>
      <c r="W638" s="4" t="s">
        <v>2935</v>
      </c>
      <c r="X638" s="5" t="s">
        <v>4278</v>
      </c>
      <c r="Y638" s="5" t="s">
        <v>4865</v>
      </c>
      <c r="Z638" s="4" t="s">
        <v>2924</v>
      </c>
      <c r="AA638" s="10" t="s">
        <v>2924</v>
      </c>
      <c r="AB638" s="10" t="s">
        <v>2924</v>
      </c>
      <c r="AC638" s="4">
        <v>0.70827499999999999</v>
      </c>
      <c r="AD638" s="4">
        <v>0.6149700087044</v>
      </c>
      <c r="AE638" s="4">
        <v>0.6836025476398</v>
      </c>
      <c r="AF638" s="4">
        <v>46.608778999999998</v>
      </c>
      <c r="AG638" s="4">
        <v>20.630377829607799</v>
      </c>
      <c r="AH638" s="4">
        <v>32.928854347023197</v>
      </c>
      <c r="AI638" s="4">
        <v>8.102017</v>
      </c>
      <c r="AJ638" s="4">
        <v>31.187214999999998</v>
      </c>
    </row>
    <row r="639" spans="1:36" hidden="1" x14ac:dyDescent="0.3">
      <c r="A639" s="1" t="s">
        <v>633</v>
      </c>
      <c r="B639" s="2">
        <v>5221583</v>
      </c>
      <c r="C639" s="3" t="s">
        <v>2941</v>
      </c>
      <c r="D639" s="4">
        <v>1413.6213683200001</v>
      </c>
      <c r="E639" s="3" t="s">
        <v>2946</v>
      </c>
      <c r="F639" s="3" t="s">
        <v>3022</v>
      </c>
      <c r="G639" s="3" t="s">
        <v>3168</v>
      </c>
      <c r="H639" s="3" t="s">
        <v>3168</v>
      </c>
      <c r="I639" s="3" t="s">
        <v>3411</v>
      </c>
      <c r="J639" s="4">
        <v>201.503759</v>
      </c>
      <c r="K639" s="4">
        <v>38.994801000000002</v>
      </c>
      <c r="L639" s="4">
        <v>4.4951140000000001</v>
      </c>
      <c r="M639" s="4">
        <v>16.147718999999999</v>
      </c>
      <c r="N639" s="4" t="s">
        <v>2924</v>
      </c>
      <c r="O639" s="4">
        <v>3.753803</v>
      </c>
      <c r="P639" s="4" t="s">
        <v>2924</v>
      </c>
      <c r="Q639" s="4">
        <v>11.416088</v>
      </c>
      <c r="R639" s="4">
        <v>14.539087</v>
      </c>
      <c r="S639" s="3" t="s">
        <v>4866</v>
      </c>
      <c r="T639" s="4">
        <v>16.04</v>
      </c>
      <c r="U639" s="4">
        <v>1413.6213683200001</v>
      </c>
      <c r="V639" s="10">
        <v>1693.876368</v>
      </c>
      <c r="W639" s="4" t="s">
        <v>2935</v>
      </c>
      <c r="X639" s="4">
        <v>16.14</v>
      </c>
      <c r="Y639" s="4">
        <v>4.6100000000000003</v>
      </c>
      <c r="Z639" s="4" t="s">
        <v>2924</v>
      </c>
      <c r="AA639" s="10">
        <v>15.386091127</v>
      </c>
      <c r="AB639" s="10">
        <v>15.627587953800001</v>
      </c>
      <c r="AC639" s="4">
        <v>4.0367680000000004</v>
      </c>
      <c r="AD639" s="4">
        <v>3.8594377842385001</v>
      </c>
      <c r="AE639" s="4">
        <v>4.0107285300319999</v>
      </c>
      <c r="AF639" s="4">
        <v>11.416088</v>
      </c>
      <c r="AG639" s="4">
        <v>11.1368750041092</v>
      </c>
      <c r="AH639" s="4">
        <v>11.289816875002501</v>
      </c>
      <c r="AI639" s="4" t="s">
        <v>2924</v>
      </c>
      <c r="AJ639" s="4" t="s">
        <v>2924</v>
      </c>
    </row>
    <row r="640" spans="1:36" hidden="1" x14ac:dyDescent="0.3">
      <c r="A640" s="1" t="s">
        <v>634</v>
      </c>
      <c r="B640" s="2">
        <v>11028051</v>
      </c>
      <c r="C640" s="3" t="s">
        <v>2936</v>
      </c>
      <c r="D640" s="4">
        <v>4430.6713781999997</v>
      </c>
      <c r="E640" s="3" t="s">
        <v>3098</v>
      </c>
      <c r="F640" s="3" t="s">
        <v>3098</v>
      </c>
      <c r="G640" s="3" t="s">
        <v>3099</v>
      </c>
      <c r="H640" s="3" t="s">
        <v>3158</v>
      </c>
      <c r="I640" s="3" t="s">
        <v>3159</v>
      </c>
      <c r="J640" s="4">
        <v>43.696683</v>
      </c>
      <c r="K640" s="4">
        <v>41.549953000000002</v>
      </c>
      <c r="L640" s="4">
        <v>33.80406</v>
      </c>
      <c r="M640" s="4">
        <v>13.388183</v>
      </c>
      <c r="N640" s="4" t="s">
        <v>2924</v>
      </c>
      <c r="O640" s="4" t="s">
        <v>2924</v>
      </c>
      <c r="P640" s="4">
        <v>1.9302269999999999</v>
      </c>
      <c r="Q640" s="4">
        <v>11.285155</v>
      </c>
      <c r="R640" s="4" t="s">
        <v>2924</v>
      </c>
      <c r="S640" s="3" t="s">
        <v>4867</v>
      </c>
      <c r="T640" s="4">
        <v>15.16</v>
      </c>
      <c r="U640" s="4">
        <v>4430.6713781999997</v>
      </c>
      <c r="V640" s="10">
        <v>7514.863378</v>
      </c>
      <c r="W640" s="4" t="s">
        <v>2935</v>
      </c>
      <c r="X640" s="4">
        <v>15.84</v>
      </c>
      <c r="Y640" s="5" t="s">
        <v>4868</v>
      </c>
      <c r="Z640" s="4" t="s">
        <v>2924</v>
      </c>
      <c r="AA640" s="10">
        <v>47.036922122199996</v>
      </c>
      <c r="AB640" s="10" t="s">
        <v>2924</v>
      </c>
      <c r="AC640" s="4">
        <v>5.7911010000000003</v>
      </c>
      <c r="AD640" s="4">
        <v>4.6570541697443</v>
      </c>
      <c r="AE640" s="4">
        <v>5.8230890134111997</v>
      </c>
      <c r="AF640" s="4">
        <v>11.285155</v>
      </c>
      <c r="AG640" s="4">
        <v>7.1154348831187004</v>
      </c>
      <c r="AH640" s="4">
        <v>8.8745751011788006</v>
      </c>
      <c r="AI640" s="4">
        <v>1.9302269999999999</v>
      </c>
      <c r="AJ640" s="4">
        <v>2.2613370000000002</v>
      </c>
    </row>
    <row r="641" spans="1:36" hidden="1" x14ac:dyDescent="0.3">
      <c r="A641" s="1" t="s">
        <v>635</v>
      </c>
      <c r="B641" s="2">
        <v>4101861</v>
      </c>
      <c r="C641" s="3" t="s">
        <v>2936</v>
      </c>
      <c r="D641" s="4">
        <v>13086.82582452</v>
      </c>
      <c r="E641" s="3" t="s">
        <v>3007</v>
      </c>
      <c r="F641" s="3" t="s">
        <v>3008</v>
      </c>
      <c r="G641" s="3" t="s">
        <v>3009</v>
      </c>
      <c r="H641" s="3" t="s">
        <v>3010</v>
      </c>
      <c r="I641" s="3" t="s">
        <v>3412</v>
      </c>
      <c r="J641" s="4">
        <v>-3.7557040000000002</v>
      </c>
      <c r="K641" s="4">
        <v>-10.03937</v>
      </c>
      <c r="L641" s="4">
        <v>-6.9877880000000001</v>
      </c>
      <c r="M641" s="4">
        <v>2.6966290000000002</v>
      </c>
      <c r="N641" s="4">
        <v>26.856024000000001</v>
      </c>
      <c r="O641" s="4">
        <v>8.9725129999999993</v>
      </c>
      <c r="P641" s="4">
        <v>1.5050220000000001</v>
      </c>
      <c r="Q641" s="4">
        <v>8.7799300000000002</v>
      </c>
      <c r="R641" s="4">
        <v>16.224228</v>
      </c>
      <c r="S641" s="3" t="s">
        <v>4869</v>
      </c>
      <c r="T641" s="4">
        <v>27.42</v>
      </c>
      <c r="U641" s="4">
        <v>13086.82582452</v>
      </c>
      <c r="V641" s="10">
        <v>21730.325824</v>
      </c>
      <c r="W641" s="4">
        <v>5.1057622173595902</v>
      </c>
      <c r="X641" s="4">
        <v>33.24</v>
      </c>
      <c r="Y641" s="4">
        <v>26.21</v>
      </c>
      <c r="Z641" s="4">
        <v>26.856024000000001</v>
      </c>
      <c r="AA641" s="10">
        <v>10.4640512898</v>
      </c>
      <c r="AB641" s="10">
        <v>10.6195512832</v>
      </c>
      <c r="AC641" s="4">
        <v>1.8196859999999999</v>
      </c>
      <c r="AD641" s="4">
        <v>1.8194623879894001</v>
      </c>
      <c r="AE641" s="4">
        <v>1.8268064904182</v>
      </c>
      <c r="AF641" s="4">
        <v>8.7799300000000002</v>
      </c>
      <c r="AG641" s="4">
        <v>9.4154235427727002</v>
      </c>
      <c r="AH641" s="4">
        <v>9.4923678876479993</v>
      </c>
      <c r="AI641" s="4">
        <v>1.5050220000000001</v>
      </c>
      <c r="AJ641" s="4" t="s">
        <v>2924</v>
      </c>
    </row>
    <row r="642" spans="1:36" hidden="1" x14ac:dyDescent="0.3">
      <c r="A642" s="1" t="s">
        <v>636</v>
      </c>
      <c r="B642" s="2">
        <v>118337633</v>
      </c>
      <c r="C642" s="3" t="s">
        <v>2936</v>
      </c>
      <c r="D642" s="4">
        <v>2788.8227157000001</v>
      </c>
      <c r="E642" s="3" t="s">
        <v>2920</v>
      </c>
      <c r="F642" s="3" t="s">
        <v>2961</v>
      </c>
      <c r="G642" s="3" t="s">
        <v>2974</v>
      </c>
      <c r="H642" s="3" t="s">
        <v>2975</v>
      </c>
      <c r="I642" s="3" t="s">
        <v>3413</v>
      </c>
      <c r="J642" s="4">
        <v>-2.5800709999999998</v>
      </c>
      <c r="K642" s="4">
        <v>-5.3177690000000002</v>
      </c>
      <c r="L642" s="4">
        <v>3.3506369999999999</v>
      </c>
      <c r="M642" s="4">
        <v>6.6731610000000003</v>
      </c>
      <c r="N642" s="4">
        <v>13.739020999999999</v>
      </c>
      <c r="O642" s="4">
        <v>12.784587999999999</v>
      </c>
      <c r="P642" s="4">
        <v>10.041264999999999</v>
      </c>
      <c r="Q642" s="4">
        <v>9.5622699999999998</v>
      </c>
      <c r="R642" s="4" t="s">
        <v>2935</v>
      </c>
      <c r="S642" s="3" t="s">
        <v>4870</v>
      </c>
      <c r="T642" s="4">
        <v>21.9</v>
      </c>
      <c r="U642" s="4">
        <v>2788.8227157000001</v>
      </c>
      <c r="V642" s="10">
        <v>4623.2477150000004</v>
      </c>
      <c r="W642" s="4">
        <v>1.14155251141553</v>
      </c>
      <c r="X642" s="4">
        <v>24.805</v>
      </c>
      <c r="Y642" s="4">
        <v>18.89</v>
      </c>
      <c r="Z642" s="4">
        <v>13.739020999999999</v>
      </c>
      <c r="AA642" s="10">
        <v>18.242399000399999</v>
      </c>
      <c r="AB642" s="10" t="s">
        <v>2935</v>
      </c>
      <c r="AC642" s="4">
        <v>2.4645609999999998</v>
      </c>
      <c r="AD642" s="4">
        <v>2.3371033083329</v>
      </c>
      <c r="AE642" s="4">
        <v>2.4368457066703</v>
      </c>
      <c r="AF642" s="4">
        <v>9.5622699999999998</v>
      </c>
      <c r="AG642" s="4">
        <v>11.872122076264599</v>
      </c>
      <c r="AH642" s="4">
        <v>12.396273152781401</v>
      </c>
      <c r="AI642" s="4">
        <v>10.041264999999999</v>
      </c>
      <c r="AJ642" s="4" t="s">
        <v>2924</v>
      </c>
    </row>
    <row r="643" spans="1:36" hidden="1" x14ac:dyDescent="0.3">
      <c r="A643" s="1" t="s">
        <v>637</v>
      </c>
      <c r="B643" s="2">
        <v>4149372</v>
      </c>
      <c r="C643" s="3" t="s">
        <v>2919</v>
      </c>
      <c r="D643" s="4">
        <v>2833.87570628</v>
      </c>
      <c r="E643" s="3" t="s">
        <v>2937</v>
      </c>
      <c r="F643" s="3" t="s">
        <v>2967</v>
      </c>
      <c r="G643" s="3" t="s">
        <v>3087</v>
      </c>
      <c r="H643" s="3" t="s">
        <v>3305</v>
      </c>
      <c r="I643" s="3" t="s">
        <v>3068</v>
      </c>
      <c r="J643" s="4">
        <v>-53.818528000000001</v>
      </c>
      <c r="K643" s="4">
        <v>-35.181615999999998</v>
      </c>
      <c r="L643" s="4">
        <v>-3.188663</v>
      </c>
      <c r="M643" s="4">
        <v>14.181248</v>
      </c>
      <c r="N643" s="4">
        <v>14.204029</v>
      </c>
      <c r="O643" s="4">
        <v>7.6313490000000002</v>
      </c>
      <c r="P643" s="4">
        <v>0.67533799999999999</v>
      </c>
      <c r="Q643" s="4">
        <v>4.517442</v>
      </c>
      <c r="R643" s="4">
        <v>12.150389000000001</v>
      </c>
      <c r="S643" s="3" t="s">
        <v>4871</v>
      </c>
      <c r="T643" s="4">
        <v>43.72</v>
      </c>
      <c r="U643" s="4">
        <v>2833.87570628</v>
      </c>
      <c r="V643" s="10">
        <v>8391.9427059999998</v>
      </c>
      <c r="W643" s="4">
        <v>3.0443732845379698</v>
      </c>
      <c r="X643" s="5" t="s">
        <v>4872</v>
      </c>
      <c r="Y643" s="4">
        <v>36.28</v>
      </c>
      <c r="Z643" s="4">
        <v>14.204029</v>
      </c>
      <c r="AA643" s="10">
        <v>3.5252378647999998</v>
      </c>
      <c r="AB643" s="10">
        <v>3.9093901368999999</v>
      </c>
      <c r="AC643" s="4">
        <v>0.89260399999999995</v>
      </c>
      <c r="AD643" s="4">
        <v>0.85649725381649999</v>
      </c>
      <c r="AE643" s="4">
        <v>0.87299488662019997</v>
      </c>
      <c r="AF643" s="4">
        <v>4.517442</v>
      </c>
      <c r="AG643" s="4">
        <v>5.0196649984780004</v>
      </c>
      <c r="AH643" s="4">
        <v>5.3497012781507003</v>
      </c>
      <c r="AI643" s="4">
        <v>0.67533799999999999</v>
      </c>
      <c r="AJ643" s="4" t="s">
        <v>2924</v>
      </c>
    </row>
    <row r="644" spans="1:36" hidden="1" x14ac:dyDescent="0.3">
      <c r="A644" s="1" t="s">
        <v>638</v>
      </c>
      <c r="B644" s="2">
        <v>5287007</v>
      </c>
      <c r="C644" s="3" t="s">
        <v>2919</v>
      </c>
      <c r="D644" s="4">
        <v>10338.399279519999</v>
      </c>
      <c r="E644" s="3" t="s">
        <v>2946</v>
      </c>
      <c r="F644" s="3" t="s">
        <v>2947</v>
      </c>
      <c r="G644" s="3" t="s">
        <v>2948</v>
      </c>
      <c r="H644" s="3" t="s">
        <v>2990</v>
      </c>
      <c r="I644" s="3" t="s">
        <v>3391</v>
      </c>
      <c r="J644" s="4">
        <v>64.166667000000004</v>
      </c>
      <c r="K644" s="4">
        <v>48.189939000000003</v>
      </c>
      <c r="L644" s="4">
        <v>43.435721999999998</v>
      </c>
      <c r="M644" s="4">
        <v>16.438862</v>
      </c>
      <c r="N644" s="4" t="s">
        <v>2924</v>
      </c>
      <c r="O644" s="4" t="s">
        <v>2924</v>
      </c>
      <c r="P644" s="4">
        <v>11.044149000000001</v>
      </c>
      <c r="Q644" s="4" t="s">
        <v>2924</v>
      </c>
      <c r="R644" s="4">
        <v>52.839436999999997</v>
      </c>
      <c r="S644" s="3" t="s">
        <v>4873</v>
      </c>
      <c r="T644" s="4">
        <v>31.52</v>
      </c>
      <c r="U644" s="4">
        <v>10338.399279519999</v>
      </c>
      <c r="V644" s="10">
        <v>9592.2402789999996</v>
      </c>
      <c r="W644" s="4" t="s">
        <v>2935</v>
      </c>
      <c r="X644" s="4">
        <v>35.07</v>
      </c>
      <c r="Y644" s="4">
        <v>17.79</v>
      </c>
      <c r="Z644" s="4" t="s">
        <v>2924</v>
      </c>
      <c r="AA644" s="10">
        <v>106.91994572590001</v>
      </c>
      <c r="AB644" s="10">
        <v>121.6988416988</v>
      </c>
      <c r="AC644" s="4">
        <v>10.476383999999999</v>
      </c>
      <c r="AD644" s="4">
        <v>8.6856259560785993</v>
      </c>
      <c r="AE644" s="4">
        <v>10.0052362195665</v>
      </c>
      <c r="AF644" s="4" t="s">
        <v>2924</v>
      </c>
      <c r="AG644" s="4">
        <v>135.79029869719901</v>
      </c>
      <c r="AH644" s="4">
        <v>256.24050419238699</v>
      </c>
      <c r="AI644" s="4">
        <v>11.044149000000001</v>
      </c>
      <c r="AJ644" s="4">
        <v>13.551161</v>
      </c>
    </row>
    <row r="645" spans="1:36" hidden="1" x14ac:dyDescent="0.3">
      <c r="A645" s="1" t="s">
        <v>639</v>
      </c>
      <c r="B645" s="2">
        <v>4813182</v>
      </c>
      <c r="C645" s="3" t="s">
        <v>2936</v>
      </c>
      <c r="D645" s="4">
        <v>2314.0337982299998</v>
      </c>
      <c r="E645" s="3" t="s">
        <v>2920</v>
      </c>
      <c r="F645" s="3" t="s">
        <v>2961</v>
      </c>
      <c r="G645" s="3" t="s">
        <v>2962</v>
      </c>
      <c r="H645" s="3" t="s">
        <v>2963</v>
      </c>
      <c r="I645" s="3" t="s">
        <v>3292</v>
      </c>
      <c r="J645" s="4">
        <v>-31.161550999999999</v>
      </c>
      <c r="K645" s="4">
        <v>9.9192959999999992</v>
      </c>
      <c r="L645" s="4">
        <v>18.810468</v>
      </c>
      <c r="M645" s="4">
        <v>3.6960130000000002</v>
      </c>
      <c r="N645" s="4">
        <v>17.746979</v>
      </c>
      <c r="O645" s="4">
        <v>13.887653</v>
      </c>
      <c r="P645" s="4">
        <v>2.4799709999999999</v>
      </c>
      <c r="Q645" s="4">
        <v>14.236863</v>
      </c>
      <c r="R645" s="4">
        <v>22.334716</v>
      </c>
      <c r="S645" s="3" t="s">
        <v>4874</v>
      </c>
      <c r="T645" s="4">
        <v>74.91</v>
      </c>
      <c r="U645" s="4">
        <v>2314.0337982299998</v>
      </c>
      <c r="V645" s="10">
        <v>3216.377798</v>
      </c>
      <c r="W645" s="4">
        <v>1.0679482045120801</v>
      </c>
      <c r="X645" s="4">
        <v>117.27</v>
      </c>
      <c r="Y645" s="4">
        <v>61.05</v>
      </c>
      <c r="Z645" s="4">
        <v>17.746979</v>
      </c>
      <c r="AA645" s="10">
        <v>16.192555445</v>
      </c>
      <c r="AB645" s="10">
        <v>18.584492331500002</v>
      </c>
      <c r="AC645" s="4">
        <v>2.496963</v>
      </c>
      <c r="AD645" s="4">
        <v>2.3444552114412001</v>
      </c>
      <c r="AE645" s="4">
        <v>2.4702555212193</v>
      </c>
      <c r="AF645" s="4">
        <v>14.236863</v>
      </c>
      <c r="AG645" s="4">
        <v>11.3828213128202</v>
      </c>
      <c r="AH645" s="4">
        <v>12.335843147314</v>
      </c>
      <c r="AI645" s="4">
        <v>2.4799709999999999</v>
      </c>
      <c r="AJ645" s="4" t="s">
        <v>2924</v>
      </c>
    </row>
    <row r="646" spans="1:36" hidden="1" x14ac:dyDescent="0.3">
      <c r="A646" s="1" t="s">
        <v>640</v>
      </c>
      <c r="B646" s="2">
        <v>100687</v>
      </c>
      <c r="C646" s="3" t="s">
        <v>2919</v>
      </c>
      <c r="D646" s="4">
        <v>1064.8336029100001</v>
      </c>
      <c r="E646" s="3" t="s">
        <v>2930</v>
      </c>
      <c r="F646" s="3" t="s">
        <v>2931</v>
      </c>
      <c r="G646" s="3" t="s">
        <v>2931</v>
      </c>
      <c r="H646" s="3" t="s">
        <v>2932</v>
      </c>
      <c r="I646" s="3" t="s">
        <v>2933</v>
      </c>
      <c r="J646" s="4">
        <v>45.174751999999998</v>
      </c>
      <c r="K646" s="4">
        <v>18.123939</v>
      </c>
      <c r="L646" s="4">
        <v>8.6684889999999992</v>
      </c>
      <c r="M646" s="4">
        <v>2.7316349999999998</v>
      </c>
      <c r="N646" s="4">
        <v>15.9942528735632</v>
      </c>
      <c r="O646" s="4">
        <v>23.327745</v>
      </c>
      <c r="P646" s="4">
        <v>0.94348600000000005</v>
      </c>
      <c r="Q646" s="4" t="s">
        <v>2935</v>
      </c>
      <c r="R646" s="4" t="s">
        <v>2935</v>
      </c>
      <c r="S646" s="3" t="s">
        <v>4875</v>
      </c>
      <c r="T646" s="4">
        <v>27.83</v>
      </c>
      <c r="U646" s="4">
        <v>1064.8336029100001</v>
      </c>
      <c r="V646" s="10" t="s">
        <v>2935</v>
      </c>
      <c r="W646" s="4">
        <v>2.5871361839741298</v>
      </c>
      <c r="X646" s="4">
        <v>29.02</v>
      </c>
      <c r="Y646" s="4">
        <v>17.07</v>
      </c>
      <c r="Z646" s="4">
        <v>16.086704999999998</v>
      </c>
      <c r="AA646" s="10">
        <v>14.259363631699999</v>
      </c>
      <c r="AB646" s="10">
        <v>16.211619006500001</v>
      </c>
      <c r="AC646" s="4" t="s">
        <v>2935</v>
      </c>
      <c r="AD646" s="4" t="s">
        <v>2935</v>
      </c>
      <c r="AE646" s="4" t="s">
        <v>2935</v>
      </c>
      <c r="AF646" s="4" t="s">
        <v>2935</v>
      </c>
      <c r="AG646" s="4" t="s">
        <v>2935</v>
      </c>
      <c r="AH646" s="4" t="s">
        <v>2935</v>
      </c>
      <c r="AI646" s="4">
        <v>0.94348600000000005</v>
      </c>
      <c r="AJ646" s="4">
        <v>1.1633640000000001</v>
      </c>
    </row>
    <row r="647" spans="1:36" hidden="1" x14ac:dyDescent="0.3">
      <c r="A647" s="1" t="s">
        <v>641</v>
      </c>
      <c r="B647" s="2">
        <v>4980342</v>
      </c>
      <c r="C647" s="3" t="s">
        <v>2936</v>
      </c>
      <c r="D647" s="4">
        <v>128614.4694165</v>
      </c>
      <c r="E647" s="3" t="s">
        <v>3098</v>
      </c>
      <c r="F647" s="3" t="s">
        <v>3098</v>
      </c>
      <c r="G647" s="3" t="s">
        <v>3099</v>
      </c>
      <c r="H647" s="3" t="s">
        <v>3158</v>
      </c>
      <c r="I647" s="3" t="s">
        <v>3414</v>
      </c>
      <c r="J647" s="4">
        <v>-3.2383760000000001</v>
      </c>
      <c r="K647" s="4">
        <v>1.6186229999999999</v>
      </c>
      <c r="L647" s="4">
        <v>6.4285709999999998</v>
      </c>
      <c r="M647" s="4">
        <v>-0.50747900000000001</v>
      </c>
      <c r="N647" s="4">
        <v>13.238953</v>
      </c>
      <c r="O647" s="4">
        <v>14.186873</v>
      </c>
      <c r="P647" s="4">
        <v>2.578449</v>
      </c>
      <c r="Q647" s="4">
        <v>5.6696929999999996</v>
      </c>
      <c r="R647" s="4">
        <v>17.724907000000002</v>
      </c>
      <c r="S647" s="3" t="s">
        <v>4876</v>
      </c>
      <c r="T647" s="4">
        <v>111.75</v>
      </c>
      <c r="U647" s="4">
        <v>128614.4694165</v>
      </c>
      <c r="V647" s="10">
        <v>140126.46941600001</v>
      </c>
      <c r="W647" s="4">
        <v>2.79194630872483</v>
      </c>
      <c r="X647" s="4">
        <v>135.18</v>
      </c>
      <c r="Y647" s="4">
        <v>101.295</v>
      </c>
      <c r="Z647" s="4">
        <v>13.238953</v>
      </c>
      <c r="AA647" s="10">
        <v>14.5967763003</v>
      </c>
      <c r="AB647" s="10">
        <v>14.429632460700001</v>
      </c>
      <c r="AC647" s="4">
        <v>2.4616410000000002</v>
      </c>
      <c r="AD647" s="4">
        <v>2.5370664723203</v>
      </c>
      <c r="AE647" s="4">
        <v>2.4793344591187001</v>
      </c>
      <c r="AF647" s="4">
        <v>5.6696929999999996</v>
      </c>
      <c r="AG647" s="4">
        <v>5.3009058197287002</v>
      </c>
      <c r="AH647" s="4">
        <v>5.7058091473049997</v>
      </c>
      <c r="AI647" s="4">
        <v>2.578449</v>
      </c>
      <c r="AJ647" s="4">
        <v>2.578449</v>
      </c>
    </row>
    <row r="648" spans="1:36" hidden="1" x14ac:dyDescent="0.3">
      <c r="A648" s="1" t="s">
        <v>642</v>
      </c>
      <c r="B648" s="2">
        <v>8743250</v>
      </c>
      <c r="C648" s="3" t="s">
        <v>2936</v>
      </c>
      <c r="D648" s="4">
        <v>3872.1330061799999</v>
      </c>
      <c r="E648" s="3" t="s">
        <v>3098</v>
      </c>
      <c r="F648" s="3" t="s">
        <v>3098</v>
      </c>
      <c r="G648" s="3" t="s">
        <v>3099</v>
      </c>
      <c r="H648" s="3" t="s">
        <v>3100</v>
      </c>
      <c r="I648" s="3" t="s">
        <v>3181</v>
      </c>
      <c r="J648" s="4">
        <v>26.202338000000001</v>
      </c>
      <c r="K648" s="4">
        <v>44.077435999999999</v>
      </c>
      <c r="L648" s="4">
        <v>22.493956000000001</v>
      </c>
      <c r="M648" s="4">
        <v>6.105518</v>
      </c>
      <c r="N648" s="4">
        <v>9.6477219999999999</v>
      </c>
      <c r="O648" s="4">
        <v>10.239409</v>
      </c>
      <c r="P648" s="4">
        <v>2.531663</v>
      </c>
      <c r="Q648" s="4">
        <v>5.2394319999999999</v>
      </c>
      <c r="R648" s="4">
        <v>10.891132000000001</v>
      </c>
      <c r="S648" s="3" t="s">
        <v>4877</v>
      </c>
      <c r="T648" s="4">
        <v>131.72999999999999</v>
      </c>
      <c r="U648" s="4">
        <v>3872.1330061799999</v>
      </c>
      <c r="V648" s="10">
        <v>3658.1010059999999</v>
      </c>
      <c r="W648" s="4">
        <v>0.75912852045851398</v>
      </c>
      <c r="X648" s="5" t="s">
        <v>4878</v>
      </c>
      <c r="Y648" s="4">
        <v>75.430000000000007</v>
      </c>
      <c r="Z648" s="4">
        <v>9.6477219999999999</v>
      </c>
      <c r="AA648" s="10">
        <v>9.2158838096999993</v>
      </c>
      <c r="AB648" s="10">
        <v>11.4547826086</v>
      </c>
      <c r="AC648" s="4">
        <v>1.6297889999999999</v>
      </c>
      <c r="AD648" s="4">
        <v>1.6206123645676</v>
      </c>
      <c r="AE648" s="4">
        <v>1.6620101707852</v>
      </c>
      <c r="AF648" s="4">
        <v>5.2394319999999999</v>
      </c>
      <c r="AG648" s="4">
        <v>5.1360150032643004</v>
      </c>
      <c r="AH648" s="4">
        <v>5.6801928634649004</v>
      </c>
      <c r="AI648" s="4">
        <v>2.531663</v>
      </c>
      <c r="AJ648" s="4">
        <v>2.531663</v>
      </c>
    </row>
    <row r="649" spans="1:36" hidden="1" x14ac:dyDescent="0.3">
      <c r="A649" s="1" t="s">
        <v>643</v>
      </c>
      <c r="B649" s="2">
        <v>4057041</v>
      </c>
      <c r="C649" s="3" t="s">
        <v>2936</v>
      </c>
      <c r="D649" s="4">
        <v>34073.103008400001</v>
      </c>
      <c r="E649" s="3" t="s">
        <v>3095</v>
      </c>
      <c r="F649" s="3" t="s">
        <v>3095</v>
      </c>
      <c r="G649" s="3" t="s">
        <v>3130</v>
      </c>
      <c r="H649" s="3" t="s">
        <v>3130</v>
      </c>
      <c r="I649" s="3" t="s">
        <v>3097</v>
      </c>
      <c r="J649" s="4">
        <v>8.1354439999999997</v>
      </c>
      <c r="K649" s="4">
        <v>-2.2946260000000001</v>
      </c>
      <c r="L649" s="4">
        <v>-6.9441819999999996</v>
      </c>
      <c r="M649" s="4">
        <v>1.990875</v>
      </c>
      <c r="N649" s="4">
        <v>18.509596999999999</v>
      </c>
      <c r="O649" s="4" t="s">
        <v>2924</v>
      </c>
      <c r="P649" s="4">
        <v>1.554141</v>
      </c>
      <c r="Q649" s="4">
        <v>10.71903</v>
      </c>
      <c r="R649" s="4" t="s">
        <v>2924</v>
      </c>
      <c r="S649" s="3" t="s">
        <v>4879</v>
      </c>
      <c r="T649" s="4">
        <v>98.36</v>
      </c>
      <c r="U649" s="4">
        <v>34073.103008400001</v>
      </c>
      <c r="V649" s="10">
        <v>60273.103007999998</v>
      </c>
      <c r="W649" s="4">
        <v>3.37535583570557</v>
      </c>
      <c r="X649" s="4">
        <v>107.75</v>
      </c>
      <c r="Y649" s="4">
        <v>85.85</v>
      </c>
      <c r="Z649" s="4">
        <v>18.509596999999999</v>
      </c>
      <c r="AA649" s="10">
        <v>17.900886308600001</v>
      </c>
      <c r="AB649" s="10">
        <v>18.414096256499999</v>
      </c>
      <c r="AC649" s="5" t="s">
        <v>4880</v>
      </c>
      <c r="AD649" s="4">
        <v>3.8229718006632001</v>
      </c>
      <c r="AE649" s="4">
        <v>3.9494421297534998</v>
      </c>
      <c r="AF649" s="4">
        <v>10.71903</v>
      </c>
      <c r="AG649" s="4">
        <v>11.183024817411299</v>
      </c>
      <c r="AH649" s="4">
        <v>11.768866566323201</v>
      </c>
      <c r="AI649" s="4">
        <v>1.554141</v>
      </c>
      <c r="AJ649" s="4">
        <v>1.583642</v>
      </c>
    </row>
    <row r="650" spans="1:36" hidden="1" x14ac:dyDescent="0.3">
      <c r="A650" s="1" t="s">
        <v>644</v>
      </c>
      <c r="B650" s="2">
        <v>4276708</v>
      </c>
      <c r="C650" s="3" t="s">
        <v>2936</v>
      </c>
      <c r="D650" s="4">
        <v>43507.011706719997</v>
      </c>
      <c r="E650" s="3" t="s">
        <v>3007</v>
      </c>
      <c r="F650" s="3" t="s">
        <v>3008</v>
      </c>
      <c r="G650" s="3" t="s">
        <v>3317</v>
      </c>
      <c r="H650" s="3" t="s">
        <v>3318</v>
      </c>
      <c r="I650" s="3" t="s">
        <v>3398</v>
      </c>
      <c r="J650" s="4">
        <v>0.54117599999999999</v>
      </c>
      <c r="K650" s="4">
        <v>-1.6577759999999999</v>
      </c>
      <c r="L650" s="4">
        <v>-0.80708599999999997</v>
      </c>
      <c r="M650" s="4">
        <v>0.90522499999999995</v>
      </c>
      <c r="N650" s="4">
        <v>75.913842000000002</v>
      </c>
      <c r="O650" s="4">
        <v>26.711993</v>
      </c>
      <c r="P650" s="4">
        <v>5.5263220000000004</v>
      </c>
      <c r="Q650" s="4">
        <v>13.362759</v>
      </c>
      <c r="R650" s="4">
        <v>46.074984000000001</v>
      </c>
      <c r="S650" s="3" t="s">
        <v>4881</v>
      </c>
      <c r="T650" s="4">
        <v>239.66</v>
      </c>
      <c r="U650" s="4">
        <v>43507.011706719997</v>
      </c>
      <c r="V650" s="10">
        <v>55892.411705999999</v>
      </c>
      <c r="W650" s="4">
        <v>1.68572143870483</v>
      </c>
      <c r="X650" s="4">
        <v>274.87</v>
      </c>
      <c r="Y650" s="4">
        <v>224.76</v>
      </c>
      <c r="Z650" s="4">
        <v>75.913842000000002</v>
      </c>
      <c r="AA650" s="10">
        <v>16.5554496345</v>
      </c>
      <c r="AB650" s="10">
        <v>17.490992131700001</v>
      </c>
      <c r="AC650" s="4">
        <v>5.4845949999999997</v>
      </c>
      <c r="AD650" s="4">
        <v>5.2094183138058003</v>
      </c>
      <c r="AE650" s="4">
        <v>5.3786933800363004</v>
      </c>
      <c r="AF650" s="4">
        <v>13.362759</v>
      </c>
      <c r="AG650" s="4">
        <v>13.4098306986556</v>
      </c>
      <c r="AH650" s="4">
        <v>14.004605481265299</v>
      </c>
      <c r="AI650" s="4">
        <v>5.5263220000000004</v>
      </c>
      <c r="AJ650" s="4" t="s">
        <v>2924</v>
      </c>
    </row>
    <row r="651" spans="1:36" hidden="1" x14ac:dyDescent="0.3">
      <c r="A651" s="1" t="s">
        <v>645</v>
      </c>
      <c r="B651" s="2">
        <v>4072145</v>
      </c>
      <c r="C651" s="3" t="s">
        <v>2919</v>
      </c>
      <c r="D651" s="4">
        <v>78157.245424110006</v>
      </c>
      <c r="E651" s="3" t="s">
        <v>3095</v>
      </c>
      <c r="F651" s="3" t="s">
        <v>3095</v>
      </c>
      <c r="G651" s="3" t="s">
        <v>3096</v>
      </c>
      <c r="H651" s="3" t="s">
        <v>3096</v>
      </c>
      <c r="I651" s="3" t="s">
        <v>3103</v>
      </c>
      <c r="J651" s="4">
        <v>101.75197799999999</v>
      </c>
      <c r="K651" s="4">
        <v>28.181584999999998</v>
      </c>
      <c r="L651" s="4">
        <v>-6.0563909999999996</v>
      </c>
      <c r="M651" s="4">
        <v>11.418761999999999</v>
      </c>
      <c r="N651" s="4">
        <v>27.716282</v>
      </c>
      <c r="O651" s="4" t="s">
        <v>2924</v>
      </c>
      <c r="P651" s="4">
        <v>6.2223610000000003</v>
      </c>
      <c r="Q651" s="4">
        <v>13.760059</v>
      </c>
      <c r="R651" s="4">
        <v>75.268282999999997</v>
      </c>
      <c r="S651" s="3" t="s">
        <v>4882</v>
      </c>
      <c r="T651" s="4">
        <v>249.89</v>
      </c>
      <c r="U651" s="4">
        <v>78157.245424110006</v>
      </c>
      <c r="V651" s="10">
        <v>85147.245423999993</v>
      </c>
      <c r="W651" s="4">
        <v>0.56424826923846505</v>
      </c>
      <c r="X651" s="4">
        <v>288.75330000000002</v>
      </c>
      <c r="Y651" s="4">
        <v>109.44</v>
      </c>
      <c r="Z651" s="4">
        <v>27.716282</v>
      </c>
      <c r="AA651" s="10">
        <v>28.5090071075</v>
      </c>
      <c r="AB651" s="10">
        <v>30.382353942400002</v>
      </c>
      <c r="AC651" s="4">
        <v>3.550465</v>
      </c>
      <c r="AD651" s="4">
        <v>4.1608051294755004</v>
      </c>
      <c r="AE651" s="4">
        <v>4.0283302496757001</v>
      </c>
      <c r="AF651" s="4">
        <v>13.760059</v>
      </c>
      <c r="AG651" s="4">
        <v>17.4836203923883</v>
      </c>
      <c r="AH651" s="4">
        <v>18.917069871339301</v>
      </c>
      <c r="AI651" s="4">
        <v>6.2223610000000003</v>
      </c>
      <c r="AJ651" s="4">
        <v>6.5119610000000003</v>
      </c>
    </row>
    <row r="652" spans="1:36" hidden="1" x14ac:dyDescent="0.3">
      <c r="A652" s="1" t="s">
        <v>646</v>
      </c>
      <c r="B652" s="2">
        <v>6517345</v>
      </c>
      <c r="C652" s="3" t="s">
        <v>2936</v>
      </c>
      <c r="D652" s="4">
        <v>1797.6122002100001</v>
      </c>
      <c r="E652" s="3" t="s">
        <v>3033</v>
      </c>
      <c r="F652" s="3" t="s">
        <v>3033</v>
      </c>
      <c r="G652" s="3" t="s">
        <v>3054</v>
      </c>
      <c r="H652" s="3" t="s">
        <v>3078</v>
      </c>
      <c r="I652" s="3" t="s">
        <v>3415</v>
      </c>
      <c r="J652" s="4">
        <v>-29.771429000000001</v>
      </c>
      <c r="K652" s="4">
        <v>-22.849969000000002</v>
      </c>
      <c r="L652" s="4">
        <v>-17.682518000000002</v>
      </c>
      <c r="M652" s="4">
        <v>7.2425829999999998</v>
      </c>
      <c r="N652" s="4">
        <v>16.422077000000002</v>
      </c>
      <c r="O652" s="4">
        <v>14.931184</v>
      </c>
      <c r="P652" s="4">
        <v>1.781315</v>
      </c>
      <c r="Q652" s="4">
        <v>6.0692459999999997</v>
      </c>
      <c r="R652" s="4">
        <v>19.747696000000001</v>
      </c>
      <c r="S652" s="3" t="s">
        <v>4883</v>
      </c>
      <c r="T652" s="5" t="s">
        <v>4523</v>
      </c>
      <c r="U652" s="4">
        <v>1797.6122002100001</v>
      </c>
      <c r="V652" s="10">
        <v>3689.2026500000002</v>
      </c>
      <c r="W652" s="4" t="s">
        <v>2935</v>
      </c>
      <c r="X652" s="4">
        <v>23.2</v>
      </c>
      <c r="Y652" s="4">
        <v>10.49</v>
      </c>
      <c r="Z652" s="4">
        <v>16.422077000000002</v>
      </c>
      <c r="AA652" s="10">
        <v>9.7605712870379993</v>
      </c>
      <c r="AB652" s="10">
        <v>16.235004943333799</v>
      </c>
      <c r="AC652" s="4">
        <v>0.48801099999999997</v>
      </c>
      <c r="AD652" s="4">
        <v>0.47518047946160002</v>
      </c>
      <c r="AE652" s="4">
        <v>0.52848893954340004</v>
      </c>
      <c r="AF652" s="4">
        <v>6.0692459999999997</v>
      </c>
      <c r="AG652" s="4">
        <v>5.6794784649493</v>
      </c>
      <c r="AH652" s="4">
        <v>6.3127651352571998</v>
      </c>
      <c r="AI652" s="4">
        <v>1.781315</v>
      </c>
      <c r="AJ652" s="4">
        <v>4.0378210000000001</v>
      </c>
    </row>
    <row r="653" spans="1:36" hidden="1" x14ac:dyDescent="0.3">
      <c r="A653" s="1" t="s">
        <v>647</v>
      </c>
      <c r="B653" s="2">
        <v>6858530</v>
      </c>
      <c r="C653" s="3" t="s">
        <v>2919</v>
      </c>
      <c r="D653" s="4">
        <v>5266.9507991199998</v>
      </c>
      <c r="E653" s="3" t="s">
        <v>2937</v>
      </c>
      <c r="F653" s="3" t="s">
        <v>2938</v>
      </c>
      <c r="G653" s="3" t="s">
        <v>3037</v>
      </c>
      <c r="H653" s="3" t="s">
        <v>3037</v>
      </c>
      <c r="I653" s="3" t="s">
        <v>3131</v>
      </c>
      <c r="J653" s="4">
        <v>131.81080499999999</v>
      </c>
      <c r="K653" s="4">
        <v>61.388216</v>
      </c>
      <c r="L653" s="4">
        <v>19.322115</v>
      </c>
      <c r="M653" s="4">
        <v>12.946227</v>
      </c>
      <c r="N653" s="4">
        <v>76.320611</v>
      </c>
      <c r="O653" s="4">
        <v>42.817987000000002</v>
      </c>
      <c r="P653" s="4">
        <v>9.1800569999999997</v>
      </c>
      <c r="Q653" s="4">
        <v>25.099741999999999</v>
      </c>
      <c r="R653" s="4">
        <v>67.925027</v>
      </c>
      <c r="S653" s="3" t="s">
        <v>4884</v>
      </c>
      <c r="T653" s="4">
        <v>99.98</v>
      </c>
      <c r="U653" s="4">
        <v>5266.9507991199998</v>
      </c>
      <c r="V653" s="10">
        <v>5745.5147989999996</v>
      </c>
      <c r="W653" s="4" t="s">
        <v>2935</v>
      </c>
      <c r="X653" s="5" t="s">
        <v>4885</v>
      </c>
      <c r="Y653" s="4">
        <v>39.79</v>
      </c>
      <c r="Z653" s="4">
        <v>76.320611</v>
      </c>
      <c r="AA653" s="10">
        <v>51.377183967100002</v>
      </c>
      <c r="AB653" s="10">
        <v>51.377183967100002</v>
      </c>
      <c r="AC653" s="4">
        <v>3.1501450000000002</v>
      </c>
      <c r="AD653" s="4">
        <v>2.2785017283019</v>
      </c>
      <c r="AE653" s="4">
        <v>2.2785017283019</v>
      </c>
      <c r="AF653" s="4">
        <v>25.099741999999999</v>
      </c>
      <c r="AG653" s="4">
        <v>16.038462730636201</v>
      </c>
      <c r="AH653" s="4">
        <v>16.038462730636201</v>
      </c>
      <c r="AI653" s="4">
        <v>9.1800569999999997</v>
      </c>
      <c r="AJ653" s="4">
        <v>16.382107000000001</v>
      </c>
    </row>
    <row r="654" spans="1:36" hidden="1" x14ac:dyDescent="0.3">
      <c r="A654" s="1" t="s">
        <v>648</v>
      </c>
      <c r="B654" s="2">
        <v>4113470</v>
      </c>
      <c r="C654" s="3" t="s">
        <v>2936</v>
      </c>
      <c r="D654" s="4">
        <v>3872.2407333699998</v>
      </c>
      <c r="E654" s="3" t="s">
        <v>2937</v>
      </c>
      <c r="F654" s="3" t="s">
        <v>3060</v>
      </c>
      <c r="G654" s="3" t="s">
        <v>3069</v>
      </c>
      <c r="H654" s="3" t="s">
        <v>3069</v>
      </c>
      <c r="I654" s="3" t="s">
        <v>3132</v>
      </c>
      <c r="J654" s="4">
        <v>-0.69134200000000001</v>
      </c>
      <c r="K654" s="4">
        <v>4.3240220000000003</v>
      </c>
      <c r="L654" s="4">
        <v>-5.8010489999999999</v>
      </c>
      <c r="M654" s="4">
        <v>-8.9606080000000006</v>
      </c>
      <c r="N654" s="4">
        <v>5.7600249999999997</v>
      </c>
      <c r="O654" s="4">
        <v>14.564031</v>
      </c>
      <c r="P654" s="4">
        <v>1.7321530000000001</v>
      </c>
      <c r="Q654" s="4">
        <v>4.2079199999999997</v>
      </c>
      <c r="R654" s="4" t="s">
        <v>2924</v>
      </c>
      <c r="S654" s="3" t="s">
        <v>4886</v>
      </c>
      <c r="T654" s="4">
        <v>93.37</v>
      </c>
      <c r="U654" s="4">
        <v>3872.2407333699998</v>
      </c>
      <c r="V654" s="10">
        <v>4697.2417329999998</v>
      </c>
      <c r="W654" s="4">
        <v>6.8972903502195599</v>
      </c>
      <c r="X654" s="4">
        <v>114</v>
      </c>
      <c r="Y654" s="4">
        <v>80.010000000000005</v>
      </c>
      <c r="Z654" s="4">
        <v>5.7600249999999997</v>
      </c>
      <c r="AA654" s="10">
        <v>5.9396052137000002</v>
      </c>
      <c r="AB654" s="10">
        <v>6.4717942888</v>
      </c>
      <c r="AC654" s="4">
        <v>1.344597</v>
      </c>
      <c r="AD654" s="4">
        <v>1.3069993609749999</v>
      </c>
      <c r="AE654" s="4">
        <v>1.3395911444560999</v>
      </c>
      <c r="AF654" s="4">
        <v>4.2079199999999997</v>
      </c>
      <c r="AG654" s="4">
        <v>4.2417050876258999</v>
      </c>
      <c r="AH654" s="4">
        <v>4.2604663491226997</v>
      </c>
      <c r="AI654" s="4">
        <v>1.7321530000000001</v>
      </c>
      <c r="AJ654" s="4">
        <v>1.807115</v>
      </c>
    </row>
    <row r="655" spans="1:36" hidden="1" x14ac:dyDescent="0.3">
      <c r="A655" s="1" t="s">
        <v>649</v>
      </c>
      <c r="B655" s="2">
        <v>4988311</v>
      </c>
      <c r="C655" s="3" t="s">
        <v>2919</v>
      </c>
      <c r="D655" s="4">
        <v>60403.59996</v>
      </c>
      <c r="E655" s="3" t="s">
        <v>2937</v>
      </c>
      <c r="F655" s="3" t="s">
        <v>2967</v>
      </c>
      <c r="G655" s="3" t="s">
        <v>2968</v>
      </c>
      <c r="H655" s="3" t="s">
        <v>3000</v>
      </c>
      <c r="I655" s="3" t="s">
        <v>3001</v>
      </c>
      <c r="J655" s="4">
        <v>23.400905000000002</v>
      </c>
      <c r="K655" s="4">
        <v>20.022970999999998</v>
      </c>
      <c r="L655" s="4">
        <v>20.414826000000001</v>
      </c>
      <c r="M655" s="4">
        <v>10.640551</v>
      </c>
      <c r="N655" s="4">
        <v>43.846153999999999</v>
      </c>
      <c r="O655" s="4">
        <v>60.696998999999998</v>
      </c>
      <c r="P655" s="4">
        <v>7.6482070000000002</v>
      </c>
      <c r="Q655" s="4">
        <v>32.033397999999998</v>
      </c>
      <c r="R655" s="4">
        <v>87.016300000000001</v>
      </c>
      <c r="S655" s="3" t="s">
        <v>4887</v>
      </c>
      <c r="T655" s="4">
        <v>62.7</v>
      </c>
      <c r="U655" s="4">
        <v>60403.59996</v>
      </c>
      <c r="V655" s="10">
        <v>56845.986960000002</v>
      </c>
      <c r="W655" s="4" t="s">
        <v>2935</v>
      </c>
      <c r="X655" s="4">
        <v>62.9</v>
      </c>
      <c r="Y655" s="4">
        <v>46.21</v>
      </c>
      <c r="Z655" s="4">
        <v>43.846153999999999</v>
      </c>
      <c r="AA655" s="10">
        <v>39.325137982900003</v>
      </c>
      <c r="AB655" s="10">
        <v>40.105156102999999</v>
      </c>
      <c r="AC655" s="4">
        <v>13.028401000000001</v>
      </c>
      <c r="AD655" s="4">
        <v>12.042140374749501</v>
      </c>
      <c r="AE655" s="4">
        <v>12.139863172310999</v>
      </c>
      <c r="AF655" s="4">
        <v>32.033397999999998</v>
      </c>
      <c r="AG655" s="4">
        <v>27.6659022324577</v>
      </c>
      <c r="AH655" s="4">
        <v>29.083055677130101</v>
      </c>
      <c r="AI655" s="4">
        <v>7.6482070000000002</v>
      </c>
      <c r="AJ655" s="4">
        <v>8.2619579999999999</v>
      </c>
    </row>
    <row r="656" spans="1:36" hidden="1" x14ac:dyDescent="0.3">
      <c r="A656" s="1" t="s">
        <v>650</v>
      </c>
      <c r="B656" s="2">
        <v>103010</v>
      </c>
      <c r="C656" s="3" t="s">
        <v>2936</v>
      </c>
      <c r="D656" s="4">
        <v>3580.8720043200001</v>
      </c>
      <c r="E656" s="3" t="s">
        <v>2977</v>
      </c>
      <c r="F656" s="3" t="s">
        <v>2978</v>
      </c>
      <c r="G656" s="3" t="s">
        <v>3299</v>
      </c>
      <c r="H656" s="3" t="s">
        <v>3299</v>
      </c>
      <c r="I656" s="3" t="s">
        <v>2980</v>
      </c>
      <c r="J656" s="4">
        <v>31.190771000000002</v>
      </c>
      <c r="K656" s="4">
        <v>10.979435</v>
      </c>
      <c r="L656" s="4">
        <v>-0.34428799999999998</v>
      </c>
      <c r="M656" s="4">
        <v>6.4526909999999997</v>
      </c>
      <c r="N656" s="4">
        <v>26.0983606557377</v>
      </c>
      <c r="O656" s="4">
        <v>12.056039</v>
      </c>
      <c r="P656" s="4">
        <v>2.404471</v>
      </c>
      <c r="Q656" s="4">
        <v>16.290130000000001</v>
      </c>
      <c r="R656" s="4">
        <v>22.987693</v>
      </c>
      <c r="S656" s="3" t="s">
        <v>4888</v>
      </c>
      <c r="T656" s="4">
        <v>31.84</v>
      </c>
      <c r="U656" s="4">
        <v>3580.8720043200001</v>
      </c>
      <c r="V656" s="10">
        <v>6036.6660039999997</v>
      </c>
      <c r="W656" s="4">
        <v>3.7060301507537701</v>
      </c>
      <c r="X656" s="4">
        <v>34.22</v>
      </c>
      <c r="Y656" s="4">
        <v>22.2</v>
      </c>
      <c r="Z656" s="4">
        <v>26.379453000000002</v>
      </c>
      <c r="AA656" s="10">
        <v>24.349954114399999</v>
      </c>
      <c r="AB656" s="10">
        <v>25.570394879399998</v>
      </c>
      <c r="AC656" s="4">
        <v>8.0542250000000006</v>
      </c>
      <c r="AD656" s="4">
        <v>7.8211871760156004</v>
      </c>
      <c r="AE656" s="4">
        <v>7.9425774533288003</v>
      </c>
      <c r="AF656" s="4">
        <v>16.290130000000001</v>
      </c>
      <c r="AG656" s="4">
        <v>15.3835525358145</v>
      </c>
      <c r="AH656" s="4">
        <v>15.9936975569381</v>
      </c>
      <c r="AI656" s="4">
        <v>2.404471</v>
      </c>
      <c r="AJ656" s="4">
        <v>2.404471</v>
      </c>
    </row>
    <row r="657" spans="1:36" hidden="1" x14ac:dyDescent="0.3">
      <c r="A657" s="1" t="s">
        <v>651</v>
      </c>
      <c r="B657" s="2">
        <v>4810788</v>
      </c>
      <c r="C657" s="3" t="s">
        <v>2957</v>
      </c>
      <c r="D657" s="4">
        <v>6028.7613829800002</v>
      </c>
      <c r="E657" s="3" t="s">
        <v>2920</v>
      </c>
      <c r="F657" s="3" t="s">
        <v>2921</v>
      </c>
      <c r="G657" s="3" t="s">
        <v>3114</v>
      </c>
      <c r="H657" s="3" t="s">
        <v>3114</v>
      </c>
      <c r="I657" s="3" t="s">
        <v>3051</v>
      </c>
      <c r="J657" s="4">
        <v>127.161469</v>
      </c>
      <c r="K657" s="4">
        <v>67.852975999999998</v>
      </c>
      <c r="L657" s="4">
        <v>17.620605000000001</v>
      </c>
      <c r="M657" s="4">
        <v>11.016786</v>
      </c>
      <c r="N657" s="4">
        <v>45.630451999999998</v>
      </c>
      <c r="O657" s="4">
        <v>41.545126000000003</v>
      </c>
      <c r="P657" s="4">
        <v>9.431241</v>
      </c>
      <c r="Q657" s="4">
        <v>37.387124</v>
      </c>
      <c r="R657" s="4">
        <v>39.167228000000001</v>
      </c>
      <c r="S657" s="3" t="s">
        <v>4889</v>
      </c>
      <c r="T657" s="4">
        <v>57.54</v>
      </c>
      <c r="U657" s="4">
        <v>6028.7613829800002</v>
      </c>
      <c r="V657" s="10">
        <v>5487.9063820000001</v>
      </c>
      <c r="W657" s="4" t="s">
        <v>2935</v>
      </c>
      <c r="X657" s="4">
        <v>61.662999999999997</v>
      </c>
      <c r="Y657" s="4">
        <v>20.84</v>
      </c>
      <c r="Z657" s="4">
        <v>45.630451999999998</v>
      </c>
      <c r="AA657" s="10">
        <v>35.278969957000001</v>
      </c>
      <c r="AB657" s="10">
        <v>42.308823529400001</v>
      </c>
      <c r="AC657" s="4">
        <v>8.730988</v>
      </c>
      <c r="AD657" s="4">
        <v>6.9485270745214001</v>
      </c>
      <c r="AE657" s="4">
        <v>7.9396311278200997</v>
      </c>
      <c r="AF657" s="4">
        <v>37.387124</v>
      </c>
      <c r="AG657" s="4">
        <v>27.9176211725804</v>
      </c>
      <c r="AH657" s="4">
        <v>40.116274722222201</v>
      </c>
      <c r="AI657" s="4">
        <v>9.431241</v>
      </c>
      <c r="AJ657" s="4">
        <v>9.431241</v>
      </c>
    </row>
    <row r="658" spans="1:36" hidden="1" x14ac:dyDescent="0.3">
      <c r="A658" s="1" t="s">
        <v>652</v>
      </c>
      <c r="B658" s="2">
        <v>6336286</v>
      </c>
      <c r="C658" s="3" t="s">
        <v>2936</v>
      </c>
      <c r="D658" s="4">
        <v>8721.1397852099999</v>
      </c>
      <c r="E658" s="3" t="s">
        <v>2937</v>
      </c>
      <c r="F658" s="3" t="s">
        <v>2938</v>
      </c>
      <c r="G658" s="3" t="s">
        <v>3039</v>
      </c>
      <c r="H658" s="3" t="s">
        <v>3039</v>
      </c>
      <c r="I658" s="3" t="s">
        <v>3416</v>
      </c>
      <c r="J658" s="4">
        <v>29.527896999999999</v>
      </c>
      <c r="K658" s="4">
        <v>-11.685525</v>
      </c>
      <c r="L658" s="4">
        <v>-0.50549500000000003</v>
      </c>
      <c r="M658" s="4">
        <v>6.4925899999999999</v>
      </c>
      <c r="N658" s="4">
        <v>21.608592000000002</v>
      </c>
      <c r="O658" s="4">
        <v>11.082007000000001</v>
      </c>
      <c r="P658" s="4">
        <v>5.3046639999999998</v>
      </c>
      <c r="Q658" s="4">
        <v>11.784568999999999</v>
      </c>
      <c r="R658" s="4">
        <v>19.145605</v>
      </c>
      <c r="S658" s="3" t="s">
        <v>4890</v>
      </c>
      <c r="T658" s="4">
        <v>45.27</v>
      </c>
      <c r="U658" s="4">
        <v>8721.1397852099999</v>
      </c>
      <c r="V658" s="10">
        <v>11425.139784999999</v>
      </c>
      <c r="W658" s="4" t="s">
        <v>2935</v>
      </c>
      <c r="X658" s="4">
        <v>62.15</v>
      </c>
      <c r="Y658" s="4">
        <v>34.020000000000003</v>
      </c>
      <c r="Z658" s="4">
        <v>21.608592000000002</v>
      </c>
      <c r="AA658" s="10">
        <v>20.2360198471</v>
      </c>
      <c r="AB658" s="10">
        <v>20.853870887399999</v>
      </c>
      <c r="AC658" s="4">
        <v>1.6387179999999999</v>
      </c>
      <c r="AD658" s="4">
        <v>1.5161672791244001</v>
      </c>
      <c r="AE658" s="4">
        <v>1.5571598678573</v>
      </c>
      <c r="AF658" s="4">
        <v>11.784568999999999</v>
      </c>
      <c r="AG658" s="4">
        <v>12.285496812423</v>
      </c>
      <c r="AH658" s="4">
        <v>12.5229316570764</v>
      </c>
      <c r="AI658" s="4">
        <v>5.3046639999999998</v>
      </c>
      <c r="AJ658" s="4" t="s">
        <v>2924</v>
      </c>
    </row>
    <row r="659" spans="1:36" hidden="1" x14ac:dyDescent="0.3">
      <c r="A659" s="1" t="s">
        <v>653</v>
      </c>
      <c r="B659" s="2">
        <v>4024677</v>
      </c>
      <c r="C659" s="3" t="s">
        <v>2936</v>
      </c>
      <c r="D659" s="4">
        <v>999.09866</v>
      </c>
      <c r="E659" s="3" t="s">
        <v>3098</v>
      </c>
      <c r="F659" s="3" t="s">
        <v>3098</v>
      </c>
      <c r="G659" s="3" t="s">
        <v>3184</v>
      </c>
      <c r="H659" s="3" t="s">
        <v>3185</v>
      </c>
      <c r="I659" s="3" t="s">
        <v>3304</v>
      </c>
      <c r="J659" s="4">
        <v>14.964884</v>
      </c>
      <c r="K659" s="4">
        <v>17.504141000000001</v>
      </c>
      <c r="L659" s="4">
        <v>23.362318999999999</v>
      </c>
      <c r="M659" s="4">
        <v>8.9605739999999994</v>
      </c>
      <c r="N659" s="4">
        <v>39.407406999999999</v>
      </c>
      <c r="O659" s="4">
        <v>22.638297999999999</v>
      </c>
      <c r="P659" s="4">
        <v>3.9827810000000001</v>
      </c>
      <c r="Q659" s="4">
        <v>12.878007</v>
      </c>
      <c r="R659" s="4">
        <v>22.604914000000001</v>
      </c>
      <c r="S659" s="3" t="s">
        <v>4891</v>
      </c>
      <c r="T659" s="4">
        <v>21.28</v>
      </c>
      <c r="U659" s="4">
        <v>999.09866</v>
      </c>
      <c r="V659" s="10">
        <v>1178.3376599999999</v>
      </c>
      <c r="W659" s="4">
        <v>0.18796992481203001</v>
      </c>
      <c r="X659" s="4">
        <v>25.13</v>
      </c>
      <c r="Y659" s="4">
        <v>13.82</v>
      </c>
      <c r="Z659" s="4">
        <v>39.407406999999999</v>
      </c>
      <c r="AA659" s="10">
        <v>22.800814314699998</v>
      </c>
      <c r="AB659" s="10">
        <v>25.872340425499999</v>
      </c>
      <c r="AC659" s="4">
        <v>2.2538070000000001</v>
      </c>
      <c r="AD659" s="4">
        <v>2.1662912470143998</v>
      </c>
      <c r="AE659" s="4">
        <v>2.2306780575082001</v>
      </c>
      <c r="AF659" s="4">
        <v>12.878007</v>
      </c>
      <c r="AG659" s="4">
        <v>13.364201235777699</v>
      </c>
      <c r="AH659" s="4">
        <v>14.5682975146164</v>
      </c>
      <c r="AI659" s="4">
        <v>3.9827810000000001</v>
      </c>
      <c r="AJ659" s="4">
        <v>6.8978929999999998</v>
      </c>
    </row>
    <row r="660" spans="1:36" hidden="1" x14ac:dyDescent="0.3">
      <c r="A660" s="1" t="s">
        <v>654</v>
      </c>
      <c r="B660" s="2">
        <v>10959317</v>
      </c>
      <c r="C660" s="3" t="s">
        <v>2919</v>
      </c>
      <c r="D660" s="4">
        <v>5090.7826275199996</v>
      </c>
      <c r="E660" s="3" t="s">
        <v>2946</v>
      </c>
      <c r="F660" s="3" t="s">
        <v>2947</v>
      </c>
      <c r="G660" s="3" t="s">
        <v>2985</v>
      </c>
      <c r="H660" s="3" t="s">
        <v>3065</v>
      </c>
      <c r="I660" s="3" t="s">
        <v>2950</v>
      </c>
      <c r="J660" s="4">
        <v>429.94186100000002</v>
      </c>
      <c r="K660" s="4">
        <v>84.514169999999993</v>
      </c>
      <c r="L660" s="4">
        <v>32.871720000000003</v>
      </c>
      <c r="M660" s="4">
        <v>15.161087</v>
      </c>
      <c r="N660" s="4" t="s">
        <v>2924</v>
      </c>
      <c r="O660" s="4" t="s">
        <v>2924</v>
      </c>
      <c r="P660" s="4" t="s">
        <v>2924</v>
      </c>
      <c r="Q660" s="4">
        <v>33.422609999999999</v>
      </c>
      <c r="R660" s="4" t="s">
        <v>2924</v>
      </c>
      <c r="S660" s="3" t="s">
        <v>4892</v>
      </c>
      <c r="T660" s="4">
        <v>18.23</v>
      </c>
      <c r="U660" s="4">
        <v>5090.7826275199996</v>
      </c>
      <c r="V660" s="10">
        <v>5405.5056269999995</v>
      </c>
      <c r="W660" s="4" t="s">
        <v>2935</v>
      </c>
      <c r="X660" s="4">
        <v>18.355</v>
      </c>
      <c r="Y660" s="4">
        <v>2.61</v>
      </c>
      <c r="Z660" s="4" t="s">
        <v>2924</v>
      </c>
      <c r="AA660" s="10" t="s">
        <v>2924</v>
      </c>
      <c r="AB660" s="10" t="s">
        <v>2924</v>
      </c>
      <c r="AC660" s="4">
        <v>9.692914</v>
      </c>
      <c r="AD660" s="4">
        <v>10.097296002797499</v>
      </c>
      <c r="AE660" s="4">
        <v>10.551419532885401</v>
      </c>
      <c r="AF660" s="4">
        <v>33.422609999999999</v>
      </c>
      <c r="AG660" s="4">
        <v>24.534681791567799</v>
      </c>
      <c r="AH660" s="4">
        <v>34.4595063578058</v>
      </c>
      <c r="AI660" s="4" t="s">
        <v>2924</v>
      </c>
      <c r="AJ660" s="4" t="s">
        <v>2924</v>
      </c>
    </row>
    <row r="661" spans="1:36" hidden="1" x14ac:dyDescent="0.3">
      <c r="A661" s="1" t="s">
        <v>655</v>
      </c>
      <c r="B661" s="2">
        <v>102701</v>
      </c>
      <c r="C661" s="3" t="s">
        <v>2936</v>
      </c>
      <c r="D661" s="4">
        <v>18061.626214749998</v>
      </c>
      <c r="E661" s="3" t="s">
        <v>2930</v>
      </c>
      <c r="F661" s="3" t="s">
        <v>2954</v>
      </c>
      <c r="G661" s="3" t="s">
        <v>2954</v>
      </c>
      <c r="H661" s="3" t="s">
        <v>3080</v>
      </c>
      <c r="I661" s="3" t="s">
        <v>3045</v>
      </c>
      <c r="J661" s="4">
        <v>53.012048</v>
      </c>
      <c r="K661" s="4">
        <v>12.072009</v>
      </c>
      <c r="L661" s="5" t="s">
        <v>3417</v>
      </c>
      <c r="M661" s="4">
        <v>4.1666670000000003</v>
      </c>
      <c r="N661" s="4" t="s">
        <v>2924</v>
      </c>
      <c r="O661" s="4">
        <v>13.545222000000001</v>
      </c>
      <c r="P661" s="4">
        <v>1.340171</v>
      </c>
      <c r="Q661" s="4" t="s">
        <v>2924</v>
      </c>
      <c r="R661" s="4" t="s">
        <v>2924</v>
      </c>
      <c r="S661" s="3" t="s">
        <v>4893</v>
      </c>
      <c r="T661" s="4">
        <v>31.75</v>
      </c>
      <c r="U661" s="4">
        <v>18061.626214749998</v>
      </c>
      <c r="V661" s="10">
        <v>30379.626214</v>
      </c>
      <c r="W661" s="4">
        <v>2.8976377952755898</v>
      </c>
      <c r="X661" s="4">
        <v>34.659999999999997</v>
      </c>
      <c r="Y661" s="4">
        <v>20.07</v>
      </c>
      <c r="Z661" s="4" t="s">
        <v>2924</v>
      </c>
      <c r="AA661" s="10">
        <v>5.8737558737000004</v>
      </c>
      <c r="AB661" s="10">
        <v>6.5773664017</v>
      </c>
      <c r="AC661" s="4">
        <v>1.9015789999999999</v>
      </c>
      <c r="AD661" s="4">
        <v>1.3393469345997</v>
      </c>
      <c r="AE661" s="4">
        <v>1.4642911011474999</v>
      </c>
      <c r="AF661" s="4" t="s">
        <v>2924</v>
      </c>
      <c r="AG661" s="4" t="s">
        <v>2935</v>
      </c>
      <c r="AH661" s="4" t="s">
        <v>2935</v>
      </c>
      <c r="AI661" s="4">
        <v>1.340171</v>
      </c>
      <c r="AJ661" s="4">
        <v>1.340171</v>
      </c>
    </row>
    <row r="662" spans="1:36" hidden="1" x14ac:dyDescent="0.3">
      <c r="A662" s="1" t="s">
        <v>656</v>
      </c>
      <c r="B662" s="2">
        <v>4056502</v>
      </c>
      <c r="C662" s="3" t="s">
        <v>2936</v>
      </c>
      <c r="D662" s="4">
        <v>2427.0539691200001</v>
      </c>
      <c r="E662" s="3" t="s">
        <v>2937</v>
      </c>
      <c r="F662" s="3" t="s">
        <v>2967</v>
      </c>
      <c r="G662" s="3" t="s">
        <v>2968</v>
      </c>
      <c r="H662" s="3" t="s">
        <v>3418</v>
      </c>
      <c r="I662" s="3" t="s">
        <v>3419</v>
      </c>
      <c r="J662" s="4">
        <v>53.916083999999998</v>
      </c>
      <c r="K662" s="4">
        <v>63.643123000000003</v>
      </c>
      <c r="L662" s="4">
        <v>59.261938999999998</v>
      </c>
      <c r="M662" s="4">
        <v>3.0430709999999999</v>
      </c>
      <c r="N662" s="4">
        <v>32.801788000000002</v>
      </c>
      <c r="O662" s="4">
        <v>13.868935</v>
      </c>
      <c r="P662" s="4">
        <v>1.6441319999999999</v>
      </c>
      <c r="Q662" s="4">
        <v>9.1364889999999992</v>
      </c>
      <c r="R662" s="4">
        <v>18.067074000000002</v>
      </c>
      <c r="S662" s="3" t="s">
        <v>4894</v>
      </c>
      <c r="T662" s="4">
        <v>22.01</v>
      </c>
      <c r="U662" s="4">
        <v>2427.0539691200001</v>
      </c>
      <c r="V662" s="10">
        <v>3342.611969</v>
      </c>
      <c r="W662" s="4" t="s">
        <v>2935</v>
      </c>
      <c r="X662" s="4">
        <v>24.99</v>
      </c>
      <c r="Y662" s="4">
        <v>10.74</v>
      </c>
      <c r="Z662" s="4">
        <v>32.801788000000002</v>
      </c>
      <c r="AA662" s="10">
        <v>30.675958188100001</v>
      </c>
      <c r="AB662" s="10">
        <v>40.608856088499998</v>
      </c>
      <c r="AC662" s="4">
        <v>1.6936629999999999</v>
      </c>
      <c r="AD662" s="4">
        <v>1.719902341119</v>
      </c>
      <c r="AE662" s="4">
        <v>1.7163274856749999</v>
      </c>
      <c r="AF662" s="4">
        <v>9.1364889999999992</v>
      </c>
      <c r="AG662" s="4">
        <v>10.462418620446799</v>
      </c>
      <c r="AH662" s="4">
        <v>10.3466898480473</v>
      </c>
      <c r="AI662" s="4">
        <v>1.6441319999999999</v>
      </c>
      <c r="AJ662" s="4">
        <v>1.649554</v>
      </c>
    </row>
    <row r="663" spans="1:36" hidden="1" x14ac:dyDescent="0.3">
      <c r="A663" s="1" t="s">
        <v>657</v>
      </c>
      <c r="B663" s="2">
        <v>4810560</v>
      </c>
      <c r="C663" s="3" t="s">
        <v>2941</v>
      </c>
      <c r="D663" s="4">
        <v>604.34495184000002</v>
      </c>
      <c r="E663" s="3" t="s">
        <v>2920</v>
      </c>
      <c r="F663" s="3" t="s">
        <v>2921</v>
      </c>
      <c r="G663" s="3" t="s">
        <v>3114</v>
      </c>
      <c r="H663" s="3" t="s">
        <v>3114</v>
      </c>
      <c r="I663" s="3" t="s">
        <v>3051</v>
      </c>
      <c r="J663" s="4">
        <v>164.89361700000001</v>
      </c>
      <c r="K663" s="4">
        <v>95.294117999999997</v>
      </c>
      <c r="L663" s="4">
        <v>-17.275748</v>
      </c>
      <c r="M663" s="4">
        <v>-3.581801</v>
      </c>
      <c r="N663" s="4" t="s">
        <v>2924</v>
      </c>
      <c r="O663" s="4" t="s">
        <v>2924</v>
      </c>
      <c r="P663" s="4">
        <v>9.8224850000000004</v>
      </c>
      <c r="Q663" s="4" t="s">
        <v>2924</v>
      </c>
      <c r="R663" s="4" t="s">
        <v>2924</v>
      </c>
      <c r="S663" s="3" t="s">
        <v>4895</v>
      </c>
      <c r="T663" s="4">
        <v>9.9600000000000009</v>
      </c>
      <c r="U663" s="4">
        <v>604.34495184000002</v>
      </c>
      <c r="V663" s="10">
        <v>558.87185099999999</v>
      </c>
      <c r="W663" s="4" t="s">
        <v>2935</v>
      </c>
      <c r="X663" s="4">
        <v>13.85</v>
      </c>
      <c r="Y663" s="4">
        <v>2.89</v>
      </c>
      <c r="Z663" s="4" t="s">
        <v>2924</v>
      </c>
      <c r="AA663" s="10">
        <v>14.977443609</v>
      </c>
      <c r="AB663" s="10" t="s">
        <v>2924</v>
      </c>
      <c r="AC663" s="4">
        <v>45.576675000000002</v>
      </c>
      <c r="AD663" s="4">
        <v>4.0966101830337003</v>
      </c>
      <c r="AE663" s="4">
        <v>17.425945387223798</v>
      </c>
      <c r="AF663" s="4" t="s">
        <v>2924</v>
      </c>
      <c r="AG663" s="4" t="s">
        <v>2935</v>
      </c>
      <c r="AH663" s="4" t="s">
        <v>2935</v>
      </c>
      <c r="AI663" s="4">
        <v>9.8224850000000004</v>
      </c>
      <c r="AJ663" s="4">
        <v>10.152905000000001</v>
      </c>
    </row>
    <row r="664" spans="1:36" hidden="1" x14ac:dyDescent="0.3">
      <c r="A664" s="1" t="s">
        <v>658</v>
      </c>
      <c r="B664" s="2">
        <v>5721551</v>
      </c>
      <c r="C664" s="3" t="s">
        <v>2971</v>
      </c>
      <c r="D664" s="4">
        <v>2063.3998391099999</v>
      </c>
      <c r="E664" s="3" t="s">
        <v>2930</v>
      </c>
      <c r="F664" s="3" t="s">
        <v>2954</v>
      </c>
      <c r="G664" s="3" t="s">
        <v>2955</v>
      </c>
      <c r="H664" s="3" t="s">
        <v>2956</v>
      </c>
      <c r="I664" s="3" t="s">
        <v>2972</v>
      </c>
      <c r="J664" s="4">
        <v>21.241378999999998</v>
      </c>
      <c r="K664" s="4">
        <v>17.043941</v>
      </c>
      <c r="L664" s="5" t="s">
        <v>3420</v>
      </c>
      <c r="M664" s="4">
        <v>0.68728500000000003</v>
      </c>
      <c r="N664" s="4">
        <v>6.1988719999999997</v>
      </c>
      <c r="O664" s="4" t="s">
        <v>2935</v>
      </c>
      <c r="P664" s="4">
        <v>1.235765</v>
      </c>
      <c r="Q664" s="4" t="s">
        <v>2935</v>
      </c>
      <c r="R664" s="4" t="s">
        <v>2935</v>
      </c>
      <c r="S664" s="3" t="s">
        <v>4896</v>
      </c>
      <c r="T664" s="4">
        <v>8.7899999999999991</v>
      </c>
      <c r="U664" s="4">
        <v>2063.3998391099999</v>
      </c>
      <c r="V664" s="10" t="s">
        <v>2935</v>
      </c>
      <c r="W664" s="4">
        <v>16.709897610921502</v>
      </c>
      <c r="X664" s="4">
        <v>9</v>
      </c>
      <c r="Y664" s="5" t="s">
        <v>3369</v>
      </c>
      <c r="Z664" s="4">
        <v>6.1988719999999997</v>
      </c>
      <c r="AA664" s="10" t="s">
        <v>2935</v>
      </c>
      <c r="AB664" s="10" t="s">
        <v>2935</v>
      </c>
      <c r="AC664" s="4" t="s">
        <v>2935</v>
      </c>
      <c r="AD664" s="4" t="s">
        <v>2935</v>
      </c>
      <c r="AE664" s="4" t="s">
        <v>2935</v>
      </c>
      <c r="AF664" s="4" t="s">
        <v>2935</v>
      </c>
      <c r="AG664" s="4" t="s">
        <v>2935</v>
      </c>
      <c r="AH664" s="4" t="s">
        <v>2935</v>
      </c>
      <c r="AI664" s="4">
        <v>1.235765</v>
      </c>
      <c r="AJ664" s="4">
        <v>1.235765</v>
      </c>
    </row>
    <row r="665" spans="1:36" hidden="1" x14ac:dyDescent="0.3">
      <c r="A665" s="1" t="s">
        <v>659</v>
      </c>
      <c r="B665" s="2">
        <v>5721445</v>
      </c>
      <c r="C665" s="3" t="s">
        <v>2971</v>
      </c>
      <c r="D665" s="4">
        <v>1018.17074322</v>
      </c>
      <c r="E665" s="3" t="s">
        <v>2930</v>
      </c>
      <c r="F665" s="3" t="s">
        <v>2954</v>
      </c>
      <c r="G665" s="3" t="s">
        <v>2955</v>
      </c>
      <c r="H665" s="3" t="s">
        <v>2956</v>
      </c>
      <c r="I665" s="3" t="s">
        <v>2972</v>
      </c>
      <c r="J665" s="4">
        <v>25.138888999999999</v>
      </c>
      <c r="K665" s="4">
        <v>16.709845000000001</v>
      </c>
      <c r="L665" s="4">
        <v>6.8801899999999998</v>
      </c>
      <c r="M665" s="4">
        <v>2.2701479999999998</v>
      </c>
      <c r="N665" s="4">
        <v>6.8621480000000004</v>
      </c>
      <c r="O665" s="4" t="s">
        <v>2935</v>
      </c>
      <c r="P665" s="4">
        <v>1.3279289999999999</v>
      </c>
      <c r="Q665" s="4" t="s">
        <v>2935</v>
      </c>
      <c r="R665" s="4" t="s">
        <v>2935</v>
      </c>
      <c r="S665" s="3" t="s">
        <v>4897</v>
      </c>
      <c r="T665" s="5" t="s">
        <v>4898</v>
      </c>
      <c r="U665" s="4">
        <v>1018.17074322</v>
      </c>
      <c r="V665" s="10" t="s">
        <v>2935</v>
      </c>
      <c r="W665" s="4">
        <v>15.5560488346282</v>
      </c>
      <c r="X665" s="5" t="s">
        <v>4899</v>
      </c>
      <c r="Y665" s="4">
        <v>6.52</v>
      </c>
      <c r="Z665" s="4">
        <v>6.8621480000000004</v>
      </c>
      <c r="AA665" s="10" t="s">
        <v>2935</v>
      </c>
      <c r="AB665" s="10" t="s">
        <v>2935</v>
      </c>
      <c r="AC665" s="4" t="s">
        <v>2935</v>
      </c>
      <c r="AD665" s="4" t="s">
        <v>2935</v>
      </c>
      <c r="AE665" s="4" t="s">
        <v>2935</v>
      </c>
      <c r="AF665" s="4" t="s">
        <v>2935</v>
      </c>
      <c r="AG665" s="4" t="s">
        <v>2935</v>
      </c>
      <c r="AH665" s="4" t="s">
        <v>2935</v>
      </c>
      <c r="AI665" s="4">
        <v>1.3279289999999999</v>
      </c>
      <c r="AJ665" s="4">
        <v>1.3279289999999999</v>
      </c>
    </row>
    <row r="666" spans="1:36" hidden="1" x14ac:dyDescent="0.3">
      <c r="A666" s="1" t="s">
        <v>660</v>
      </c>
      <c r="B666" s="2">
        <v>4004201</v>
      </c>
      <c r="C666" s="3" t="s">
        <v>2936</v>
      </c>
      <c r="D666" s="4">
        <v>41543.248938160003</v>
      </c>
      <c r="E666" s="3" t="s">
        <v>2946</v>
      </c>
      <c r="F666" s="3" t="s">
        <v>3022</v>
      </c>
      <c r="G666" s="3" t="s">
        <v>3029</v>
      </c>
      <c r="H666" s="3" t="s">
        <v>3150</v>
      </c>
      <c r="I666" s="3" t="s">
        <v>3254</v>
      </c>
      <c r="J666" s="4">
        <v>72.056737999999996</v>
      </c>
      <c r="K666" s="4">
        <v>17.567240000000002</v>
      </c>
      <c r="L666" s="4">
        <v>2.5575990000000002</v>
      </c>
      <c r="M666" s="4">
        <v>4.36653</v>
      </c>
      <c r="N666" s="4">
        <v>265.13661200000001</v>
      </c>
      <c r="O666" s="4">
        <v>39.770491999999997</v>
      </c>
      <c r="P666" s="4">
        <v>3.557185</v>
      </c>
      <c r="Q666" s="4">
        <v>17.008305</v>
      </c>
      <c r="R666" s="4">
        <v>36.667797</v>
      </c>
      <c r="S666" s="3" t="s">
        <v>4900</v>
      </c>
      <c r="T666" s="4">
        <v>48.52</v>
      </c>
      <c r="U666" s="4">
        <v>41543.248938160003</v>
      </c>
      <c r="V666" s="10">
        <v>48635.248937999997</v>
      </c>
      <c r="W666" s="4">
        <v>2.3083264633141001</v>
      </c>
      <c r="X666" s="4">
        <v>51.03</v>
      </c>
      <c r="Y666" s="4">
        <v>27.57</v>
      </c>
      <c r="Z666" s="4">
        <v>265.13661200000001</v>
      </c>
      <c r="AA666" s="10">
        <v>21.774446887700002</v>
      </c>
      <c r="AB666" s="10">
        <v>24.857830831400001</v>
      </c>
      <c r="AC666" s="4">
        <v>3.8565740000000002</v>
      </c>
      <c r="AD666" s="4">
        <v>3.2490186265715</v>
      </c>
      <c r="AE666" s="4">
        <v>3.3911586978772998</v>
      </c>
      <c r="AF666" s="4">
        <v>17.008305</v>
      </c>
      <c r="AG666" s="4">
        <v>11.4997661016059</v>
      </c>
      <c r="AH666" s="4">
        <v>12.778490231327099</v>
      </c>
      <c r="AI666" s="4">
        <v>3.557185</v>
      </c>
      <c r="AJ666" s="4">
        <v>5</v>
      </c>
    </row>
    <row r="667" spans="1:36" hidden="1" x14ac:dyDescent="0.3">
      <c r="A667" s="1" t="s">
        <v>661</v>
      </c>
      <c r="B667" s="2">
        <v>4256640</v>
      </c>
      <c r="C667" s="3" t="s">
        <v>2936</v>
      </c>
      <c r="D667" s="4">
        <v>26481.110732339999</v>
      </c>
      <c r="E667" s="3" t="s">
        <v>2930</v>
      </c>
      <c r="F667" s="3" t="s">
        <v>2954</v>
      </c>
      <c r="G667" s="3" t="s">
        <v>2954</v>
      </c>
      <c r="H667" s="3" t="s">
        <v>3042</v>
      </c>
      <c r="I667" s="3" t="s">
        <v>2950</v>
      </c>
      <c r="J667" s="4">
        <v>62.330669999999998</v>
      </c>
      <c r="K667" s="4">
        <v>27.824887</v>
      </c>
      <c r="L667" s="4">
        <v>8.8546289999999992</v>
      </c>
      <c r="M667" s="4">
        <v>4.5437029999999998</v>
      </c>
      <c r="N667" s="4">
        <v>27.108398999999999</v>
      </c>
      <c r="O667" s="4">
        <v>14.623321000000001</v>
      </c>
      <c r="P667" s="4">
        <v>8.5732020000000002</v>
      </c>
      <c r="Q667" s="4">
        <v>15.824752</v>
      </c>
      <c r="R667" s="4">
        <v>30.744309999999999</v>
      </c>
      <c r="S667" s="3" t="s">
        <v>4901</v>
      </c>
      <c r="T667" s="4">
        <v>379.87</v>
      </c>
      <c r="U667" s="4">
        <v>26481.110732339999</v>
      </c>
      <c r="V667" s="10">
        <v>33082.245732000003</v>
      </c>
      <c r="W667" s="4" t="s">
        <v>2935</v>
      </c>
      <c r="X667" s="4">
        <v>380</v>
      </c>
      <c r="Y667" s="4">
        <v>230.68</v>
      </c>
      <c r="Z667" s="4">
        <v>27.108398999999999</v>
      </c>
      <c r="AA667" s="10">
        <v>17.734608794700002</v>
      </c>
      <c r="AB667" s="10">
        <v>19.9898963853</v>
      </c>
      <c r="AC667" s="4">
        <v>8.531898</v>
      </c>
      <c r="AD667" s="4">
        <v>7.6382527403834999</v>
      </c>
      <c r="AE667" s="4">
        <v>8.2798829459201997</v>
      </c>
      <c r="AF667" s="4">
        <v>15.824752</v>
      </c>
      <c r="AG667" s="4">
        <v>14.011720140395701</v>
      </c>
      <c r="AH667" s="4">
        <v>15.3349251889085</v>
      </c>
      <c r="AI667" s="4">
        <v>8.5732020000000002</v>
      </c>
      <c r="AJ667" s="4" t="s">
        <v>2924</v>
      </c>
    </row>
    <row r="668" spans="1:36" hidden="1" x14ac:dyDescent="0.3">
      <c r="A668" s="1" t="s">
        <v>662</v>
      </c>
      <c r="B668" s="2">
        <v>9167688</v>
      </c>
      <c r="C668" s="3" t="s">
        <v>2936</v>
      </c>
      <c r="D668" s="4">
        <v>3018.2172</v>
      </c>
      <c r="E668" s="3" t="s">
        <v>2937</v>
      </c>
      <c r="F668" s="3" t="s">
        <v>3060</v>
      </c>
      <c r="G668" s="3" t="s">
        <v>3421</v>
      </c>
      <c r="H668" s="3" t="s">
        <v>3422</v>
      </c>
      <c r="I668" s="3" t="s">
        <v>3423</v>
      </c>
      <c r="J668" s="4">
        <v>39.198217999999997</v>
      </c>
      <c r="K668" s="4">
        <v>24.090007</v>
      </c>
      <c r="L668" s="4">
        <v>6.4131669999999996</v>
      </c>
      <c r="M668" s="4">
        <v>-0.31897900000000001</v>
      </c>
      <c r="N668" s="4">
        <v>8.4307549999999996</v>
      </c>
      <c r="O668" s="4">
        <v>6.9367369999999999</v>
      </c>
      <c r="P668" s="4">
        <v>2.4063140000000001</v>
      </c>
      <c r="Q668" s="4">
        <v>6.4841740000000003</v>
      </c>
      <c r="R668" s="4">
        <v>10.817372000000001</v>
      </c>
      <c r="S668" s="3" t="s">
        <v>4902</v>
      </c>
      <c r="T668" s="4">
        <v>18.75</v>
      </c>
      <c r="U668" s="4">
        <v>3018.2172</v>
      </c>
      <c r="V668" s="10">
        <v>3880.1752000000001</v>
      </c>
      <c r="W668" s="4" t="s">
        <v>2935</v>
      </c>
      <c r="X668" s="4">
        <v>19.98</v>
      </c>
      <c r="Y668" s="5" t="s">
        <v>4903</v>
      </c>
      <c r="Z668" s="4">
        <v>8.4307549999999996</v>
      </c>
      <c r="AA668" s="10">
        <v>10.8929297623</v>
      </c>
      <c r="AB668" s="10">
        <v>15.243902438999999</v>
      </c>
      <c r="AC668" s="4">
        <v>2.637642</v>
      </c>
      <c r="AD668" s="4">
        <v>2.1716993339676001</v>
      </c>
      <c r="AE668" s="4">
        <v>2.4418975456262002</v>
      </c>
      <c r="AF668" s="4">
        <v>6.4841740000000003</v>
      </c>
      <c r="AG668" s="4">
        <v>5.2602103121496002</v>
      </c>
      <c r="AH668" s="4">
        <v>6.0438866043613997</v>
      </c>
      <c r="AI668" s="4">
        <v>2.4063140000000001</v>
      </c>
      <c r="AJ668" s="4" t="s">
        <v>2924</v>
      </c>
    </row>
    <row r="669" spans="1:36" hidden="1" x14ac:dyDescent="0.3">
      <c r="A669" s="1" t="s">
        <v>663</v>
      </c>
      <c r="B669" s="2">
        <v>5196215</v>
      </c>
      <c r="C669" s="3" t="s">
        <v>2919</v>
      </c>
      <c r="D669" s="4">
        <v>772.68871583999999</v>
      </c>
      <c r="E669" s="3" t="s">
        <v>2946</v>
      </c>
      <c r="F669" s="3" t="s">
        <v>3022</v>
      </c>
      <c r="G669" s="3" t="s">
        <v>3168</v>
      </c>
      <c r="H669" s="3" t="s">
        <v>3168</v>
      </c>
      <c r="I669" s="3" t="s">
        <v>3424</v>
      </c>
      <c r="J669" s="4">
        <v>-42.072214000000002</v>
      </c>
      <c r="K669" s="4">
        <v>14.241486</v>
      </c>
      <c r="L669" s="4">
        <v>12.585812000000001</v>
      </c>
      <c r="M669" s="4">
        <v>10.149254000000001</v>
      </c>
      <c r="N669" s="4" t="s">
        <v>2924</v>
      </c>
      <c r="O669" s="4">
        <v>28.384615</v>
      </c>
      <c r="P669" s="4">
        <v>1.2908869999999999</v>
      </c>
      <c r="Q669" s="4">
        <v>37.313225000000003</v>
      </c>
      <c r="R669" s="4">
        <v>36.380127999999999</v>
      </c>
      <c r="S669" s="3" t="s">
        <v>4904</v>
      </c>
      <c r="T669" s="4">
        <v>7.38</v>
      </c>
      <c r="U669" s="4">
        <v>772.68871583999999</v>
      </c>
      <c r="V669" s="10">
        <v>971.61771499999998</v>
      </c>
      <c r="W669" s="4" t="s">
        <v>2935</v>
      </c>
      <c r="X669" s="4">
        <v>15.07</v>
      </c>
      <c r="Y669" s="5" t="s">
        <v>4905</v>
      </c>
      <c r="Z669" s="4" t="s">
        <v>2924</v>
      </c>
      <c r="AA669" s="10">
        <v>18.222222222199999</v>
      </c>
      <c r="AB669" s="10" t="s">
        <v>2924</v>
      </c>
      <c r="AC669" s="4">
        <v>0.73605100000000001</v>
      </c>
      <c r="AD669" s="4">
        <v>0.68382209252640003</v>
      </c>
      <c r="AE669" s="4">
        <v>0.75189796410620002</v>
      </c>
      <c r="AF669" s="4">
        <v>37.313225000000003</v>
      </c>
      <c r="AG669" s="4">
        <v>14.2062873664895</v>
      </c>
      <c r="AH669" s="4">
        <v>19.937572384216001</v>
      </c>
      <c r="AI669" s="4">
        <v>1.2908869999999999</v>
      </c>
      <c r="AJ669" s="4">
        <v>11.789137</v>
      </c>
    </row>
    <row r="670" spans="1:36" hidden="1" x14ac:dyDescent="0.3">
      <c r="A670" s="1" t="s">
        <v>664</v>
      </c>
      <c r="B670" s="2">
        <v>14170965</v>
      </c>
      <c r="C670" s="3" t="s">
        <v>2936</v>
      </c>
      <c r="D670" s="4">
        <v>42082.950389999998</v>
      </c>
      <c r="E670" s="3" t="s">
        <v>3033</v>
      </c>
      <c r="F670" s="3" t="s">
        <v>3033</v>
      </c>
      <c r="G670" s="3" t="s">
        <v>3034</v>
      </c>
      <c r="H670" s="3" t="s">
        <v>3377</v>
      </c>
      <c r="I670" s="3" t="s">
        <v>3425</v>
      </c>
      <c r="J670" s="4">
        <v>31.197772000000001</v>
      </c>
      <c r="K670" s="4">
        <v>12.245646000000001</v>
      </c>
      <c r="L670" s="4">
        <v>3.5690119999999999</v>
      </c>
      <c r="M670" s="4">
        <v>10.903822</v>
      </c>
      <c r="N670" s="4">
        <v>64.656811000000005</v>
      </c>
      <c r="O670" s="4">
        <v>24.472422000000002</v>
      </c>
      <c r="P670" s="4">
        <v>1.705856</v>
      </c>
      <c r="Q670" s="4">
        <v>14.068714999999999</v>
      </c>
      <c r="R670" s="4">
        <v>17.739501000000001</v>
      </c>
      <c r="S670" s="3" t="s">
        <v>4906</v>
      </c>
      <c r="T670" s="4">
        <v>61.23</v>
      </c>
      <c r="U670" s="4">
        <v>42082.950389999998</v>
      </c>
      <c r="V670" s="10">
        <v>45441.950389999998</v>
      </c>
      <c r="W670" s="4">
        <v>1.1105667156622601</v>
      </c>
      <c r="X670" s="4">
        <v>63.75</v>
      </c>
      <c r="Y670" s="4">
        <v>43.89</v>
      </c>
      <c r="Z670" s="4">
        <v>62.352342</v>
      </c>
      <c r="AA670" s="10">
        <v>19.582946876800001</v>
      </c>
      <c r="AB670" s="10">
        <v>23.9052690758</v>
      </c>
      <c r="AC670" s="4">
        <v>2.731379</v>
      </c>
      <c r="AD670" s="4">
        <v>2.6131822433285001</v>
      </c>
      <c r="AE670" s="4">
        <v>2.6758111534106002</v>
      </c>
      <c r="AF670" s="4">
        <v>14.068714999999999</v>
      </c>
      <c r="AG670" s="4">
        <v>12.0704962134295</v>
      </c>
      <c r="AH670" s="4">
        <v>13.426366056457301</v>
      </c>
      <c r="AI670" s="4">
        <v>1.705856</v>
      </c>
      <c r="AJ670" s="4">
        <v>8.3991769999999999</v>
      </c>
    </row>
    <row r="671" spans="1:36" hidden="1" x14ac:dyDescent="0.3">
      <c r="A671" s="1" t="s">
        <v>665</v>
      </c>
      <c r="B671" s="2">
        <v>4090248</v>
      </c>
      <c r="C671" s="3" t="s">
        <v>2919</v>
      </c>
      <c r="D671" s="4">
        <v>6344.2187852400002</v>
      </c>
      <c r="E671" s="3" t="s">
        <v>2920</v>
      </c>
      <c r="F671" s="3" t="s">
        <v>2961</v>
      </c>
      <c r="G671" s="3" t="s">
        <v>2974</v>
      </c>
      <c r="H671" s="3" t="s">
        <v>3005</v>
      </c>
      <c r="I671" s="3" t="s">
        <v>3413</v>
      </c>
      <c r="J671" s="4">
        <v>73.264733000000007</v>
      </c>
      <c r="K671" s="4">
        <v>20.331330000000001</v>
      </c>
      <c r="L671" s="4">
        <v>21.671156</v>
      </c>
      <c r="M671" s="4">
        <v>7.4548940000000004</v>
      </c>
      <c r="N671" s="4">
        <v>78.649681999999999</v>
      </c>
      <c r="O671" s="4">
        <v>87.059928999999997</v>
      </c>
      <c r="P671" s="4">
        <v>22.448187999999998</v>
      </c>
      <c r="Q671" s="4">
        <v>44.740389</v>
      </c>
      <c r="R671" s="4">
        <v>115.35596099999999</v>
      </c>
      <c r="S671" s="3" t="s">
        <v>4907</v>
      </c>
      <c r="T671" s="4">
        <v>370.44</v>
      </c>
      <c r="U671" s="4">
        <v>6344.2187852400002</v>
      </c>
      <c r="V671" s="10">
        <v>6237.5707849999999</v>
      </c>
      <c r="W671" s="4" t="s">
        <v>2935</v>
      </c>
      <c r="X671" s="4">
        <v>371.39</v>
      </c>
      <c r="Y671" s="5" t="s">
        <v>4908</v>
      </c>
      <c r="Z671" s="4">
        <v>78.649681999999999</v>
      </c>
      <c r="AA671" s="10">
        <v>20.402792081400001</v>
      </c>
      <c r="AB671" s="10">
        <v>24.430811179199999</v>
      </c>
      <c r="AC671" s="4">
        <v>7.3761710000000003</v>
      </c>
      <c r="AD671" s="4">
        <v>1.3727023496134001</v>
      </c>
      <c r="AE671" s="4">
        <v>1.4167913962123999</v>
      </c>
      <c r="AF671" s="4">
        <v>44.740389</v>
      </c>
      <c r="AG671" s="4" t="s">
        <v>2935</v>
      </c>
      <c r="AH671" s="4" t="s">
        <v>2935</v>
      </c>
      <c r="AI671" s="4">
        <v>22.448187999999998</v>
      </c>
      <c r="AJ671" s="4">
        <v>25.872329000000001</v>
      </c>
    </row>
    <row r="672" spans="1:36" hidden="1" x14ac:dyDescent="0.3">
      <c r="A672" s="1" t="s">
        <v>666</v>
      </c>
      <c r="B672" s="2">
        <v>4810742</v>
      </c>
      <c r="C672" s="3" t="s">
        <v>2941</v>
      </c>
      <c r="D672" s="4">
        <v>559.83396495</v>
      </c>
      <c r="E672" s="3" t="s">
        <v>2920</v>
      </c>
      <c r="F672" s="3" t="s">
        <v>2921</v>
      </c>
      <c r="G672" s="3" t="s">
        <v>2942</v>
      </c>
      <c r="H672" s="3" t="s">
        <v>2942</v>
      </c>
      <c r="I672" s="3" t="s">
        <v>2943</v>
      </c>
      <c r="J672" s="4">
        <v>513.01369899999997</v>
      </c>
      <c r="K672" s="4">
        <v>115.662651</v>
      </c>
      <c r="L672" s="4">
        <v>15.483871000000001</v>
      </c>
      <c r="M672" s="4">
        <v>9.2796090000000007</v>
      </c>
      <c r="N672" s="4" t="s">
        <v>2924</v>
      </c>
      <c r="O672" s="4" t="s">
        <v>2924</v>
      </c>
      <c r="P672" s="4">
        <v>45.202019999999997</v>
      </c>
      <c r="Q672" s="4" t="s">
        <v>2924</v>
      </c>
      <c r="R672" s="4">
        <v>19.254992999999999</v>
      </c>
      <c r="S672" s="3" t="s">
        <v>4909</v>
      </c>
      <c r="T672" s="4">
        <v>8.9499999999999993</v>
      </c>
      <c r="U672" s="4">
        <v>559.83396495</v>
      </c>
      <c r="V672" s="10">
        <v>518.53696400000001</v>
      </c>
      <c r="W672" s="4" t="s">
        <v>2935</v>
      </c>
      <c r="X672" s="4">
        <v>10</v>
      </c>
      <c r="Y672" s="5" t="s">
        <v>4910</v>
      </c>
      <c r="Z672" s="4" t="s">
        <v>2924</v>
      </c>
      <c r="AA672" s="10" t="s">
        <v>2924</v>
      </c>
      <c r="AB672" s="10" t="s">
        <v>2924</v>
      </c>
      <c r="AC672" s="4" t="s">
        <v>2935</v>
      </c>
      <c r="AD672" s="4" t="s">
        <v>2935</v>
      </c>
      <c r="AE672" s="4" t="s">
        <v>2935</v>
      </c>
      <c r="AF672" s="4" t="s">
        <v>2924</v>
      </c>
      <c r="AG672" s="4" t="s">
        <v>2935</v>
      </c>
      <c r="AH672" s="4" t="s">
        <v>2935</v>
      </c>
      <c r="AI672" s="4">
        <v>45.202019999999997</v>
      </c>
      <c r="AJ672" s="4">
        <v>45.202019999999997</v>
      </c>
    </row>
    <row r="673" spans="1:36" hidden="1" x14ac:dyDescent="0.3">
      <c r="A673" s="1" t="s">
        <v>667</v>
      </c>
      <c r="B673" s="2">
        <v>4994908</v>
      </c>
      <c r="C673" s="3" t="s">
        <v>2936</v>
      </c>
      <c r="D673" s="4">
        <v>1711.9217367799999</v>
      </c>
      <c r="E673" s="3" t="s">
        <v>2937</v>
      </c>
      <c r="F673" s="3" t="s">
        <v>3060</v>
      </c>
      <c r="G673" s="3" t="s">
        <v>3340</v>
      </c>
      <c r="H673" s="3" t="s">
        <v>3340</v>
      </c>
      <c r="I673" s="3" t="s">
        <v>3341</v>
      </c>
      <c r="J673" s="4">
        <v>47.167867999999999</v>
      </c>
      <c r="K673" s="4">
        <v>5.6171470000000001</v>
      </c>
      <c r="L673" s="4">
        <v>1.7081850000000001</v>
      </c>
      <c r="M673" s="4">
        <v>-0.69492699999999996</v>
      </c>
      <c r="N673" s="4">
        <v>4.7506649999999997</v>
      </c>
      <c r="O673" s="4">
        <v>5.4940410000000002</v>
      </c>
      <c r="P673" s="4">
        <v>0.68738299999999997</v>
      </c>
      <c r="Q673" s="4">
        <v>2.6411539999999998</v>
      </c>
      <c r="R673" s="4">
        <v>14.468361</v>
      </c>
      <c r="S673" s="3" t="s">
        <v>4911</v>
      </c>
      <c r="T673" s="4">
        <v>14.29</v>
      </c>
      <c r="U673" s="4">
        <v>1711.9217367799999</v>
      </c>
      <c r="V673" s="10">
        <v>3402.625736</v>
      </c>
      <c r="W673" s="4">
        <v>3.2190342897130901</v>
      </c>
      <c r="X673" s="4">
        <v>17.574999999999999</v>
      </c>
      <c r="Y673" s="5" t="s">
        <v>4912</v>
      </c>
      <c r="Z673" s="4">
        <v>4.7506649999999997</v>
      </c>
      <c r="AA673" s="10">
        <v>5.1310592459000004</v>
      </c>
      <c r="AB673" s="10">
        <v>5.0584070796000002</v>
      </c>
      <c r="AC673" s="4">
        <v>1.675891</v>
      </c>
      <c r="AD673" s="4">
        <v>2.3069282485382998</v>
      </c>
      <c r="AE673" s="4">
        <v>2.1664509757105002</v>
      </c>
      <c r="AF673" s="4">
        <v>2.6411539999999998</v>
      </c>
      <c r="AG673" s="4">
        <v>5.5076047231732002</v>
      </c>
      <c r="AH673" s="4">
        <v>5.3724849504929004</v>
      </c>
      <c r="AI673" s="4">
        <v>0.68738299999999997</v>
      </c>
      <c r="AJ673" s="4">
        <v>0.68741600000000003</v>
      </c>
    </row>
    <row r="674" spans="1:36" hidden="1" x14ac:dyDescent="0.3">
      <c r="A674" s="1" t="s">
        <v>668</v>
      </c>
      <c r="B674" s="2">
        <v>4094053</v>
      </c>
      <c r="C674" s="3" t="s">
        <v>2919</v>
      </c>
      <c r="D674" s="4">
        <v>32718.869051770002</v>
      </c>
      <c r="E674" s="3" t="s">
        <v>2977</v>
      </c>
      <c r="F674" s="3" t="s">
        <v>3358</v>
      </c>
      <c r="G674" s="3" t="s">
        <v>3358</v>
      </c>
      <c r="H674" s="3" t="s">
        <v>3359</v>
      </c>
      <c r="I674" s="3" t="s">
        <v>3347</v>
      </c>
      <c r="J674" s="4">
        <v>-5.8622319999999997</v>
      </c>
      <c r="K674" s="4">
        <v>5.6386500000000002</v>
      </c>
      <c r="L674" s="4">
        <v>3.8246389999999999</v>
      </c>
      <c r="M674" s="4">
        <v>12.014035</v>
      </c>
      <c r="N674" s="4">
        <v>185.60465099999999</v>
      </c>
      <c r="O674" s="4" t="s">
        <v>2924</v>
      </c>
      <c r="P674" s="4">
        <v>4.3628710000000002</v>
      </c>
      <c r="Q674" s="4">
        <v>138.547573</v>
      </c>
      <c r="R674" s="4" t="s">
        <v>2924</v>
      </c>
      <c r="S674" s="3" t="s">
        <v>4913</v>
      </c>
      <c r="T674" s="4">
        <v>79.81</v>
      </c>
      <c r="U674" s="4">
        <v>32718.869051770002</v>
      </c>
      <c r="V674" s="10">
        <v>28887.169051000001</v>
      </c>
      <c r="W674" s="4" t="s">
        <v>2935</v>
      </c>
      <c r="X674" s="4">
        <v>100.38</v>
      </c>
      <c r="Y674" s="4">
        <v>68.256</v>
      </c>
      <c r="Z674" s="4">
        <v>185.60465099999999</v>
      </c>
      <c r="AA674" s="10">
        <v>79.058940069299993</v>
      </c>
      <c r="AB674" s="10">
        <v>115.0961898993</v>
      </c>
      <c r="AC674" s="4">
        <v>10.831740999999999</v>
      </c>
      <c r="AD674" s="4">
        <v>9.7365721234542004</v>
      </c>
      <c r="AE674" s="4">
        <v>10.579794681912899</v>
      </c>
      <c r="AF674" s="4">
        <v>138.547573</v>
      </c>
      <c r="AG674" s="4">
        <v>70.937849139772794</v>
      </c>
      <c r="AH674" s="4">
        <v>136.34712050462301</v>
      </c>
      <c r="AI674" s="4">
        <v>4.3628710000000002</v>
      </c>
      <c r="AJ674" s="4">
        <v>6.85182</v>
      </c>
    </row>
    <row r="675" spans="1:36" hidden="1" x14ac:dyDescent="0.3">
      <c r="A675" s="1" t="s">
        <v>669</v>
      </c>
      <c r="B675" s="2">
        <v>4126080</v>
      </c>
      <c r="C675" s="3" t="s">
        <v>2919</v>
      </c>
      <c r="D675" s="4">
        <v>427127.32040337002</v>
      </c>
      <c r="E675" s="3" t="s">
        <v>3007</v>
      </c>
      <c r="F675" s="3" t="s">
        <v>3075</v>
      </c>
      <c r="G675" s="3" t="s">
        <v>3075</v>
      </c>
      <c r="H675" s="3" t="s">
        <v>3276</v>
      </c>
      <c r="I675" s="3" t="s">
        <v>3277</v>
      </c>
      <c r="J675" s="4">
        <v>63.01576</v>
      </c>
      <c r="K675" s="4">
        <v>9.8511780000000009</v>
      </c>
      <c r="L675" s="4">
        <v>7.8926460000000001</v>
      </c>
      <c r="M675" s="4">
        <v>6.277355</v>
      </c>
      <c r="N675" s="4">
        <v>58.213163999999999</v>
      </c>
      <c r="O675" s="4">
        <v>64.555682000000004</v>
      </c>
      <c r="P675" s="4">
        <v>18.083777000000001</v>
      </c>
      <c r="Q675" s="4">
        <v>35.586291000000003</v>
      </c>
      <c r="R675" s="4">
        <v>93.138131999999999</v>
      </c>
      <c r="S675" s="3" t="s">
        <v>4914</v>
      </c>
      <c r="T675" s="5" t="s">
        <v>4915</v>
      </c>
      <c r="U675" s="4">
        <v>427127.32040337002</v>
      </c>
      <c r="V675" s="10">
        <v>425932.32040299999</v>
      </c>
      <c r="W675" s="4">
        <v>0.48132280785469</v>
      </c>
      <c r="X675" s="5" t="s">
        <v>4916</v>
      </c>
      <c r="Y675" s="4">
        <v>582.82500000000005</v>
      </c>
      <c r="Z675" s="4">
        <v>58.213163999999999</v>
      </c>
      <c r="AA675" s="10">
        <v>54.032497631799998</v>
      </c>
      <c r="AB675" s="10">
        <v>54.032497631799998</v>
      </c>
      <c r="AC675" s="4">
        <v>1.6739139999999999</v>
      </c>
      <c r="AD675" s="4">
        <v>1.5564371943538</v>
      </c>
      <c r="AE675" s="4">
        <v>1.5564371943538</v>
      </c>
      <c r="AF675" s="4">
        <v>35.586291000000003</v>
      </c>
      <c r="AG675" s="4">
        <v>33.339887807243102</v>
      </c>
      <c r="AH675" s="4">
        <v>33.339887807243102</v>
      </c>
      <c r="AI675" s="4">
        <v>18.083777000000001</v>
      </c>
      <c r="AJ675" s="4">
        <v>18.878466</v>
      </c>
    </row>
    <row r="676" spans="1:36" hidden="1" x14ac:dyDescent="0.3">
      <c r="A676" s="1" t="s">
        <v>670</v>
      </c>
      <c r="B676" s="2">
        <v>4010469</v>
      </c>
      <c r="C676" s="3" t="s">
        <v>2936</v>
      </c>
      <c r="D676" s="4">
        <v>20352.617742599999</v>
      </c>
      <c r="E676" s="3" t="s">
        <v>3098</v>
      </c>
      <c r="F676" s="3" t="s">
        <v>3098</v>
      </c>
      <c r="G676" s="3" t="s">
        <v>3099</v>
      </c>
      <c r="H676" s="3" t="s">
        <v>3158</v>
      </c>
      <c r="I676" s="3" t="s">
        <v>3159</v>
      </c>
      <c r="J676" s="4">
        <v>3.2125509999999999</v>
      </c>
      <c r="K676" s="4">
        <v>15.800503000000001</v>
      </c>
      <c r="L676" s="4">
        <v>17.474489999999999</v>
      </c>
      <c r="M676" s="4">
        <v>8.0140740000000008</v>
      </c>
      <c r="N676" s="4">
        <v>16.735312</v>
      </c>
      <c r="O676" s="4">
        <v>18.322281</v>
      </c>
      <c r="P676" s="4">
        <v>1.5602240000000001</v>
      </c>
      <c r="Q676" s="4">
        <v>6.3437570000000001</v>
      </c>
      <c r="R676" s="4">
        <v>20.441077</v>
      </c>
      <c r="S676" s="3" t="s">
        <v>4917</v>
      </c>
      <c r="T676" s="4">
        <v>27.63</v>
      </c>
      <c r="U676" s="4">
        <v>20352.617742599999</v>
      </c>
      <c r="V676" s="10">
        <v>21879.617741999999</v>
      </c>
      <c r="W676" s="4">
        <v>3.04017372421281</v>
      </c>
      <c r="X676" s="4">
        <v>28.9</v>
      </c>
      <c r="Y676" s="4">
        <v>22.3</v>
      </c>
      <c r="Z676" s="4">
        <v>16.735312</v>
      </c>
      <c r="AA676" s="10">
        <v>10.9144775824</v>
      </c>
      <c r="AB676" s="10">
        <v>17.159785362899999</v>
      </c>
      <c r="AC676" s="4">
        <v>3.9788359999999998</v>
      </c>
      <c r="AD676" s="4">
        <v>3.1435968614860998</v>
      </c>
      <c r="AE676" s="4">
        <v>4.0134817743177997</v>
      </c>
      <c r="AF676" s="4">
        <v>6.3437570000000001</v>
      </c>
      <c r="AG676" s="4">
        <v>4.7064832082738004</v>
      </c>
      <c r="AH676" s="4">
        <v>6.4743747926879998</v>
      </c>
      <c r="AI676" s="4">
        <v>1.5602240000000001</v>
      </c>
      <c r="AJ676" s="4">
        <v>1.5602240000000001</v>
      </c>
    </row>
    <row r="677" spans="1:36" hidden="1" x14ac:dyDescent="0.3">
      <c r="A677" s="1" t="s">
        <v>671</v>
      </c>
      <c r="B677" s="2">
        <v>4067766</v>
      </c>
      <c r="C677" s="3" t="s">
        <v>2936</v>
      </c>
      <c r="D677" s="4">
        <v>6367.6559951999998</v>
      </c>
      <c r="E677" s="3" t="s">
        <v>3007</v>
      </c>
      <c r="F677" s="3" t="s">
        <v>3256</v>
      </c>
      <c r="G677" s="3" t="s">
        <v>3257</v>
      </c>
      <c r="H677" s="3" t="s">
        <v>3257</v>
      </c>
      <c r="I677" s="3" t="s">
        <v>3426</v>
      </c>
      <c r="J677" s="4">
        <v>-35.563380000000002</v>
      </c>
      <c r="K677" s="4">
        <v>-26.946107999999999</v>
      </c>
      <c r="L677" s="4">
        <v>-2.1390370000000001</v>
      </c>
      <c r="M677" s="4">
        <v>1.6666669999999999</v>
      </c>
      <c r="N677" s="4">
        <v>40.893855000000002</v>
      </c>
      <c r="O677" s="4">
        <v>28.932805999999999</v>
      </c>
      <c r="P677" s="4">
        <v>1.570478</v>
      </c>
      <c r="Q677" s="4">
        <v>9.6150420000000008</v>
      </c>
      <c r="R677" s="4">
        <v>22.815579</v>
      </c>
      <c r="S677" s="3" t="s">
        <v>4918</v>
      </c>
      <c r="T677" s="4">
        <v>7.32</v>
      </c>
      <c r="U677" s="4">
        <v>6367.6559951999998</v>
      </c>
      <c r="V677" s="10">
        <v>10736.155994999999</v>
      </c>
      <c r="W677" s="4" t="s">
        <v>2935</v>
      </c>
      <c r="X677" s="4">
        <v>13.3</v>
      </c>
      <c r="Y677" s="4">
        <v>6.93</v>
      </c>
      <c r="Z677" s="4">
        <v>40.893855000000002</v>
      </c>
      <c r="AA677" s="10">
        <v>13.1915660479</v>
      </c>
      <c r="AB677" s="10">
        <v>14.0588088424</v>
      </c>
      <c r="AC677" s="4">
        <v>1.746256</v>
      </c>
      <c r="AD677" s="4">
        <v>1.6991900294383</v>
      </c>
      <c r="AE677" s="4">
        <v>1.7195885544702001</v>
      </c>
      <c r="AF677" s="4">
        <v>9.6150420000000008</v>
      </c>
      <c r="AG677" s="4">
        <v>9.0038155755862999</v>
      </c>
      <c r="AH677" s="4">
        <v>9.0863402079632998</v>
      </c>
      <c r="AI677" s="4">
        <v>1.570478</v>
      </c>
      <c r="AJ677" s="4" t="s">
        <v>2924</v>
      </c>
    </row>
    <row r="678" spans="1:36" hidden="1" x14ac:dyDescent="0.3">
      <c r="A678" s="1" t="s">
        <v>672</v>
      </c>
      <c r="B678" s="2">
        <v>5193690</v>
      </c>
      <c r="C678" s="3" t="s">
        <v>2919</v>
      </c>
      <c r="D678" s="4">
        <v>1074.2181641100001</v>
      </c>
      <c r="E678" s="3" t="s">
        <v>2946</v>
      </c>
      <c r="F678" s="3" t="s">
        <v>2947</v>
      </c>
      <c r="G678" s="3" t="s">
        <v>2985</v>
      </c>
      <c r="H678" s="3" t="s">
        <v>3065</v>
      </c>
      <c r="I678" s="3" t="s">
        <v>2950</v>
      </c>
      <c r="J678" s="4">
        <v>11.745862000000001</v>
      </c>
      <c r="K678" s="4">
        <v>15.126512999999999</v>
      </c>
      <c r="L678" s="4">
        <v>25.179425999999999</v>
      </c>
      <c r="M678" s="4">
        <v>8.7272730000000003</v>
      </c>
      <c r="N678" s="4" t="s">
        <v>2924</v>
      </c>
      <c r="O678" s="4" t="s">
        <v>2924</v>
      </c>
      <c r="P678" s="4">
        <v>8.4771160000000005</v>
      </c>
      <c r="Q678" s="4" t="s">
        <v>2924</v>
      </c>
      <c r="R678" s="4">
        <v>36.308238000000003</v>
      </c>
      <c r="S678" s="3" t="s">
        <v>4919</v>
      </c>
      <c r="T678" s="4">
        <v>20.93</v>
      </c>
      <c r="U678" s="4">
        <v>1074.2181641100001</v>
      </c>
      <c r="V678" s="10">
        <v>921.925164</v>
      </c>
      <c r="W678" s="4" t="s">
        <v>2935</v>
      </c>
      <c r="X678" s="4">
        <v>32</v>
      </c>
      <c r="Y678" s="4">
        <v>13.53</v>
      </c>
      <c r="Z678" s="4" t="s">
        <v>2924</v>
      </c>
      <c r="AA678" s="10" t="s">
        <v>2924</v>
      </c>
      <c r="AB678" s="10" t="s">
        <v>2924</v>
      </c>
      <c r="AC678" s="4">
        <v>4.6370310000000003</v>
      </c>
      <c r="AD678" s="4">
        <v>4.1659274663095003</v>
      </c>
      <c r="AE678" s="4">
        <v>4.4405391907225997</v>
      </c>
      <c r="AF678" s="4" t="s">
        <v>2924</v>
      </c>
      <c r="AG678" s="4" t="s">
        <v>2924</v>
      </c>
      <c r="AH678" s="4" t="s">
        <v>2924</v>
      </c>
      <c r="AI678" s="4">
        <v>8.4771160000000005</v>
      </c>
      <c r="AJ678" s="4">
        <v>8.8237769999999998</v>
      </c>
    </row>
    <row r="679" spans="1:36" hidden="1" x14ac:dyDescent="0.3">
      <c r="A679" s="1" t="s">
        <v>673</v>
      </c>
      <c r="B679" s="2">
        <v>27752321</v>
      </c>
      <c r="C679" s="3" t="s">
        <v>2936</v>
      </c>
      <c r="D679" s="4">
        <v>43748.262894079999</v>
      </c>
      <c r="E679" s="3" t="s">
        <v>2925</v>
      </c>
      <c r="F679" s="3" t="s">
        <v>2926</v>
      </c>
      <c r="G679" s="3" t="s">
        <v>3086</v>
      </c>
      <c r="H679" s="3" t="s">
        <v>3086</v>
      </c>
      <c r="I679" s="3" t="s">
        <v>3427</v>
      </c>
      <c r="J679" s="4">
        <v>49.569496000000001</v>
      </c>
      <c r="K679" s="4">
        <v>5.7851239999999997</v>
      </c>
      <c r="L679" s="4">
        <v>-2.6421139999999999</v>
      </c>
      <c r="M679" s="4">
        <v>-0.65359500000000004</v>
      </c>
      <c r="N679" s="4">
        <v>42.591943999999998</v>
      </c>
      <c r="O679" s="4">
        <v>47.315175000000004</v>
      </c>
      <c r="P679" s="4">
        <v>10.428815999999999</v>
      </c>
      <c r="Q679" s="4">
        <v>33.209766999999999</v>
      </c>
      <c r="R679" s="4">
        <v>40.624575</v>
      </c>
      <c r="S679" s="3" t="s">
        <v>4920</v>
      </c>
      <c r="T679" s="4">
        <v>24.32</v>
      </c>
      <c r="U679" s="4">
        <v>43748.262894079999</v>
      </c>
      <c r="V679" s="10">
        <v>42035.262894</v>
      </c>
      <c r="W679" s="4" t="s">
        <v>2935</v>
      </c>
      <c r="X679" s="4">
        <v>26.91</v>
      </c>
      <c r="Y679" s="4">
        <v>13.51</v>
      </c>
      <c r="Z679" s="4">
        <v>42.591943999999998</v>
      </c>
      <c r="AA679" s="10">
        <v>60.693785874699998</v>
      </c>
      <c r="AB679" s="10">
        <v>295.0382142423</v>
      </c>
      <c r="AC679" s="4">
        <v>1.456321</v>
      </c>
      <c r="AD679" s="4">
        <v>1.2079115783679999</v>
      </c>
      <c r="AE679" s="4">
        <v>1.380836857272</v>
      </c>
      <c r="AF679" s="4">
        <v>33.209766999999999</v>
      </c>
      <c r="AG679" s="4">
        <v>27.5656251846003</v>
      </c>
      <c r="AH679" s="4">
        <v>61.662677520031998</v>
      </c>
      <c r="AI679" s="4">
        <v>10.428815999999999</v>
      </c>
      <c r="AJ679" s="4">
        <v>11.248844</v>
      </c>
    </row>
    <row r="680" spans="1:36" hidden="1" x14ac:dyDescent="0.3">
      <c r="A680" s="1" t="s">
        <v>674</v>
      </c>
      <c r="B680" s="2">
        <v>6517750</v>
      </c>
      <c r="C680" s="3" t="s">
        <v>2936</v>
      </c>
      <c r="D680" s="4">
        <v>1126.2226775399999</v>
      </c>
      <c r="E680" s="3" t="s">
        <v>2925</v>
      </c>
      <c r="F680" s="3" t="s">
        <v>2981</v>
      </c>
      <c r="G680" s="3" t="s">
        <v>3017</v>
      </c>
      <c r="H680" s="3" t="s">
        <v>3020</v>
      </c>
      <c r="I680" s="3" t="s">
        <v>3021</v>
      </c>
      <c r="J680" s="4">
        <v>-63.742987999999997</v>
      </c>
      <c r="K680" s="4">
        <v>-11.235955000000001</v>
      </c>
      <c r="L680" s="4">
        <v>-6.6929129999999999</v>
      </c>
      <c r="M680" s="4">
        <v>2.5974029999999999</v>
      </c>
      <c r="N680" s="4" t="s">
        <v>2924</v>
      </c>
      <c r="O680" s="4">
        <v>19.268293</v>
      </c>
      <c r="P680" s="4">
        <v>1.8980250000000001</v>
      </c>
      <c r="Q680" s="4" t="s">
        <v>2924</v>
      </c>
      <c r="R680" s="4">
        <v>5.7044189999999997</v>
      </c>
      <c r="S680" s="3" t="s">
        <v>4921</v>
      </c>
      <c r="T680" s="5" t="s">
        <v>4922</v>
      </c>
      <c r="U680" s="4">
        <v>1126.2226775399999</v>
      </c>
      <c r="V680" s="10">
        <v>410.51067699999999</v>
      </c>
      <c r="W680" s="4" t="s">
        <v>2935</v>
      </c>
      <c r="X680" s="4">
        <v>21.26</v>
      </c>
      <c r="Y680" s="5" t="s">
        <v>4923</v>
      </c>
      <c r="Z680" s="4" t="s">
        <v>2924</v>
      </c>
      <c r="AA680" s="10">
        <v>24.093527617700001</v>
      </c>
      <c r="AB680" s="10">
        <v>23.7641632407</v>
      </c>
      <c r="AC680" s="4">
        <v>0.59983399999999998</v>
      </c>
      <c r="AD680" s="4">
        <v>0.56762651865530001</v>
      </c>
      <c r="AE680" s="4">
        <v>0.59334887948869997</v>
      </c>
      <c r="AF680" s="4" t="s">
        <v>2924</v>
      </c>
      <c r="AG680" s="4">
        <v>9.3002597888068994</v>
      </c>
      <c r="AH680" s="4">
        <v>10.9025851335632</v>
      </c>
      <c r="AI680" s="4">
        <v>1.8980250000000001</v>
      </c>
      <c r="AJ680" s="4">
        <v>1.966261</v>
      </c>
    </row>
    <row r="681" spans="1:36" hidden="1" x14ac:dyDescent="0.3">
      <c r="A681" s="1" t="s">
        <v>675</v>
      </c>
      <c r="B681" s="2">
        <v>102939</v>
      </c>
      <c r="C681" s="3" t="s">
        <v>2936</v>
      </c>
      <c r="D681" s="4">
        <v>5016.20676336</v>
      </c>
      <c r="E681" s="3" t="s">
        <v>2977</v>
      </c>
      <c r="F681" s="3" t="s">
        <v>2978</v>
      </c>
      <c r="G681" s="3" t="s">
        <v>3299</v>
      </c>
      <c r="H681" s="3" t="s">
        <v>3299</v>
      </c>
      <c r="I681" s="3" t="s">
        <v>2980</v>
      </c>
      <c r="J681" s="4">
        <v>60.364004000000001</v>
      </c>
      <c r="K681" s="4">
        <v>16.233052000000001</v>
      </c>
      <c r="L681" s="4">
        <v>2.1249199999999999</v>
      </c>
      <c r="M681" s="4">
        <v>3.491028</v>
      </c>
      <c r="N681" s="4">
        <v>96.121212121212096</v>
      </c>
      <c r="O681" s="4">
        <v>13.316541000000001</v>
      </c>
      <c r="P681" s="4">
        <v>1.092813</v>
      </c>
      <c r="Q681" s="4">
        <v>14.816335</v>
      </c>
      <c r="R681" s="4">
        <v>16.981120000000001</v>
      </c>
      <c r="S681" s="3" t="s">
        <v>4924</v>
      </c>
      <c r="T681" s="4">
        <v>31.72</v>
      </c>
      <c r="U681" s="4">
        <v>5016.20676336</v>
      </c>
      <c r="V681" s="10">
        <v>7674.9357630000004</v>
      </c>
      <c r="W681" s="4">
        <v>4.0353089533417403</v>
      </c>
      <c r="X681" s="4">
        <v>32.44</v>
      </c>
      <c r="Y681" s="4">
        <v>19.48</v>
      </c>
      <c r="Z681" s="4">
        <v>94.686566999999997</v>
      </c>
      <c r="AA681" s="10">
        <v>156.71936758890001</v>
      </c>
      <c r="AB681" s="10">
        <v>116.1479311607</v>
      </c>
      <c r="AC681" s="4">
        <v>9.2702310000000008</v>
      </c>
      <c r="AD681" s="4">
        <v>9.0708561683461006</v>
      </c>
      <c r="AE681" s="4">
        <v>9.1115794517977005</v>
      </c>
      <c r="AF681" s="4">
        <v>14.816335</v>
      </c>
      <c r="AG681" s="4">
        <v>13.8985338110244</v>
      </c>
      <c r="AH681" s="4">
        <v>14.3457118635451</v>
      </c>
      <c r="AI681" s="4">
        <v>1.092813</v>
      </c>
      <c r="AJ681" s="4">
        <v>1.1165080000000001</v>
      </c>
    </row>
    <row r="682" spans="1:36" hidden="1" x14ac:dyDescent="0.3">
      <c r="A682" s="1" t="s">
        <v>676</v>
      </c>
      <c r="B682" s="2">
        <v>4407542</v>
      </c>
      <c r="C682" s="3" t="s">
        <v>2936</v>
      </c>
      <c r="D682" s="4">
        <v>761.38936259000002</v>
      </c>
      <c r="E682" s="3" t="s">
        <v>2937</v>
      </c>
      <c r="F682" s="3" t="s">
        <v>3060</v>
      </c>
      <c r="G682" s="3" t="s">
        <v>3178</v>
      </c>
      <c r="H682" s="3" t="s">
        <v>3179</v>
      </c>
      <c r="I682" s="3" t="s">
        <v>3428</v>
      </c>
      <c r="J682" s="4">
        <v>33.603144999999998</v>
      </c>
      <c r="K682" s="5" t="s">
        <v>3429</v>
      </c>
      <c r="L682" s="4">
        <v>9.9333969999999994</v>
      </c>
      <c r="M682" s="4">
        <v>-0.12102400000000001</v>
      </c>
      <c r="N682" s="4">
        <v>19.411961999999999</v>
      </c>
      <c r="O682" s="4" t="s">
        <v>2924</v>
      </c>
      <c r="P682" s="4">
        <v>1.7642929999999999</v>
      </c>
      <c r="Q682" s="4">
        <v>5.7579289999999999</v>
      </c>
      <c r="R682" s="4" t="s">
        <v>2924</v>
      </c>
      <c r="S682" s="3" t="s">
        <v>4925</v>
      </c>
      <c r="T682" s="4">
        <v>57.77</v>
      </c>
      <c r="U682" s="4">
        <v>761.38936259000002</v>
      </c>
      <c r="V682" s="10">
        <v>1042.6803620000001</v>
      </c>
      <c r="W682" s="4">
        <v>0.76164099013328701</v>
      </c>
      <c r="X682" s="4">
        <v>61.54</v>
      </c>
      <c r="Y682" s="4">
        <v>41.38</v>
      </c>
      <c r="Z682" s="4">
        <v>19.135475</v>
      </c>
      <c r="AA682" s="10">
        <v>12.658311056500001</v>
      </c>
      <c r="AB682" s="10">
        <v>14.9721006295</v>
      </c>
      <c r="AC682" s="4">
        <v>0.92425599999999997</v>
      </c>
      <c r="AD682" s="4">
        <v>0.88821392124139997</v>
      </c>
      <c r="AE682" s="4">
        <v>0.91557202029810003</v>
      </c>
      <c r="AF682" s="4">
        <v>5.7579289999999999</v>
      </c>
      <c r="AG682" s="4">
        <v>5.9612188283615</v>
      </c>
      <c r="AH682" s="4">
        <v>7.0443398571891001</v>
      </c>
      <c r="AI682" s="4">
        <v>1.7642929999999999</v>
      </c>
      <c r="AJ682" s="4">
        <v>2.9271379999999998</v>
      </c>
    </row>
    <row r="683" spans="1:36" x14ac:dyDescent="0.3">
      <c r="A683" s="1" t="s">
        <v>2263</v>
      </c>
      <c r="B683" s="2">
        <v>4070675</v>
      </c>
      <c r="C683" s="3" t="s">
        <v>2919</v>
      </c>
      <c r="D683" s="4">
        <v>6150.3967925999996</v>
      </c>
      <c r="E683" s="3" t="s">
        <v>2937</v>
      </c>
      <c r="F683" s="3" t="s">
        <v>2967</v>
      </c>
      <c r="G683" s="3" t="s">
        <v>3087</v>
      </c>
      <c r="H683" s="3" t="s">
        <v>3125</v>
      </c>
      <c r="I683" s="3" t="s">
        <v>3630</v>
      </c>
      <c r="J683" s="10">
        <v>6.4906110000000004</v>
      </c>
      <c r="K683" s="10">
        <v>-2.0968</v>
      </c>
      <c r="L683" s="10">
        <v>-14.674360999999999</v>
      </c>
      <c r="M683" s="10">
        <v>1.470588</v>
      </c>
      <c r="N683" s="4">
        <v>22.422820000000002</v>
      </c>
      <c r="O683" s="4">
        <v>17.247603999999999</v>
      </c>
      <c r="P683" s="4">
        <v>3.8215379999999999</v>
      </c>
      <c r="Q683" s="4">
        <v>11.827197999999999</v>
      </c>
      <c r="R683" s="4">
        <v>20.312004000000002</v>
      </c>
      <c r="S683" s="3" t="s">
        <v>6963</v>
      </c>
      <c r="T683" s="5" t="s">
        <v>6964</v>
      </c>
      <c r="U683" s="4">
        <v>6150.3967925999996</v>
      </c>
      <c r="V683" s="10">
        <v>8391.3967919999996</v>
      </c>
      <c r="W683" s="4">
        <v>1.19162640901771</v>
      </c>
      <c r="X683" s="4">
        <v>156.34</v>
      </c>
      <c r="Y683" s="4">
        <v>112</v>
      </c>
      <c r="Z683" s="4">
        <v>22.422820000000002</v>
      </c>
      <c r="AA683" s="10">
        <v>14.4930918595</v>
      </c>
      <c r="AB683" s="10">
        <v>15.152901561</v>
      </c>
      <c r="AC683" s="4">
        <v>1.1499790000000001</v>
      </c>
      <c r="AD683" s="4">
        <v>1.1179241342293</v>
      </c>
      <c r="AE683" s="4">
        <v>1.1339844539582999</v>
      </c>
      <c r="AF683" s="4">
        <v>11.827197999999999</v>
      </c>
      <c r="AG683" s="4">
        <v>11.9200955153525</v>
      </c>
      <c r="AH683" s="4">
        <v>12.1750059947208</v>
      </c>
      <c r="AI683" s="4">
        <v>3.8215379999999999</v>
      </c>
      <c r="AJ683" s="4" t="s">
        <v>2924</v>
      </c>
    </row>
    <row r="684" spans="1:36" hidden="1" x14ac:dyDescent="0.3">
      <c r="A684" s="1" t="s">
        <v>678</v>
      </c>
      <c r="B684" s="2">
        <v>4202114</v>
      </c>
      <c r="C684" s="3" t="s">
        <v>2919</v>
      </c>
      <c r="D684" s="4">
        <v>1074.91074392</v>
      </c>
      <c r="E684" s="3" t="s">
        <v>2925</v>
      </c>
      <c r="F684" s="3" t="s">
        <v>2981</v>
      </c>
      <c r="G684" s="3" t="s">
        <v>2982</v>
      </c>
      <c r="H684" s="3" t="s">
        <v>3174</v>
      </c>
      <c r="I684" s="3" t="s">
        <v>3175</v>
      </c>
      <c r="J684" s="4">
        <v>-38.205258999999998</v>
      </c>
      <c r="K684" s="4">
        <v>18.419765000000002</v>
      </c>
      <c r="L684" s="4">
        <v>1.403435</v>
      </c>
      <c r="M684" s="4">
        <v>-0.81950400000000001</v>
      </c>
      <c r="N684" s="4">
        <v>26.453551999999998</v>
      </c>
      <c r="O684" s="4">
        <v>26.410256</v>
      </c>
      <c r="P684" s="4">
        <v>2.4419900000000001</v>
      </c>
      <c r="Q684" s="4">
        <v>7.4965060000000001</v>
      </c>
      <c r="R684" s="4" t="s">
        <v>2924</v>
      </c>
      <c r="S684" s="3" t="s">
        <v>4928</v>
      </c>
      <c r="T684" s="4">
        <v>48.41</v>
      </c>
      <c r="U684" s="4">
        <v>1074.91074392</v>
      </c>
      <c r="V684" s="10">
        <v>2265.3617429999999</v>
      </c>
      <c r="W684" s="4">
        <v>2.06568890725057</v>
      </c>
      <c r="X684" s="4">
        <v>83.515000000000001</v>
      </c>
      <c r="Y684" s="4">
        <v>34.875</v>
      </c>
      <c r="Z684" s="4">
        <v>26.453551999999998</v>
      </c>
      <c r="AA684" s="10">
        <v>17.039654771799999</v>
      </c>
      <c r="AB684" s="10">
        <v>17.039654771799999</v>
      </c>
      <c r="AC684" s="4">
        <v>0.65269900000000003</v>
      </c>
      <c r="AD684" s="4">
        <v>0.65718838728569995</v>
      </c>
      <c r="AE684" s="4">
        <v>0.65718838728569995</v>
      </c>
      <c r="AF684" s="4">
        <v>7.4965060000000001</v>
      </c>
      <c r="AG684" s="4">
        <v>10.934042597247201</v>
      </c>
      <c r="AH684" s="4">
        <v>10.934042597247201</v>
      </c>
      <c r="AI684" s="4">
        <v>2.4419900000000001</v>
      </c>
      <c r="AJ684" s="4">
        <v>2.5854520000000001</v>
      </c>
    </row>
    <row r="685" spans="1:36" hidden="1" x14ac:dyDescent="0.3">
      <c r="A685" s="1" t="s">
        <v>679</v>
      </c>
      <c r="B685" s="2">
        <v>4211657</v>
      </c>
      <c r="C685" s="3" t="s">
        <v>2936</v>
      </c>
      <c r="D685" s="4">
        <v>10551.30460956</v>
      </c>
      <c r="E685" s="3" t="s">
        <v>2937</v>
      </c>
      <c r="F685" s="3" t="s">
        <v>2938</v>
      </c>
      <c r="G685" s="3" t="s">
        <v>3047</v>
      </c>
      <c r="H685" s="3" t="s">
        <v>3071</v>
      </c>
      <c r="I685" s="3" t="s">
        <v>3238</v>
      </c>
      <c r="J685" s="4">
        <v>69.370694</v>
      </c>
      <c r="K685" s="4">
        <v>22.222221999999999</v>
      </c>
      <c r="L685" s="4">
        <v>23.748154</v>
      </c>
      <c r="M685" s="4">
        <v>6.259366</v>
      </c>
      <c r="N685" s="4">
        <v>40.769570999999999</v>
      </c>
      <c r="O685" s="4">
        <v>56.796056999999998</v>
      </c>
      <c r="P685" s="4">
        <v>6.7010759999999996</v>
      </c>
      <c r="Q685" s="4">
        <v>23.291681000000001</v>
      </c>
      <c r="R685" s="4">
        <v>74.541538000000003</v>
      </c>
      <c r="S685" s="3" t="s">
        <v>4929</v>
      </c>
      <c r="T685" s="4">
        <v>184.36</v>
      </c>
      <c r="U685" s="4">
        <v>10551.30460956</v>
      </c>
      <c r="V685" s="10">
        <v>10640.804609000001</v>
      </c>
      <c r="W685" s="4">
        <v>0.44478194836190099</v>
      </c>
      <c r="X685" s="4">
        <v>185.55</v>
      </c>
      <c r="Y685" s="5" t="s">
        <v>4930</v>
      </c>
      <c r="Z685" s="4">
        <v>40.769570999999999</v>
      </c>
      <c r="AA685" s="10">
        <v>32.531629934100003</v>
      </c>
      <c r="AB685" s="10">
        <v>35.759243849800001</v>
      </c>
      <c r="AC685" s="4">
        <v>4.6739899999999999</v>
      </c>
      <c r="AD685" s="4">
        <v>4.3773870624919002</v>
      </c>
      <c r="AE685" s="4">
        <v>4.5659684748866001</v>
      </c>
      <c r="AF685" s="4">
        <v>23.291681000000001</v>
      </c>
      <c r="AG685" s="4">
        <v>21.6357474595677</v>
      </c>
      <c r="AH685" s="4">
        <v>23.441356570772999</v>
      </c>
      <c r="AI685" s="4">
        <v>6.7010759999999996</v>
      </c>
      <c r="AJ685" s="4">
        <v>17.761078999999999</v>
      </c>
    </row>
    <row r="686" spans="1:36" hidden="1" x14ac:dyDescent="0.3">
      <c r="A686" s="1" t="s">
        <v>680</v>
      </c>
      <c r="B686" s="2">
        <v>110366008</v>
      </c>
      <c r="C686" s="3" t="s">
        <v>2936</v>
      </c>
      <c r="D686" s="4">
        <v>3436.98232332</v>
      </c>
      <c r="E686" s="3" t="s">
        <v>2946</v>
      </c>
      <c r="F686" s="3" t="s">
        <v>3022</v>
      </c>
      <c r="G686" s="3" t="s">
        <v>3029</v>
      </c>
      <c r="H686" s="3" t="s">
        <v>3030</v>
      </c>
      <c r="I686" s="3" t="s">
        <v>3196</v>
      </c>
      <c r="J686" s="4">
        <v>13.780049</v>
      </c>
      <c r="K686" s="4">
        <v>5.5487270000000004</v>
      </c>
      <c r="L686" s="5" t="s">
        <v>3430</v>
      </c>
      <c r="M686" s="4">
        <v>8.325825</v>
      </c>
      <c r="N686" s="4">
        <v>19.708196999999998</v>
      </c>
      <c r="O686" s="4">
        <v>21.172948000000002</v>
      </c>
      <c r="P686" s="4">
        <v>3.209975</v>
      </c>
      <c r="Q686" s="4">
        <v>11.255405</v>
      </c>
      <c r="R686" s="4">
        <v>30.655000999999999</v>
      </c>
      <c r="S686" s="3" t="s">
        <v>4931</v>
      </c>
      <c r="T686" s="4">
        <v>60.11</v>
      </c>
      <c r="U686" s="4">
        <v>3436.98232332</v>
      </c>
      <c r="V686" s="10">
        <v>4075.5823230000001</v>
      </c>
      <c r="W686" s="4">
        <v>1.06471468973548</v>
      </c>
      <c r="X686" s="4">
        <v>64.8</v>
      </c>
      <c r="Y686" s="4">
        <v>50.31</v>
      </c>
      <c r="Z686" s="4">
        <v>19.708196999999998</v>
      </c>
      <c r="AA686" s="10">
        <v>13.7472841623</v>
      </c>
      <c r="AB686" s="10">
        <v>14.109732452599999</v>
      </c>
      <c r="AC686" s="4">
        <v>2.821253</v>
      </c>
      <c r="AD686" s="4">
        <v>2.6741443143971999</v>
      </c>
      <c r="AE686" s="4">
        <v>2.7291991449927999</v>
      </c>
      <c r="AF686" s="4">
        <v>11.255405</v>
      </c>
      <c r="AG686" s="4">
        <v>9.7629003935983008</v>
      </c>
      <c r="AH686" s="4">
        <v>10.273186692510601</v>
      </c>
      <c r="AI686" s="4">
        <v>3.209975</v>
      </c>
      <c r="AJ686" s="4" t="s">
        <v>2924</v>
      </c>
    </row>
    <row r="687" spans="1:36" hidden="1" x14ac:dyDescent="0.3">
      <c r="A687" s="1" t="s">
        <v>681</v>
      </c>
      <c r="B687" s="2">
        <v>4024068</v>
      </c>
      <c r="C687" s="3" t="s">
        <v>2936</v>
      </c>
      <c r="D687" s="4">
        <v>566.14119431999995</v>
      </c>
      <c r="E687" s="3" t="s">
        <v>2930</v>
      </c>
      <c r="F687" s="3" t="s">
        <v>2958</v>
      </c>
      <c r="G687" s="3" t="s">
        <v>2958</v>
      </c>
      <c r="H687" s="3" t="s">
        <v>2959</v>
      </c>
      <c r="I687" s="3" t="s">
        <v>3160</v>
      </c>
      <c r="J687" s="4">
        <v>7.2463769999999998</v>
      </c>
      <c r="K687" s="4">
        <v>9.7369280000000007</v>
      </c>
      <c r="L687" s="4">
        <v>-2.4604569999999999</v>
      </c>
      <c r="M687" s="4">
        <v>-4.8027439999999997</v>
      </c>
      <c r="N687" s="4">
        <v>27.543424000000002</v>
      </c>
      <c r="O687" s="4">
        <v>64.534884000000005</v>
      </c>
      <c r="P687" s="4">
        <v>3.3841459999999999</v>
      </c>
      <c r="Q687" s="4">
        <v>8.3647259999999992</v>
      </c>
      <c r="R687" s="4">
        <v>29.817926</v>
      </c>
      <c r="S687" s="3" t="s">
        <v>4932</v>
      </c>
      <c r="T687" s="5" t="s">
        <v>4933</v>
      </c>
      <c r="U687" s="4">
        <v>566.14119431999995</v>
      </c>
      <c r="V687" s="10">
        <v>845.912194</v>
      </c>
      <c r="W687" s="4">
        <v>2.5225225225225198</v>
      </c>
      <c r="X687" s="4">
        <v>13.51</v>
      </c>
      <c r="Y687" s="4">
        <v>7.37</v>
      </c>
      <c r="Z687" s="4">
        <v>27.543424000000002</v>
      </c>
      <c r="AA687" s="10">
        <v>10.9900990099</v>
      </c>
      <c r="AB687" s="10">
        <v>13.373493975900001</v>
      </c>
      <c r="AC687" s="4">
        <v>0.68143100000000001</v>
      </c>
      <c r="AD687" s="4">
        <v>0.61481762078680002</v>
      </c>
      <c r="AE687" s="4">
        <v>0.65130690210599995</v>
      </c>
      <c r="AF687" s="4">
        <v>8.3647259999999992</v>
      </c>
      <c r="AG687" s="4">
        <v>6.6586496966300004</v>
      </c>
      <c r="AH687" s="4">
        <v>7.5866564484305004</v>
      </c>
      <c r="AI687" s="4">
        <v>3.3841459999999999</v>
      </c>
      <c r="AJ687" s="4" t="s">
        <v>2924</v>
      </c>
    </row>
    <row r="688" spans="1:36" hidden="1" x14ac:dyDescent="0.3">
      <c r="A688" s="1" t="s">
        <v>682</v>
      </c>
      <c r="B688" s="2">
        <v>4097662</v>
      </c>
      <c r="C688" s="3" t="s">
        <v>2936</v>
      </c>
      <c r="D688" s="4">
        <v>15673.940953040001</v>
      </c>
      <c r="E688" s="3" t="s">
        <v>2930</v>
      </c>
      <c r="F688" s="3" t="s">
        <v>2931</v>
      </c>
      <c r="G688" s="3" t="s">
        <v>2931</v>
      </c>
      <c r="H688" s="3" t="s">
        <v>3243</v>
      </c>
      <c r="I688" s="3" t="s">
        <v>2933</v>
      </c>
      <c r="J688" s="4">
        <v>53.413155000000003</v>
      </c>
      <c r="K688" s="4">
        <v>18.695861000000001</v>
      </c>
      <c r="L688" s="4">
        <v>4.8291979999999999</v>
      </c>
      <c r="M688" s="4">
        <v>2.5891649999999999</v>
      </c>
      <c r="N688" s="4">
        <v>11.4226202096414</v>
      </c>
      <c r="O688" s="4">
        <v>47.307949999999998</v>
      </c>
      <c r="P688" s="4">
        <v>1.7418940000000001</v>
      </c>
      <c r="Q688" s="4" t="s">
        <v>2935</v>
      </c>
      <c r="R688" s="4" t="s">
        <v>2935</v>
      </c>
      <c r="S688" s="3" t="s">
        <v>4934</v>
      </c>
      <c r="T688" s="4">
        <v>197.32</v>
      </c>
      <c r="U688" s="4">
        <v>15673.940953040001</v>
      </c>
      <c r="V688" s="10" t="s">
        <v>2935</v>
      </c>
      <c r="W688" s="4">
        <v>4.7068214068518097</v>
      </c>
      <c r="X688" s="4">
        <v>200</v>
      </c>
      <c r="Y688" s="4">
        <v>122.72499999999999</v>
      </c>
      <c r="Z688" s="4">
        <v>11.203469</v>
      </c>
      <c r="AA688" s="10">
        <v>9.5317224921000001</v>
      </c>
      <c r="AB688" s="10">
        <v>10.3062414079</v>
      </c>
      <c r="AC688" s="4" t="s">
        <v>2935</v>
      </c>
      <c r="AD688" s="4" t="s">
        <v>2935</v>
      </c>
      <c r="AE688" s="4" t="s">
        <v>2935</v>
      </c>
      <c r="AF688" s="4" t="s">
        <v>2935</v>
      </c>
      <c r="AG688" s="4" t="s">
        <v>2935</v>
      </c>
      <c r="AH688" s="4" t="s">
        <v>2935</v>
      </c>
      <c r="AI688" s="4">
        <v>1.7418940000000001</v>
      </c>
      <c r="AJ688" s="4">
        <v>1.9240029999999999</v>
      </c>
    </row>
    <row r="689" spans="1:36" hidden="1" x14ac:dyDescent="0.3">
      <c r="A689" s="1" t="s">
        <v>683</v>
      </c>
      <c r="B689" s="2">
        <v>102852</v>
      </c>
      <c r="C689" s="3" t="s">
        <v>2919</v>
      </c>
      <c r="D689" s="4">
        <v>5730.2553263999998</v>
      </c>
      <c r="E689" s="3" t="s">
        <v>2930</v>
      </c>
      <c r="F689" s="3" t="s">
        <v>2954</v>
      </c>
      <c r="G689" s="3" t="s">
        <v>3106</v>
      </c>
      <c r="H689" s="3" t="s">
        <v>3106</v>
      </c>
      <c r="I689" s="3" t="s">
        <v>3043</v>
      </c>
      <c r="J689" s="4">
        <v>8.6761769999999991</v>
      </c>
      <c r="K689" s="4">
        <v>1.091904</v>
      </c>
      <c r="L689" s="4">
        <v>-0.45239400000000002</v>
      </c>
      <c r="M689" s="4">
        <v>6.2382109999999997</v>
      </c>
      <c r="N689" s="4">
        <v>31.397663999999999</v>
      </c>
      <c r="O689" s="4">
        <v>5.1674420000000003</v>
      </c>
      <c r="P689" s="4">
        <v>3.4801090000000001</v>
      </c>
      <c r="Q689" s="4" t="s">
        <v>2935</v>
      </c>
      <c r="R689" s="4" t="s">
        <v>2935</v>
      </c>
      <c r="S689" s="3" t="s">
        <v>4935</v>
      </c>
      <c r="T689" s="5" t="s">
        <v>4936</v>
      </c>
      <c r="U689" s="4">
        <v>5730.2553263999998</v>
      </c>
      <c r="V689" s="10" t="s">
        <v>2935</v>
      </c>
      <c r="W689" s="4" t="s">
        <v>2935</v>
      </c>
      <c r="X689" s="4">
        <v>616.66</v>
      </c>
      <c r="Y689" s="4">
        <v>409.22</v>
      </c>
      <c r="Z689" s="4">
        <v>31.397663999999999</v>
      </c>
      <c r="AA689" s="10">
        <v>13.639901974900001</v>
      </c>
      <c r="AB689" s="10">
        <v>15.1987792145</v>
      </c>
      <c r="AC689" s="4" t="s">
        <v>2935</v>
      </c>
      <c r="AD689" s="4" t="s">
        <v>2935</v>
      </c>
      <c r="AE689" s="4" t="s">
        <v>2935</v>
      </c>
      <c r="AF689" s="4" t="s">
        <v>2935</v>
      </c>
      <c r="AG689" s="4" t="s">
        <v>2935</v>
      </c>
      <c r="AH689" s="4" t="s">
        <v>2935</v>
      </c>
      <c r="AI689" s="4">
        <v>3.4801090000000001</v>
      </c>
      <c r="AJ689" s="4">
        <v>3.4801090000000001</v>
      </c>
    </row>
    <row r="690" spans="1:36" hidden="1" x14ac:dyDescent="0.3">
      <c r="A690" s="1" t="s">
        <v>2576</v>
      </c>
      <c r="B690" s="2">
        <v>4965594</v>
      </c>
      <c r="C690" s="3" t="s">
        <v>2919</v>
      </c>
      <c r="D690" s="4">
        <v>5323.0391074899999</v>
      </c>
      <c r="E690" s="3" t="s">
        <v>2946</v>
      </c>
      <c r="F690" s="3" t="s">
        <v>2991</v>
      </c>
      <c r="G690" s="3" t="s">
        <v>2991</v>
      </c>
      <c r="H690" s="3" t="s">
        <v>3031</v>
      </c>
      <c r="I690" s="3" t="s">
        <v>3032</v>
      </c>
      <c r="J690" s="18">
        <v>69.850852000000003</v>
      </c>
      <c r="K690" s="18">
        <v>18.537794000000002</v>
      </c>
      <c r="L690" s="18">
        <v>5.3292229999999998</v>
      </c>
      <c r="M690" s="18">
        <v>7.362514</v>
      </c>
      <c r="N690" s="4">
        <v>25.980445</v>
      </c>
      <c r="O690" s="4" t="s">
        <v>2924</v>
      </c>
      <c r="P690" s="4">
        <v>2.0403549999999999</v>
      </c>
      <c r="Q690" s="4">
        <v>9.8968889999999998</v>
      </c>
      <c r="R690" s="4" t="s">
        <v>2924</v>
      </c>
      <c r="S690" s="3" t="s">
        <v>7353</v>
      </c>
      <c r="T690" s="4">
        <v>47.83</v>
      </c>
      <c r="U690" s="4">
        <v>5323.0391074899999</v>
      </c>
      <c r="V690" s="10">
        <v>4311.3321070000002</v>
      </c>
      <c r="W690" s="4" t="s">
        <v>2935</v>
      </c>
      <c r="X690" s="18">
        <v>50.250999999999998</v>
      </c>
      <c r="Y690" s="18">
        <v>27.11</v>
      </c>
      <c r="Z690" s="4">
        <v>25.980445</v>
      </c>
      <c r="AA690" s="10">
        <v>22.676844301100001</v>
      </c>
      <c r="AB690" s="10">
        <v>22.967587034800001</v>
      </c>
      <c r="AC690" s="4">
        <v>3.0781109999999998</v>
      </c>
      <c r="AD690" s="4">
        <v>2.7997481050717998</v>
      </c>
      <c r="AE690" s="4">
        <v>3.002268140875</v>
      </c>
      <c r="AF690" s="4">
        <v>9.8968889999999998</v>
      </c>
      <c r="AG690" s="4">
        <v>9.0336974478785006</v>
      </c>
      <c r="AH690" s="4">
        <v>9.6428810266159992</v>
      </c>
      <c r="AI690" s="4">
        <v>2.0403549999999999</v>
      </c>
      <c r="AJ690" s="4">
        <v>2.0487449999999998</v>
      </c>
    </row>
    <row r="691" spans="1:36" hidden="1" x14ac:dyDescent="0.3">
      <c r="A691" s="1" t="s">
        <v>685</v>
      </c>
      <c r="B691" s="2">
        <v>4579702</v>
      </c>
      <c r="C691" s="3" t="s">
        <v>2941</v>
      </c>
      <c r="D691" s="4">
        <v>712.32293333999996</v>
      </c>
      <c r="E691" s="3" t="s">
        <v>2930</v>
      </c>
      <c r="F691" s="3" t="s">
        <v>2954</v>
      </c>
      <c r="G691" s="3" t="s">
        <v>2955</v>
      </c>
      <c r="H691" s="3" t="s">
        <v>2956</v>
      </c>
      <c r="I691" s="3" t="s">
        <v>3390</v>
      </c>
      <c r="J691" s="4">
        <v>15.574263</v>
      </c>
      <c r="K691" s="4">
        <v>5.1422319999999999</v>
      </c>
      <c r="L691" s="4">
        <v>4.1734419999999997</v>
      </c>
      <c r="M691" s="4">
        <v>1.264489</v>
      </c>
      <c r="N691" s="4">
        <v>7.537255</v>
      </c>
      <c r="O691" s="4">
        <v>7.3894659999999996</v>
      </c>
      <c r="P691" s="4">
        <v>0.95129699999999995</v>
      </c>
      <c r="Q691" s="4" t="s">
        <v>2935</v>
      </c>
      <c r="R691" s="4">
        <v>13.077351999999999</v>
      </c>
      <c r="S691" s="3" t="s">
        <v>4938</v>
      </c>
      <c r="T691" s="4">
        <v>19.22</v>
      </c>
      <c r="U691" s="4">
        <v>712.32293333999996</v>
      </c>
      <c r="V691" s="10">
        <v>1552.472933</v>
      </c>
      <c r="W691" s="4">
        <v>8.7408949011446406</v>
      </c>
      <c r="X691" s="4">
        <v>19.63</v>
      </c>
      <c r="Y691" s="4">
        <v>15.91</v>
      </c>
      <c r="Z691" s="4">
        <v>7.537255</v>
      </c>
      <c r="AA691" s="10">
        <v>9.0234741784000008</v>
      </c>
      <c r="AB691" s="10">
        <v>7.9817275746999998</v>
      </c>
      <c r="AC691" s="4">
        <v>7.7274750000000001</v>
      </c>
      <c r="AD691" s="4">
        <v>8.4726340500497006</v>
      </c>
      <c r="AE691" s="4">
        <v>7.8404872802604997</v>
      </c>
      <c r="AF691" s="4" t="s">
        <v>2935</v>
      </c>
      <c r="AG691" s="4" t="s">
        <v>2935</v>
      </c>
      <c r="AH691" s="4" t="s">
        <v>2935</v>
      </c>
      <c r="AI691" s="4">
        <v>0.95129699999999995</v>
      </c>
      <c r="AJ691" s="4">
        <v>0.95129699999999995</v>
      </c>
    </row>
    <row r="692" spans="1:36" hidden="1" x14ac:dyDescent="0.3">
      <c r="A692" s="1" t="s">
        <v>686</v>
      </c>
      <c r="B692" s="2">
        <v>10655322</v>
      </c>
      <c r="C692" s="3" t="s">
        <v>2936</v>
      </c>
      <c r="D692" s="4">
        <v>2480.6426780000002</v>
      </c>
      <c r="E692" s="3" t="s">
        <v>3098</v>
      </c>
      <c r="F692" s="3" t="s">
        <v>3098</v>
      </c>
      <c r="G692" s="3" t="s">
        <v>3099</v>
      </c>
      <c r="H692" s="3" t="s">
        <v>3158</v>
      </c>
      <c r="I692" s="3" t="s">
        <v>3159</v>
      </c>
      <c r="J692" s="4">
        <v>31.384350999999999</v>
      </c>
      <c r="K692" s="4">
        <v>37.906137000000001</v>
      </c>
      <c r="L692" s="4">
        <v>23.424879000000001</v>
      </c>
      <c r="M692" s="4">
        <v>11.046512</v>
      </c>
      <c r="N692" s="4">
        <v>28.884688000000001</v>
      </c>
      <c r="O692" s="4" t="s">
        <v>2924</v>
      </c>
      <c r="P692" s="4">
        <v>0.86763999999999997</v>
      </c>
      <c r="Q692" s="4">
        <v>4.7154559999999996</v>
      </c>
      <c r="R692" s="4">
        <v>28.507964000000001</v>
      </c>
      <c r="S692" s="3" t="s">
        <v>4939</v>
      </c>
      <c r="T692" s="4">
        <v>15.28</v>
      </c>
      <c r="U692" s="4">
        <v>2480.6426780000002</v>
      </c>
      <c r="V692" s="10">
        <v>6913.2596780000003</v>
      </c>
      <c r="W692" s="4">
        <v>3.1413612565445002</v>
      </c>
      <c r="X692" s="4">
        <v>15.54</v>
      </c>
      <c r="Y692" s="4">
        <v>9.8800000000000008</v>
      </c>
      <c r="Z692" s="4">
        <v>28.884688000000001</v>
      </c>
      <c r="AA692" s="10">
        <v>8.7705200321000003</v>
      </c>
      <c r="AB692" s="10">
        <v>9.1580909454999997</v>
      </c>
      <c r="AC692" s="4">
        <v>2.5478610000000002</v>
      </c>
      <c r="AD692" s="4">
        <v>1.9421527329302</v>
      </c>
      <c r="AE692" s="4">
        <v>2.3631550398861001</v>
      </c>
      <c r="AF692" s="4">
        <v>4.7154559999999996</v>
      </c>
      <c r="AG692" s="4">
        <v>3.5530246410709001</v>
      </c>
      <c r="AH692" s="4">
        <v>4.4820779844625003</v>
      </c>
      <c r="AI692" s="4">
        <v>0.86763999999999997</v>
      </c>
      <c r="AJ692" s="4">
        <v>0.86763999999999997</v>
      </c>
    </row>
    <row r="693" spans="1:36" hidden="1" x14ac:dyDescent="0.3">
      <c r="A693" s="1" t="s">
        <v>687</v>
      </c>
      <c r="B693" s="2">
        <v>4213375</v>
      </c>
      <c r="C693" s="3" t="s">
        <v>2936</v>
      </c>
      <c r="D693" s="4">
        <v>68831.730169799994</v>
      </c>
      <c r="E693" s="3" t="s">
        <v>3033</v>
      </c>
      <c r="F693" s="3" t="s">
        <v>3033</v>
      </c>
      <c r="G693" s="3" t="s">
        <v>3431</v>
      </c>
      <c r="H693" s="3" t="s">
        <v>3431</v>
      </c>
      <c r="I693" s="3" t="s">
        <v>3432</v>
      </c>
      <c r="J693" s="4">
        <v>64.183937999999998</v>
      </c>
      <c r="K693" s="4">
        <v>15.044248</v>
      </c>
      <c r="L693" s="4">
        <v>10.421431</v>
      </c>
      <c r="M693" s="4">
        <v>3.1641059999999999</v>
      </c>
      <c r="N693" s="4" t="s">
        <v>2935</v>
      </c>
      <c r="O693" s="4" t="s">
        <v>2935</v>
      </c>
      <c r="P693" s="4" t="s">
        <v>2935</v>
      </c>
      <c r="Q693" s="4" t="s">
        <v>2935</v>
      </c>
      <c r="R693" s="4" t="s">
        <v>2935</v>
      </c>
      <c r="S693" s="3" t="s">
        <v>4940</v>
      </c>
      <c r="T693" s="5" t="s">
        <v>4941</v>
      </c>
      <c r="U693" s="4">
        <v>68831.730169799994</v>
      </c>
      <c r="V693" s="10">
        <v>82651.730169000002</v>
      </c>
      <c r="W693" s="4">
        <v>1.3473801293327901</v>
      </c>
      <c r="X693" s="4">
        <v>102.51</v>
      </c>
      <c r="Y693" s="4">
        <v>61.45</v>
      </c>
      <c r="Z693" s="4" t="s">
        <v>2935</v>
      </c>
      <c r="AA693" s="10">
        <v>17.482758620599999</v>
      </c>
      <c r="AB693" s="10">
        <v>18.717362291699999</v>
      </c>
      <c r="AC693" s="4" t="s">
        <v>2935</v>
      </c>
      <c r="AD693" s="4">
        <v>2.2925958162111999</v>
      </c>
      <c r="AE693" s="4">
        <v>2.3606872103705001</v>
      </c>
      <c r="AF693" s="4" t="s">
        <v>2935</v>
      </c>
      <c r="AG693" s="4">
        <v>11.6287719828735</v>
      </c>
      <c r="AH693" s="4">
        <v>12.2798084611231</v>
      </c>
      <c r="AI693" s="4" t="s">
        <v>2935</v>
      </c>
      <c r="AJ693" s="4" t="s">
        <v>2935</v>
      </c>
    </row>
    <row r="694" spans="1:36" hidden="1" x14ac:dyDescent="0.3">
      <c r="A694" s="1" t="s">
        <v>688</v>
      </c>
      <c r="B694" s="2">
        <v>4058114</v>
      </c>
      <c r="C694" s="3" t="s">
        <v>2919</v>
      </c>
      <c r="D694" s="4">
        <v>1093.6816176</v>
      </c>
      <c r="E694" s="3" t="s">
        <v>2925</v>
      </c>
      <c r="F694" s="3" t="s">
        <v>2997</v>
      </c>
      <c r="G694" s="3" t="s">
        <v>3250</v>
      </c>
      <c r="H694" s="3" t="s">
        <v>3433</v>
      </c>
      <c r="I694" s="3" t="s">
        <v>3434</v>
      </c>
      <c r="J694" s="4">
        <v>-28.270042</v>
      </c>
      <c r="K694" s="4">
        <v>-11.917097999999999</v>
      </c>
      <c r="L694" s="4">
        <v>-23.076923000000001</v>
      </c>
      <c r="M694" s="4">
        <v>0.99009899999999995</v>
      </c>
      <c r="N694" s="4">
        <v>17.647058999999999</v>
      </c>
      <c r="O694" s="4">
        <v>4.6788990000000004</v>
      </c>
      <c r="P694" s="4">
        <v>2.298333</v>
      </c>
      <c r="Q694" s="4">
        <v>6.8150630000000003</v>
      </c>
      <c r="R694" s="5" t="s">
        <v>3435</v>
      </c>
      <c r="S694" s="3" t="s">
        <v>4942</v>
      </c>
      <c r="T694" s="5" t="s">
        <v>4943</v>
      </c>
      <c r="U694" s="4">
        <v>1093.6816176</v>
      </c>
      <c r="V694" s="10">
        <v>857.19861700000001</v>
      </c>
      <c r="W694" s="4">
        <v>3.9215686274509798</v>
      </c>
      <c r="X694" s="5" t="s">
        <v>4203</v>
      </c>
      <c r="Y694" s="4">
        <v>4.43</v>
      </c>
      <c r="Z694" s="4">
        <v>17.647058999999999</v>
      </c>
      <c r="AA694" s="10">
        <v>17.689906347499999</v>
      </c>
      <c r="AB694" s="10">
        <v>18.253400143099999</v>
      </c>
      <c r="AC694" s="4">
        <v>1.16709</v>
      </c>
      <c r="AD694" s="4">
        <v>1.2135179449325999</v>
      </c>
      <c r="AE694" s="4">
        <v>1.1911264010869</v>
      </c>
      <c r="AF694" s="4">
        <v>6.8150630000000003</v>
      </c>
      <c r="AG694" s="4">
        <v>8.3913785299008996</v>
      </c>
      <c r="AH694" s="4">
        <v>6.8764579365780003</v>
      </c>
      <c r="AI694" s="4">
        <v>2.298333</v>
      </c>
      <c r="AJ694" s="4">
        <v>2.298333</v>
      </c>
    </row>
    <row r="695" spans="1:36" hidden="1" x14ac:dyDescent="0.3">
      <c r="A695" s="1" t="s">
        <v>689</v>
      </c>
      <c r="B695" s="2">
        <v>5289558</v>
      </c>
      <c r="C695" s="3" t="s">
        <v>2919</v>
      </c>
      <c r="D695" s="4">
        <v>5198.8713696200002</v>
      </c>
      <c r="E695" s="3" t="s">
        <v>2920</v>
      </c>
      <c r="F695" s="3" t="s">
        <v>2921</v>
      </c>
      <c r="G695" s="3" t="s">
        <v>2942</v>
      </c>
      <c r="H695" s="3" t="s">
        <v>2942</v>
      </c>
      <c r="I695" s="3" t="s">
        <v>3051</v>
      </c>
      <c r="J695" s="4">
        <v>75.242262999999994</v>
      </c>
      <c r="K695" s="4">
        <v>5.2967690000000003</v>
      </c>
      <c r="L695" s="4">
        <v>-5.9553770000000004</v>
      </c>
      <c r="M695" s="4">
        <v>2.4488300000000001</v>
      </c>
      <c r="N695" s="4" t="s">
        <v>2924</v>
      </c>
      <c r="O695" s="4" t="s">
        <v>2924</v>
      </c>
      <c r="P695" s="4">
        <v>5.4406059999999998</v>
      </c>
      <c r="Q695" s="4" t="s">
        <v>2924</v>
      </c>
      <c r="R695" s="4" t="s">
        <v>2924</v>
      </c>
      <c r="S695" s="3" t="s">
        <v>4944</v>
      </c>
      <c r="T695" s="4">
        <v>56.06</v>
      </c>
      <c r="U695" s="4">
        <v>5198.8713696200002</v>
      </c>
      <c r="V695" s="10">
        <v>4388.7423689999996</v>
      </c>
      <c r="W695" s="4" t="s">
        <v>2935</v>
      </c>
      <c r="X695" s="4">
        <v>62.53</v>
      </c>
      <c r="Y695" s="4">
        <v>30.5</v>
      </c>
      <c r="Z695" s="4" t="s">
        <v>2924</v>
      </c>
      <c r="AA695" s="10" t="s">
        <v>2924</v>
      </c>
      <c r="AB695" s="10" t="s">
        <v>2924</v>
      </c>
      <c r="AC695" s="4" t="s">
        <v>2924</v>
      </c>
      <c r="AD695" s="4" t="s">
        <v>2924</v>
      </c>
      <c r="AE695" s="4" t="s">
        <v>2924</v>
      </c>
      <c r="AF695" s="4" t="s">
        <v>2924</v>
      </c>
      <c r="AG695" s="4" t="s">
        <v>2924</v>
      </c>
      <c r="AH695" s="4" t="s">
        <v>2924</v>
      </c>
      <c r="AI695" s="4">
        <v>5.4406059999999998</v>
      </c>
      <c r="AJ695" s="4">
        <v>5.4406059999999998</v>
      </c>
    </row>
    <row r="696" spans="1:36" hidden="1" x14ac:dyDescent="0.3">
      <c r="A696" s="1" t="s">
        <v>690</v>
      </c>
      <c r="B696" s="2">
        <v>4972921</v>
      </c>
      <c r="C696" s="3" t="s">
        <v>2941</v>
      </c>
      <c r="D696" s="4">
        <v>4086.7245745199998</v>
      </c>
      <c r="E696" s="3" t="s">
        <v>2920</v>
      </c>
      <c r="F696" s="3" t="s">
        <v>2921</v>
      </c>
      <c r="G696" s="3" t="s">
        <v>2942</v>
      </c>
      <c r="H696" s="3" t="s">
        <v>2942</v>
      </c>
      <c r="I696" s="3" t="s">
        <v>2943</v>
      </c>
      <c r="J696" s="4">
        <v>-31.570672999999999</v>
      </c>
      <c r="K696" s="4">
        <v>0.8</v>
      </c>
      <c r="L696" s="4">
        <v>-0.33305600000000002</v>
      </c>
      <c r="M696" s="4">
        <v>1.3333330000000001</v>
      </c>
      <c r="N696" s="4" t="s">
        <v>2935</v>
      </c>
      <c r="O696" s="4" t="s">
        <v>2935</v>
      </c>
      <c r="P696" s="4" t="s">
        <v>2935</v>
      </c>
      <c r="Q696" s="4" t="s">
        <v>2935</v>
      </c>
      <c r="R696" s="4" t="s">
        <v>2935</v>
      </c>
      <c r="S696" s="3" t="s">
        <v>4945</v>
      </c>
      <c r="T696" s="4">
        <v>47.88</v>
      </c>
      <c r="U696" s="4">
        <v>4086.7245745199998</v>
      </c>
      <c r="V696" s="10">
        <v>2378.6245739999999</v>
      </c>
      <c r="W696" s="4" t="s">
        <v>2935</v>
      </c>
      <c r="X696" s="4">
        <v>91.1</v>
      </c>
      <c r="Y696" s="4">
        <v>43.42</v>
      </c>
      <c r="Z696" s="4" t="s">
        <v>2935</v>
      </c>
      <c r="AA696" s="10" t="s">
        <v>2924</v>
      </c>
      <c r="AB696" s="10" t="s">
        <v>2924</v>
      </c>
      <c r="AC696" s="4" t="s">
        <v>2935</v>
      </c>
      <c r="AD696" s="4">
        <v>44.016487488758202</v>
      </c>
      <c r="AE696" s="4">
        <v>160.65133657478401</v>
      </c>
      <c r="AF696" s="4" t="s">
        <v>2935</v>
      </c>
      <c r="AG696" s="4" t="s">
        <v>2924</v>
      </c>
      <c r="AH696" s="4" t="s">
        <v>2924</v>
      </c>
      <c r="AI696" s="4" t="s">
        <v>2935</v>
      </c>
      <c r="AJ696" s="4" t="s">
        <v>2935</v>
      </c>
    </row>
    <row r="697" spans="1:36" hidden="1" x14ac:dyDescent="0.3">
      <c r="A697" s="1" t="s">
        <v>691</v>
      </c>
      <c r="B697" s="2">
        <v>4884353</v>
      </c>
      <c r="C697" s="3" t="s">
        <v>2919</v>
      </c>
      <c r="D697" s="4">
        <v>2204.8034425300002</v>
      </c>
      <c r="E697" s="3" t="s">
        <v>3107</v>
      </c>
      <c r="F697" s="3" t="s">
        <v>3108</v>
      </c>
      <c r="G697" s="3" t="s">
        <v>3328</v>
      </c>
      <c r="H697" s="3" t="s">
        <v>3436</v>
      </c>
      <c r="I697" s="3" t="s">
        <v>3437</v>
      </c>
      <c r="J697" s="4">
        <v>61.564900999999999</v>
      </c>
      <c r="K697" s="4">
        <v>-18.225542000000001</v>
      </c>
      <c r="L697" s="4">
        <v>-1.491617</v>
      </c>
      <c r="M697" s="4">
        <v>8.2058230000000005</v>
      </c>
      <c r="N697" s="4">
        <v>24.512270000000001</v>
      </c>
      <c r="O697" s="4">
        <v>12.312789</v>
      </c>
      <c r="P697" s="4">
        <v>2.0817489999999998</v>
      </c>
      <c r="Q697" s="4">
        <v>7.555841</v>
      </c>
      <c r="R697" s="4">
        <v>11.930528000000001</v>
      </c>
      <c r="S697" s="3" t="s">
        <v>4946</v>
      </c>
      <c r="T697" s="4">
        <v>39.954999999999998</v>
      </c>
      <c r="U697" s="4">
        <v>2204.8034425300002</v>
      </c>
      <c r="V697" s="10">
        <v>2120.1084420000002</v>
      </c>
      <c r="W697" s="4" t="s">
        <v>2935</v>
      </c>
      <c r="X697" s="4">
        <v>49.93</v>
      </c>
      <c r="Y697" s="4">
        <v>23.87</v>
      </c>
      <c r="Z697" s="4">
        <v>24.512270000000001</v>
      </c>
      <c r="AA697" s="10">
        <v>10.064485251500001</v>
      </c>
      <c r="AB697" s="10">
        <v>9.5563719509999991</v>
      </c>
      <c r="AC697" s="4">
        <v>1.089159</v>
      </c>
      <c r="AD697" s="4">
        <v>1.8375114866761999</v>
      </c>
      <c r="AE697" s="4">
        <v>1.8951876985939999</v>
      </c>
      <c r="AF697" s="4">
        <v>7.555841</v>
      </c>
      <c r="AG697" s="4">
        <v>5.9099405746844003</v>
      </c>
      <c r="AH697" s="4">
        <v>5.8170322553030998</v>
      </c>
      <c r="AI697" s="4">
        <v>2.0817489999999998</v>
      </c>
      <c r="AJ697" s="4">
        <v>6.1744709999999996</v>
      </c>
    </row>
    <row r="698" spans="1:36" hidden="1" x14ac:dyDescent="0.3">
      <c r="A698" s="1" t="s">
        <v>692</v>
      </c>
      <c r="B698" s="2">
        <v>4698627</v>
      </c>
      <c r="C698" s="3" t="s">
        <v>2941</v>
      </c>
      <c r="D698" s="4">
        <v>502.16340760000003</v>
      </c>
      <c r="E698" s="3" t="s">
        <v>3033</v>
      </c>
      <c r="F698" s="3" t="s">
        <v>3033</v>
      </c>
      <c r="G698" s="3" t="s">
        <v>3054</v>
      </c>
      <c r="H698" s="3" t="s">
        <v>3300</v>
      </c>
      <c r="I698" s="3" t="s">
        <v>3438</v>
      </c>
      <c r="J698" s="4">
        <v>-43.327240000000003</v>
      </c>
      <c r="K698" s="4">
        <v>-34.942287999999998</v>
      </c>
      <c r="L698" s="4">
        <v>-4.6153849999999998</v>
      </c>
      <c r="M698" s="4">
        <v>5.084746</v>
      </c>
      <c r="N698" s="4" t="s">
        <v>2924</v>
      </c>
      <c r="O698" s="4" t="s">
        <v>2924</v>
      </c>
      <c r="P698" s="4" t="s">
        <v>2924</v>
      </c>
      <c r="Q698" s="4" t="s">
        <v>2924</v>
      </c>
      <c r="R698" s="4">
        <v>9.8969850000000008</v>
      </c>
      <c r="S698" s="3" t="s">
        <v>4947</v>
      </c>
      <c r="T698" s="5" t="s">
        <v>4948</v>
      </c>
      <c r="U698" s="4">
        <v>502.16340760000003</v>
      </c>
      <c r="V698" s="10">
        <v>505.20665700000001</v>
      </c>
      <c r="W698" s="4" t="s">
        <v>2935</v>
      </c>
      <c r="X698" s="4">
        <v>22.5</v>
      </c>
      <c r="Y698" s="5" t="s">
        <v>4949</v>
      </c>
      <c r="Z698" s="4" t="s">
        <v>2924</v>
      </c>
      <c r="AA698" s="10" t="s">
        <v>2935</v>
      </c>
      <c r="AB698" s="10" t="s">
        <v>2935</v>
      </c>
      <c r="AC698" s="4" t="s">
        <v>2924</v>
      </c>
      <c r="AD698" s="4" t="s">
        <v>2935</v>
      </c>
      <c r="AE698" s="4" t="s">
        <v>2935</v>
      </c>
      <c r="AF698" s="4" t="s">
        <v>2924</v>
      </c>
      <c r="AG698" s="4" t="s">
        <v>2935</v>
      </c>
      <c r="AH698" s="4" t="s">
        <v>2935</v>
      </c>
      <c r="AI698" s="4" t="s">
        <v>2924</v>
      </c>
      <c r="AJ698" s="4" t="s">
        <v>2924</v>
      </c>
    </row>
    <row r="699" spans="1:36" hidden="1" x14ac:dyDescent="0.3">
      <c r="A699" s="1" t="s">
        <v>693</v>
      </c>
      <c r="B699" s="2">
        <v>4155562</v>
      </c>
      <c r="C699" s="3" t="s">
        <v>2919</v>
      </c>
      <c r="D699" s="4">
        <v>6182.5711084799996</v>
      </c>
      <c r="E699" s="3" t="s">
        <v>2925</v>
      </c>
      <c r="F699" s="3" t="s">
        <v>2997</v>
      </c>
      <c r="G699" s="3" t="s">
        <v>3128</v>
      </c>
      <c r="H699" s="3" t="s">
        <v>3272</v>
      </c>
      <c r="I699" s="3" t="s">
        <v>3273</v>
      </c>
      <c r="J699" s="4">
        <v>12.147161000000001</v>
      </c>
      <c r="K699" s="4">
        <v>-25.327327</v>
      </c>
      <c r="L699" s="4">
        <v>-19.848886</v>
      </c>
      <c r="M699" s="4">
        <v>8.4884430000000002</v>
      </c>
      <c r="N699" s="4">
        <v>7.6942050000000002</v>
      </c>
      <c r="O699" s="4">
        <v>6.7826089999999999</v>
      </c>
      <c r="P699" s="4">
        <v>3.5961759999999998</v>
      </c>
      <c r="Q699" s="4">
        <v>6.0618129999999999</v>
      </c>
      <c r="R699" s="4">
        <v>9.8644429999999996</v>
      </c>
      <c r="S699" s="3" t="s">
        <v>4950</v>
      </c>
      <c r="T699" s="5" t="s">
        <v>4951</v>
      </c>
      <c r="U699" s="4">
        <v>6182.5711084799996</v>
      </c>
      <c r="V699" s="10">
        <v>7770.4561080000003</v>
      </c>
      <c r="W699" s="4" t="s">
        <v>2935</v>
      </c>
      <c r="X699" s="4">
        <v>165.32</v>
      </c>
      <c r="Y699" s="4">
        <v>85.71</v>
      </c>
      <c r="Z699" s="4">
        <v>7.6942050000000002</v>
      </c>
      <c r="AA699" s="10">
        <v>8.3590087072999992</v>
      </c>
      <c r="AB699" s="10">
        <v>8.2184139575999993</v>
      </c>
      <c r="AC699" s="4">
        <v>1.9080630000000001</v>
      </c>
      <c r="AD699" s="4">
        <v>1.8692172940031999</v>
      </c>
      <c r="AE699" s="4">
        <v>1.9063018645281</v>
      </c>
      <c r="AF699" s="4">
        <v>6.0618129999999999</v>
      </c>
      <c r="AG699" s="4">
        <v>7.2666817677592999</v>
      </c>
      <c r="AH699" s="4">
        <v>7.0446204710474998</v>
      </c>
      <c r="AI699" s="4">
        <v>3.5961759999999998</v>
      </c>
      <c r="AJ699" s="4" t="s">
        <v>2924</v>
      </c>
    </row>
    <row r="700" spans="1:36" hidden="1" x14ac:dyDescent="0.3">
      <c r="A700" s="1" t="s">
        <v>694</v>
      </c>
      <c r="B700" s="2">
        <v>4747982</v>
      </c>
      <c r="C700" s="3" t="s">
        <v>2936</v>
      </c>
      <c r="D700" s="4">
        <v>773.10870016000001</v>
      </c>
      <c r="E700" s="3" t="s">
        <v>3098</v>
      </c>
      <c r="F700" s="3" t="s">
        <v>3098</v>
      </c>
      <c r="G700" s="3" t="s">
        <v>3099</v>
      </c>
      <c r="H700" s="3" t="s">
        <v>3156</v>
      </c>
      <c r="I700" s="3" t="s">
        <v>3439</v>
      </c>
      <c r="J700" s="4">
        <v>-9.7690940000000008</v>
      </c>
      <c r="K700" s="4">
        <v>2.4193549999999999</v>
      </c>
      <c r="L700" s="4">
        <v>-3.6966830000000002</v>
      </c>
      <c r="M700" s="4">
        <v>0.84367300000000001</v>
      </c>
      <c r="N700" s="4">
        <v>39.152216000000003</v>
      </c>
      <c r="O700" s="4">
        <v>9.3425290000000007</v>
      </c>
      <c r="P700" s="4" t="s">
        <v>2924</v>
      </c>
      <c r="Q700" s="4">
        <v>10.923757</v>
      </c>
      <c r="R700" s="4">
        <v>21.499779</v>
      </c>
      <c r="S700" s="3" t="s">
        <v>4952</v>
      </c>
      <c r="T700" s="4">
        <v>20.32</v>
      </c>
      <c r="U700" s="4">
        <v>773.10870016000001</v>
      </c>
      <c r="V700" s="10">
        <v>1710.6057000000001</v>
      </c>
      <c r="W700" s="4">
        <v>10.3346456692913</v>
      </c>
      <c r="X700" s="4">
        <v>24.19</v>
      </c>
      <c r="Y700" s="4">
        <v>18.43</v>
      </c>
      <c r="Z700" s="4">
        <v>39.152216000000003</v>
      </c>
      <c r="AA700" s="10">
        <v>96.761904761899999</v>
      </c>
      <c r="AB700" s="10">
        <v>156.30769230760001</v>
      </c>
      <c r="AC700" s="4">
        <v>0.443525</v>
      </c>
      <c r="AD700" s="4">
        <v>0.47807200624680002</v>
      </c>
      <c r="AE700" s="4">
        <v>0.39209470845819999</v>
      </c>
      <c r="AF700" s="4">
        <v>10.923757</v>
      </c>
      <c r="AG700" s="4">
        <v>11.134871050473199</v>
      </c>
      <c r="AH700" s="4">
        <v>11.5824854931647</v>
      </c>
      <c r="AI700" s="4" t="s">
        <v>2924</v>
      </c>
      <c r="AJ700" s="4" t="s">
        <v>2924</v>
      </c>
    </row>
    <row r="701" spans="1:36" hidden="1" x14ac:dyDescent="0.3">
      <c r="A701" s="1" t="s">
        <v>695</v>
      </c>
      <c r="B701" s="2">
        <v>4227418</v>
      </c>
      <c r="C701" s="3" t="s">
        <v>2919</v>
      </c>
      <c r="D701" s="4">
        <v>885.4403026</v>
      </c>
      <c r="E701" s="3" t="s">
        <v>2930</v>
      </c>
      <c r="F701" s="3" t="s">
        <v>2931</v>
      </c>
      <c r="G701" s="3" t="s">
        <v>2931</v>
      </c>
      <c r="H701" s="3" t="s">
        <v>2932</v>
      </c>
      <c r="I701" s="3" t="s">
        <v>2933</v>
      </c>
      <c r="J701" s="4">
        <v>54.561101999999998</v>
      </c>
      <c r="K701" s="4">
        <v>2.9226359999999998</v>
      </c>
      <c r="L701" s="5" t="s">
        <v>3440</v>
      </c>
      <c r="M701" s="4">
        <v>4.8453010000000001</v>
      </c>
      <c r="N701" s="4">
        <v>12.2176870748299</v>
      </c>
      <c r="O701" s="4">
        <v>9.4228749999999994</v>
      </c>
      <c r="P701" s="4">
        <v>1.147311</v>
      </c>
      <c r="Q701" s="4" t="s">
        <v>2935</v>
      </c>
      <c r="R701" s="4" t="s">
        <v>2935</v>
      </c>
      <c r="S701" s="3" t="s">
        <v>4953</v>
      </c>
      <c r="T701" s="4">
        <v>17.96</v>
      </c>
      <c r="U701" s="4">
        <v>885.4403026</v>
      </c>
      <c r="V701" s="10" t="s">
        <v>2935</v>
      </c>
      <c r="W701" s="4" t="s">
        <v>2935</v>
      </c>
      <c r="X701" s="4">
        <v>19.22</v>
      </c>
      <c r="Y701" s="4">
        <v>10.64</v>
      </c>
      <c r="Z701" s="4">
        <v>12.217687</v>
      </c>
      <c r="AA701" s="10">
        <v>10.775784484300001</v>
      </c>
      <c r="AB701" s="10">
        <v>11.391096424700001</v>
      </c>
      <c r="AC701" s="4" t="s">
        <v>2935</v>
      </c>
      <c r="AD701" s="4" t="s">
        <v>2935</v>
      </c>
      <c r="AE701" s="4" t="s">
        <v>2935</v>
      </c>
      <c r="AF701" s="4" t="s">
        <v>2935</v>
      </c>
      <c r="AG701" s="4" t="s">
        <v>2935</v>
      </c>
      <c r="AH701" s="4" t="s">
        <v>2935</v>
      </c>
      <c r="AI701" s="4">
        <v>1.147311</v>
      </c>
      <c r="AJ701" s="4">
        <v>1.191535</v>
      </c>
    </row>
    <row r="702" spans="1:36" hidden="1" x14ac:dyDescent="0.3">
      <c r="A702" s="1" t="s">
        <v>696</v>
      </c>
      <c r="B702" s="2">
        <v>12917530</v>
      </c>
      <c r="C702" s="3" t="s">
        <v>2919</v>
      </c>
      <c r="D702" s="4">
        <v>91250.761109200001</v>
      </c>
      <c r="E702" s="3" t="s">
        <v>2946</v>
      </c>
      <c r="F702" s="3" t="s">
        <v>2947</v>
      </c>
      <c r="G702" s="3" t="s">
        <v>2948</v>
      </c>
      <c r="H702" s="3" t="s">
        <v>2949</v>
      </c>
      <c r="I702" s="3" t="s">
        <v>2950</v>
      </c>
      <c r="J702" s="4">
        <v>76.711287999999996</v>
      </c>
      <c r="K702" s="4">
        <v>39.089821999999998</v>
      </c>
      <c r="L702" s="4">
        <v>20.663836</v>
      </c>
      <c r="M702" s="4">
        <v>10.544915</v>
      </c>
      <c r="N702" s="4" t="s">
        <v>2924</v>
      </c>
      <c r="O702" s="4">
        <v>81.155439000000001</v>
      </c>
      <c r="P702" s="4">
        <v>31.983847000000001</v>
      </c>
      <c r="Q702" s="4" t="s">
        <v>2924</v>
      </c>
      <c r="R702" s="4">
        <v>71.850593000000003</v>
      </c>
      <c r="S702" s="3" t="s">
        <v>4954</v>
      </c>
      <c r="T702" s="4">
        <v>372.26</v>
      </c>
      <c r="U702" s="4">
        <v>91250.761109200001</v>
      </c>
      <c r="V702" s="10">
        <v>88041.873108999993</v>
      </c>
      <c r="W702" s="4" t="s">
        <v>2935</v>
      </c>
      <c r="X702" s="4">
        <v>398.32709999999997</v>
      </c>
      <c r="Y702" s="4">
        <v>200.81</v>
      </c>
      <c r="Z702" s="4" t="s">
        <v>2924</v>
      </c>
      <c r="AA702" s="10">
        <v>101.6853779125</v>
      </c>
      <c r="AB702" s="10">
        <v>102.2184023878</v>
      </c>
      <c r="AC702" s="4">
        <v>25.038520999999999</v>
      </c>
      <c r="AD702" s="4">
        <v>20.5695843226375</v>
      </c>
      <c r="AE702" s="4">
        <v>22.576627443389</v>
      </c>
      <c r="AF702" s="4" t="s">
        <v>2924</v>
      </c>
      <c r="AG702" s="4">
        <v>89.065160551609594</v>
      </c>
      <c r="AH702" s="4">
        <v>91.876909005329694</v>
      </c>
      <c r="AI702" s="4">
        <v>31.983847000000001</v>
      </c>
      <c r="AJ702" s="4">
        <v>48.220207000000002</v>
      </c>
    </row>
    <row r="703" spans="1:36" hidden="1" x14ac:dyDescent="0.3">
      <c r="A703" s="1" t="s">
        <v>697</v>
      </c>
      <c r="B703" s="2">
        <v>4417219</v>
      </c>
      <c r="C703" s="3" t="s">
        <v>2936</v>
      </c>
      <c r="D703" s="4">
        <v>45824.035051519997</v>
      </c>
      <c r="E703" s="3" t="s">
        <v>2977</v>
      </c>
      <c r="F703" s="3" t="s">
        <v>2978</v>
      </c>
      <c r="G703" s="3" t="s">
        <v>3141</v>
      </c>
      <c r="H703" s="3" t="s">
        <v>3142</v>
      </c>
      <c r="I703" s="3" t="s">
        <v>3169</v>
      </c>
      <c r="J703" s="4">
        <v>1.795714</v>
      </c>
      <c r="K703" s="4">
        <v>-3.6989679999999998</v>
      </c>
      <c r="L703" s="4">
        <v>-3.9446119999999998</v>
      </c>
      <c r="M703" s="4">
        <v>1.5799620000000001</v>
      </c>
      <c r="N703" s="4">
        <v>37.390070921985803</v>
      </c>
      <c r="O703" s="4">
        <v>28.057476999999999</v>
      </c>
      <c r="P703" s="4">
        <v>8.6603700000000003</v>
      </c>
      <c r="Q703" s="4">
        <v>15.157795999999999</v>
      </c>
      <c r="R703" s="4">
        <v>40.709099000000002</v>
      </c>
      <c r="S703" s="3" t="s">
        <v>4955</v>
      </c>
      <c r="T703" s="4">
        <v>105.44</v>
      </c>
      <c r="U703" s="4">
        <v>45824.035051519997</v>
      </c>
      <c r="V703" s="10">
        <v>75266.035050999999</v>
      </c>
      <c r="W703" s="4">
        <v>5.9370257966616098</v>
      </c>
      <c r="X703" s="4">
        <v>120.92</v>
      </c>
      <c r="Y703" s="4">
        <v>92.48</v>
      </c>
      <c r="Z703" s="4">
        <v>37.390070999999999</v>
      </c>
      <c r="AA703" s="10">
        <v>45.941353317900003</v>
      </c>
      <c r="AB703" s="10">
        <v>46.2099432017</v>
      </c>
      <c r="AC703" s="4">
        <v>11.416053</v>
      </c>
      <c r="AD703" s="4">
        <v>11.7335879466896</v>
      </c>
      <c r="AE703" s="4">
        <v>11.478950480317801</v>
      </c>
      <c r="AF703" s="4">
        <v>15.157795999999999</v>
      </c>
      <c r="AG703" s="4">
        <v>18.3017318335773</v>
      </c>
      <c r="AH703" s="4">
        <v>18.001674832559601</v>
      </c>
      <c r="AI703" s="4">
        <v>8.6603700000000003</v>
      </c>
      <c r="AJ703" s="4" t="s">
        <v>2924</v>
      </c>
    </row>
    <row r="704" spans="1:36" hidden="1" x14ac:dyDescent="0.3">
      <c r="A704" s="1" t="s">
        <v>698</v>
      </c>
      <c r="B704" s="2">
        <v>4419522</v>
      </c>
      <c r="C704" s="3" t="s">
        <v>2936</v>
      </c>
      <c r="D704" s="4">
        <v>10970.170989959999</v>
      </c>
      <c r="E704" s="3" t="s">
        <v>3033</v>
      </c>
      <c r="F704" s="3" t="s">
        <v>3033</v>
      </c>
      <c r="G704" s="3" t="s">
        <v>3120</v>
      </c>
      <c r="H704" s="3" t="s">
        <v>3172</v>
      </c>
      <c r="I704" s="3" t="s">
        <v>3441</v>
      </c>
      <c r="J704" s="4">
        <v>11.912226</v>
      </c>
      <c r="K704" s="4">
        <v>3.4206129999999999</v>
      </c>
      <c r="L704" s="4">
        <v>-3.4834149999999999</v>
      </c>
      <c r="M704" s="4">
        <v>3.2940130000000001</v>
      </c>
      <c r="N704" s="4">
        <v>113.333333</v>
      </c>
      <c r="O704" s="4">
        <v>10.221341000000001</v>
      </c>
      <c r="P704" s="4">
        <v>4.3325240000000003</v>
      </c>
      <c r="Q704" s="4">
        <v>9.1905160000000006</v>
      </c>
      <c r="R704" s="4">
        <v>11.846869999999999</v>
      </c>
      <c r="S704" s="3" t="s">
        <v>4956</v>
      </c>
      <c r="T704" s="4">
        <v>92.82</v>
      </c>
      <c r="U704" s="4">
        <v>10970.170989959999</v>
      </c>
      <c r="V704" s="10">
        <v>17471.170988999998</v>
      </c>
      <c r="W704" s="4">
        <v>1.07735401853049</v>
      </c>
      <c r="X704" s="4">
        <v>98.46</v>
      </c>
      <c r="Y704" s="4">
        <v>69.61</v>
      </c>
      <c r="Z704" s="4">
        <v>113.333333</v>
      </c>
      <c r="AA704" s="10">
        <v>13.6997623721</v>
      </c>
      <c r="AB704" s="10">
        <v>14.647679284900001</v>
      </c>
      <c r="AC704" s="4">
        <v>1.4861489999999999</v>
      </c>
      <c r="AD704" s="4">
        <v>1.443377023804</v>
      </c>
      <c r="AE704" s="4">
        <v>1.4808002011543</v>
      </c>
      <c r="AF704" s="4">
        <v>9.1905160000000006</v>
      </c>
      <c r="AG704" s="4">
        <v>8.8652058860616005</v>
      </c>
      <c r="AH704" s="4">
        <v>9.0970037685990999</v>
      </c>
      <c r="AI704" s="4">
        <v>4.3325240000000003</v>
      </c>
      <c r="AJ704" s="4" t="s">
        <v>2924</v>
      </c>
    </row>
    <row r="705" spans="1:36" hidden="1" x14ac:dyDescent="0.3">
      <c r="A705" s="1" t="s">
        <v>699</v>
      </c>
      <c r="B705" s="2">
        <v>4090254</v>
      </c>
      <c r="C705" s="3" t="s">
        <v>2919</v>
      </c>
      <c r="D705" s="4">
        <v>1545.7126421099999</v>
      </c>
      <c r="E705" s="3" t="s">
        <v>2937</v>
      </c>
      <c r="F705" s="3" t="s">
        <v>2967</v>
      </c>
      <c r="G705" s="3" t="s">
        <v>3087</v>
      </c>
      <c r="H705" s="3" t="s">
        <v>3305</v>
      </c>
      <c r="I705" s="3" t="s">
        <v>3068</v>
      </c>
      <c r="J705" s="4">
        <v>8.4815319999999996</v>
      </c>
      <c r="K705" s="4">
        <v>19.196908000000001</v>
      </c>
      <c r="L705" s="4">
        <v>15.046632000000001</v>
      </c>
      <c r="M705" s="4">
        <v>1.8906019999999999</v>
      </c>
      <c r="N705" s="4">
        <v>24.421468999999998</v>
      </c>
      <c r="O705" s="4">
        <v>14.233333</v>
      </c>
      <c r="P705" s="4">
        <v>5.3977050000000002</v>
      </c>
      <c r="Q705" s="5" t="s">
        <v>3442</v>
      </c>
      <c r="R705" s="4">
        <v>12.478408</v>
      </c>
      <c r="S705" s="3" t="s">
        <v>4957</v>
      </c>
      <c r="T705" s="4">
        <v>55.51</v>
      </c>
      <c r="U705" s="4">
        <v>1545.7126421099999</v>
      </c>
      <c r="V705" s="10">
        <v>2014.9836419999999</v>
      </c>
      <c r="W705" s="4">
        <v>2.1617726535759298</v>
      </c>
      <c r="X705" s="4">
        <v>57.155000000000001</v>
      </c>
      <c r="Y705" s="4">
        <v>39.555</v>
      </c>
      <c r="Z705" s="4">
        <v>24.421468999999998</v>
      </c>
      <c r="AA705" s="10">
        <v>12.4355929925</v>
      </c>
      <c r="AB705" s="10">
        <v>12.8435909301</v>
      </c>
      <c r="AC705" s="4">
        <v>1.710629</v>
      </c>
      <c r="AD705" s="4">
        <v>1.7602450298445</v>
      </c>
      <c r="AE705" s="4">
        <v>1.8088989501792001</v>
      </c>
      <c r="AF705" s="5" t="s">
        <v>3442</v>
      </c>
      <c r="AG705" s="4">
        <v>7.7108342578117997</v>
      </c>
      <c r="AH705" s="4">
        <v>7.9624515476938003</v>
      </c>
      <c r="AI705" s="4">
        <v>5.3977050000000002</v>
      </c>
      <c r="AJ705" s="4" t="s">
        <v>2924</v>
      </c>
    </row>
    <row r="706" spans="1:36" hidden="1" x14ac:dyDescent="0.3">
      <c r="A706" s="1" t="s">
        <v>700</v>
      </c>
      <c r="B706" s="2">
        <v>4987474</v>
      </c>
      <c r="C706" s="3" t="s">
        <v>2919</v>
      </c>
      <c r="D706" s="4">
        <v>7174.7614925999997</v>
      </c>
      <c r="E706" s="3" t="s">
        <v>2937</v>
      </c>
      <c r="F706" s="3" t="s">
        <v>2938</v>
      </c>
      <c r="G706" s="3" t="s">
        <v>2944</v>
      </c>
      <c r="H706" s="3" t="s">
        <v>2944</v>
      </c>
      <c r="I706" s="3" t="s">
        <v>3443</v>
      </c>
      <c r="J706" s="4">
        <v>140.23648700000001</v>
      </c>
      <c r="K706" s="4">
        <v>36.208658</v>
      </c>
      <c r="L706" s="4">
        <v>9.4420929999999998</v>
      </c>
      <c r="M706" s="4">
        <v>5.6141389999999998</v>
      </c>
      <c r="N706" s="4">
        <v>57.946489</v>
      </c>
      <c r="O706" s="4">
        <v>36.714568</v>
      </c>
      <c r="P706" s="4">
        <v>6.9536160000000002</v>
      </c>
      <c r="Q706" s="4">
        <v>30.045394999999999</v>
      </c>
      <c r="R706" s="4">
        <v>41.698110999999997</v>
      </c>
      <c r="S706" s="3" t="s">
        <v>4958</v>
      </c>
      <c r="T706" s="4">
        <v>426.66</v>
      </c>
      <c r="U706" s="4">
        <v>7174.7614925999997</v>
      </c>
      <c r="V706" s="10">
        <v>6984.9234919999999</v>
      </c>
      <c r="W706" s="4">
        <v>0.22500351567993199</v>
      </c>
      <c r="X706" s="4">
        <v>428.46499999999997</v>
      </c>
      <c r="Y706" s="4">
        <v>172.97</v>
      </c>
      <c r="Z706" s="4">
        <v>57.946489</v>
      </c>
      <c r="AA706" s="10">
        <v>48.197643550199999</v>
      </c>
      <c r="AB706" s="10">
        <v>51.789433819300001</v>
      </c>
      <c r="AC706" s="4">
        <v>8.3160779999999992</v>
      </c>
      <c r="AD706" s="4">
        <v>7.7207333107917</v>
      </c>
      <c r="AE706" s="4">
        <v>8.0130389368323005</v>
      </c>
      <c r="AF706" s="4">
        <v>30.045394999999999</v>
      </c>
      <c r="AG706" s="4">
        <v>29.117387468506202</v>
      </c>
      <c r="AH706" s="4">
        <v>30.6905708570219</v>
      </c>
      <c r="AI706" s="4">
        <v>6.9536160000000002</v>
      </c>
      <c r="AJ706" s="4">
        <v>16.245668999999999</v>
      </c>
    </row>
    <row r="707" spans="1:36" hidden="1" x14ac:dyDescent="0.3">
      <c r="A707" s="1" t="s">
        <v>701</v>
      </c>
      <c r="B707" s="2">
        <v>4004350</v>
      </c>
      <c r="C707" s="3" t="s">
        <v>2919</v>
      </c>
      <c r="D707" s="4">
        <v>68998.837294340003</v>
      </c>
      <c r="E707" s="3" t="s">
        <v>2937</v>
      </c>
      <c r="F707" s="3" t="s">
        <v>3060</v>
      </c>
      <c r="G707" s="3" t="s">
        <v>3178</v>
      </c>
      <c r="H707" s="3" t="s">
        <v>3444</v>
      </c>
      <c r="I707" s="3" t="s">
        <v>3445</v>
      </c>
      <c r="J707" s="4">
        <v>9.6200980000000005</v>
      </c>
      <c r="K707" s="4">
        <v>7.6737890000000002</v>
      </c>
      <c r="L707" s="4">
        <v>5.7016249999999999</v>
      </c>
      <c r="M707" s="4">
        <v>1.8502700000000001</v>
      </c>
      <c r="N707" s="4">
        <v>19.042044000000001</v>
      </c>
      <c r="O707" s="4">
        <v>23.416229999999999</v>
      </c>
      <c r="P707" s="4">
        <v>5.3363160000000001</v>
      </c>
      <c r="Q707" s="4">
        <v>11.856572</v>
      </c>
      <c r="R707" s="4">
        <v>29.244005999999999</v>
      </c>
      <c r="S707" s="3" t="s">
        <v>4959</v>
      </c>
      <c r="T707" s="4">
        <v>35.78</v>
      </c>
      <c r="U707" s="4">
        <v>68998.837294340003</v>
      </c>
      <c r="V707" s="10">
        <v>86481.837293999997</v>
      </c>
      <c r="W707" s="4">
        <v>1.3415315818893201</v>
      </c>
      <c r="X707" s="4">
        <v>40.119999999999997</v>
      </c>
      <c r="Y707" s="4">
        <v>31.645</v>
      </c>
      <c r="Z707" s="4">
        <v>19.042044000000001</v>
      </c>
      <c r="AA707" s="10">
        <v>18.3647282246</v>
      </c>
      <c r="AB707" s="10">
        <v>19.388014977200001</v>
      </c>
      <c r="AC707" s="4">
        <v>5.8907319999999999</v>
      </c>
      <c r="AD707" s="4">
        <v>5.8092598853829003</v>
      </c>
      <c r="AE707" s="4">
        <v>5.9153986019660003</v>
      </c>
      <c r="AF707" s="4">
        <v>11.856572</v>
      </c>
      <c r="AG707" s="4">
        <v>11.784944765922299</v>
      </c>
      <c r="AH707" s="4">
        <v>12.1728831203892</v>
      </c>
      <c r="AI707" s="4">
        <v>5.3363160000000001</v>
      </c>
      <c r="AJ707" s="4">
        <v>5.5706059999999997</v>
      </c>
    </row>
    <row r="708" spans="1:36" hidden="1" x14ac:dyDescent="0.3">
      <c r="A708" s="1" t="s">
        <v>702</v>
      </c>
      <c r="B708" s="2">
        <v>4330724</v>
      </c>
      <c r="C708" s="3" t="s">
        <v>2936</v>
      </c>
      <c r="D708" s="4">
        <v>593.82759093000004</v>
      </c>
      <c r="E708" s="3" t="s">
        <v>2977</v>
      </c>
      <c r="F708" s="3" t="s">
        <v>2978</v>
      </c>
      <c r="G708" s="3" t="s">
        <v>3081</v>
      </c>
      <c r="H708" s="3" t="s">
        <v>3081</v>
      </c>
      <c r="I708" s="3" t="s">
        <v>3446</v>
      </c>
      <c r="J708" s="4">
        <v>18.622755000000002</v>
      </c>
      <c r="K708" s="4">
        <v>7.0810810000000002</v>
      </c>
      <c r="L708" s="4">
        <v>2.3772609999999998</v>
      </c>
      <c r="M708" s="4">
        <v>1.433692</v>
      </c>
      <c r="N708" s="4">
        <v>33.5762711864407</v>
      </c>
      <c r="O708" s="4">
        <v>10</v>
      </c>
      <c r="P708" s="4">
        <v>0.99662899999999999</v>
      </c>
      <c r="Q708" s="4">
        <v>15.35327</v>
      </c>
      <c r="R708" s="4">
        <v>10.713568</v>
      </c>
      <c r="S708" s="3" t="s">
        <v>4960</v>
      </c>
      <c r="T708" s="4">
        <v>19.809999999999999</v>
      </c>
      <c r="U708" s="4">
        <v>593.82759093000004</v>
      </c>
      <c r="V708" s="10">
        <v>1113.26559</v>
      </c>
      <c r="W708" s="4">
        <v>7.6728924785461903</v>
      </c>
      <c r="X708" s="4">
        <v>21.15</v>
      </c>
      <c r="Y708" s="4">
        <v>16.16</v>
      </c>
      <c r="Z708" s="4">
        <v>32.689768999999998</v>
      </c>
      <c r="AA708" s="10" t="s">
        <v>2924</v>
      </c>
      <c r="AB708" s="10">
        <v>53.540540540499997</v>
      </c>
      <c r="AC708" s="4">
        <v>9.3818210000000004</v>
      </c>
      <c r="AD708" s="4">
        <v>8.2116370156899006</v>
      </c>
      <c r="AE708" s="4">
        <v>9.1618879849890007</v>
      </c>
      <c r="AF708" s="4">
        <v>15.35327</v>
      </c>
      <c r="AG708" s="4">
        <v>12.965980747841</v>
      </c>
      <c r="AH708" s="4">
        <v>15.3405758577925</v>
      </c>
      <c r="AI708" s="4">
        <v>0.99662899999999999</v>
      </c>
      <c r="AJ708" s="4">
        <v>1.2164569999999999</v>
      </c>
    </row>
    <row r="709" spans="1:36" hidden="1" x14ac:dyDescent="0.3">
      <c r="A709" s="1" t="s">
        <v>703</v>
      </c>
      <c r="B709" s="2">
        <v>4040264</v>
      </c>
      <c r="C709" s="3" t="s">
        <v>2936</v>
      </c>
      <c r="D709" s="4">
        <v>1634.97293805</v>
      </c>
      <c r="E709" s="3" t="s">
        <v>2946</v>
      </c>
      <c r="F709" s="3" t="s">
        <v>3022</v>
      </c>
      <c r="G709" s="3" t="s">
        <v>3029</v>
      </c>
      <c r="H709" s="3" t="s">
        <v>3259</v>
      </c>
      <c r="I709" s="3" t="s">
        <v>3254</v>
      </c>
      <c r="J709" s="4">
        <v>36.509931999999999</v>
      </c>
      <c r="K709" s="4">
        <v>13.553649999999999</v>
      </c>
      <c r="L709" s="4">
        <v>15.094340000000001</v>
      </c>
      <c r="M709" s="4">
        <v>2.125658</v>
      </c>
      <c r="N709" s="4">
        <v>27.984535999999999</v>
      </c>
      <c r="O709" s="4">
        <v>18.61797</v>
      </c>
      <c r="P709" s="4">
        <v>3.0865879999999999</v>
      </c>
      <c r="Q709" s="4">
        <v>14.919411</v>
      </c>
      <c r="R709" s="4">
        <v>22.236602000000001</v>
      </c>
      <c r="S709" s="3" t="s">
        <v>4961</v>
      </c>
      <c r="T709" s="4">
        <v>54.29</v>
      </c>
      <c r="U709" s="4">
        <v>1634.97293805</v>
      </c>
      <c r="V709" s="10">
        <v>1671.555938</v>
      </c>
      <c r="W709" s="4">
        <v>0.29471357524406</v>
      </c>
      <c r="X709" s="4">
        <v>59.68</v>
      </c>
      <c r="Y709" s="4">
        <v>38.49</v>
      </c>
      <c r="Z709" s="4">
        <v>27.984535999999999</v>
      </c>
      <c r="AA709" s="10">
        <v>23.3004291845</v>
      </c>
      <c r="AB709" s="10">
        <v>24.903669724699999</v>
      </c>
      <c r="AC709" s="4">
        <v>3.258203</v>
      </c>
      <c r="AD709" s="4">
        <v>3.0571240366221</v>
      </c>
      <c r="AE709" s="4">
        <v>3.2074988256514998</v>
      </c>
      <c r="AF709" s="4">
        <v>14.919411</v>
      </c>
      <c r="AG709" s="4">
        <v>13.604264165378</v>
      </c>
      <c r="AH709" s="4">
        <v>15.05255329227</v>
      </c>
      <c r="AI709" s="4">
        <v>3.0865879999999999</v>
      </c>
      <c r="AJ709" s="4">
        <v>10.562257000000001</v>
      </c>
    </row>
    <row r="710" spans="1:36" hidden="1" x14ac:dyDescent="0.3">
      <c r="A710" s="1" t="s">
        <v>704</v>
      </c>
      <c r="B710" s="2">
        <v>4095755</v>
      </c>
      <c r="C710" s="3" t="s">
        <v>2936</v>
      </c>
      <c r="D710" s="4">
        <v>11061.1574139</v>
      </c>
      <c r="E710" s="3" t="s">
        <v>2977</v>
      </c>
      <c r="F710" s="3" t="s">
        <v>2978</v>
      </c>
      <c r="G710" s="3" t="s">
        <v>3141</v>
      </c>
      <c r="H710" s="3" t="s">
        <v>3447</v>
      </c>
      <c r="I710" s="3" t="s">
        <v>2980</v>
      </c>
      <c r="J710" s="4">
        <v>26.74268</v>
      </c>
      <c r="K710" s="4">
        <v>-3.052527</v>
      </c>
      <c r="L710" s="4">
        <v>0.82457199999999997</v>
      </c>
      <c r="M710" s="4">
        <v>1.200083</v>
      </c>
      <c r="N710" s="4">
        <v>27.632768361581899</v>
      </c>
      <c r="O710" s="4">
        <v>18.148423000000001</v>
      </c>
      <c r="P710" s="4">
        <v>3.9683570000000001</v>
      </c>
      <c r="Q710" s="4">
        <v>20.076153999999999</v>
      </c>
      <c r="R710" s="4">
        <v>26.758393999999999</v>
      </c>
      <c r="S710" s="3" t="s">
        <v>4962</v>
      </c>
      <c r="T710" s="4">
        <v>48.91</v>
      </c>
      <c r="U710" s="4">
        <v>11061.1574139</v>
      </c>
      <c r="V710" s="10">
        <v>14044.835413000001</v>
      </c>
      <c r="W710" s="4">
        <v>4.17092619096299</v>
      </c>
      <c r="X710" s="4">
        <v>55.14</v>
      </c>
      <c r="Y710" s="4">
        <v>38.29</v>
      </c>
      <c r="Z710" s="4">
        <v>27.477528</v>
      </c>
      <c r="AA710" s="10">
        <v>27.678116688300001</v>
      </c>
      <c r="AB710" s="10">
        <v>28.2827932366</v>
      </c>
      <c r="AC710" s="4">
        <v>13.163894000000001</v>
      </c>
      <c r="AD710" s="4">
        <v>12.8619383749792</v>
      </c>
      <c r="AE710" s="4">
        <v>13.268995018537</v>
      </c>
      <c r="AF710" s="4">
        <v>20.076153999999999</v>
      </c>
      <c r="AG710" s="4">
        <v>19.950781453354399</v>
      </c>
      <c r="AH710" s="4">
        <v>20.289196030355299</v>
      </c>
      <c r="AI710" s="4">
        <v>3.9683570000000001</v>
      </c>
      <c r="AJ710" s="4">
        <v>3.9693230000000002</v>
      </c>
    </row>
    <row r="711" spans="1:36" hidden="1" x14ac:dyDescent="0.3">
      <c r="A711" s="1" t="s">
        <v>705</v>
      </c>
      <c r="B711" s="2">
        <v>100196</v>
      </c>
      <c r="C711" s="3" t="s">
        <v>2936</v>
      </c>
      <c r="D711" s="4">
        <v>9127.2465998400003</v>
      </c>
      <c r="E711" s="3" t="s">
        <v>2930</v>
      </c>
      <c r="F711" s="3" t="s">
        <v>2931</v>
      </c>
      <c r="G711" s="3" t="s">
        <v>2931</v>
      </c>
      <c r="H711" s="3" t="s">
        <v>2932</v>
      </c>
      <c r="I711" s="3" t="s">
        <v>2933</v>
      </c>
      <c r="J711" s="4">
        <v>43.757576</v>
      </c>
      <c r="K711" s="4">
        <v>30.461086999999999</v>
      </c>
      <c r="L711" s="4">
        <v>15.650902</v>
      </c>
      <c r="M711" s="4">
        <v>2.189991</v>
      </c>
      <c r="N711" s="4">
        <v>17.6575682382134</v>
      </c>
      <c r="O711" s="4">
        <v>12.947597999999999</v>
      </c>
      <c r="P711" s="4">
        <v>2.280513</v>
      </c>
      <c r="Q711" s="4" t="s">
        <v>2935</v>
      </c>
      <c r="R711" s="4" t="s">
        <v>2935</v>
      </c>
      <c r="S711" s="3" t="s">
        <v>4963</v>
      </c>
      <c r="T711" s="4">
        <v>142.32</v>
      </c>
      <c r="U711" s="4">
        <v>9127.2465998400003</v>
      </c>
      <c r="V711" s="10" t="s">
        <v>2935</v>
      </c>
      <c r="W711" s="4">
        <v>2.6700393479482898</v>
      </c>
      <c r="X711" s="4">
        <v>144.88999999999999</v>
      </c>
      <c r="Y711" s="4">
        <v>94.09</v>
      </c>
      <c r="Z711" s="4">
        <v>17.637872999999999</v>
      </c>
      <c r="AA711" s="10">
        <v>16.426403204</v>
      </c>
      <c r="AB711" s="10">
        <v>16.316928125</v>
      </c>
      <c r="AC711" s="4" t="s">
        <v>2935</v>
      </c>
      <c r="AD711" s="4" t="s">
        <v>2935</v>
      </c>
      <c r="AE711" s="4" t="s">
        <v>2935</v>
      </c>
      <c r="AF711" s="4" t="s">
        <v>2935</v>
      </c>
      <c r="AG711" s="4" t="s">
        <v>2935</v>
      </c>
      <c r="AH711" s="4" t="s">
        <v>2935</v>
      </c>
      <c r="AI711" s="4">
        <v>2.280513</v>
      </c>
      <c r="AJ711" s="4">
        <v>2.280513</v>
      </c>
    </row>
    <row r="712" spans="1:36" hidden="1" x14ac:dyDescent="0.3">
      <c r="A712" s="1" t="s">
        <v>706</v>
      </c>
      <c r="B712" s="2">
        <v>8648433</v>
      </c>
      <c r="C712" s="3" t="s">
        <v>2919</v>
      </c>
      <c r="D712" s="4">
        <v>730.17401622</v>
      </c>
      <c r="E712" s="3" t="s">
        <v>2920</v>
      </c>
      <c r="F712" s="3" t="s">
        <v>2921</v>
      </c>
      <c r="G712" s="3" t="s">
        <v>2942</v>
      </c>
      <c r="H712" s="3" t="s">
        <v>2942</v>
      </c>
      <c r="I712" s="3" t="s">
        <v>3051</v>
      </c>
      <c r="J712" s="4">
        <v>43.150685000000003</v>
      </c>
      <c r="K712" s="4">
        <v>-29.787234000000002</v>
      </c>
      <c r="L712" s="4">
        <v>-21.37931</v>
      </c>
      <c r="M712" s="4">
        <v>-9.5238099999999992</v>
      </c>
      <c r="N712" s="4" t="s">
        <v>2924</v>
      </c>
      <c r="O712" s="4" t="s">
        <v>2924</v>
      </c>
      <c r="P712" s="4">
        <v>1.161219</v>
      </c>
      <c r="Q712" s="4" t="s">
        <v>2924</v>
      </c>
      <c r="R712" s="4" t="s">
        <v>2924</v>
      </c>
      <c r="S712" s="3" t="s">
        <v>4964</v>
      </c>
      <c r="T712" s="4">
        <v>12.54</v>
      </c>
      <c r="U712" s="4">
        <v>730.17401622</v>
      </c>
      <c r="V712" s="10">
        <v>154.54201599999999</v>
      </c>
      <c r="W712" s="4" t="s">
        <v>2935</v>
      </c>
      <c r="X712" s="4">
        <v>30.188600000000001</v>
      </c>
      <c r="Y712" s="4">
        <v>7.64</v>
      </c>
      <c r="Z712" s="4" t="s">
        <v>2924</v>
      </c>
      <c r="AA712" s="10" t="s">
        <v>2924</v>
      </c>
      <c r="AB712" s="10" t="s">
        <v>2924</v>
      </c>
      <c r="AC712" s="4" t="s">
        <v>2935</v>
      </c>
      <c r="AD712" s="4" t="s">
        <v>2935</v>
      </c>
      <c r="AE712" s="4" t="s">
        <v>2935</v>
      </c>
      <c r="AF712" s="4" t="s">
        <v>2924</v>
      </c>
      <c r="AG712" s="4" t="s">
        <v>2924</v>
      </c>
      <c r="AH712" s="4" t="s">
        <v>2924</v>
      </c>
      <c r="AI712" s="4">
        <v>1.161219</v>
      </c>
      <c r="AJ712" s="4">
        <v>1.161219</v>
      </c>
    </row>
    <row r="713" spans="1:36" hidden="1" x14ac:dyDescent="0.3">
      <c r="A713" s="1" t="s">
        <v>707</v>
      </c>
      <c r="B713" s="2">
        <v>4074303</v>
      </c>
      <c r="C713" s="3" t="s">
        <v>2936</v>
      </c>
      <c r="D713" s="4">
        <v>51116.70169224</v>
      </c>
      <c r="E713" s="3" t="s">
        <v>2937</v>
      </c>
      <c r="F713" s="3" t="s">
        <v>2938</v>
      </c>
      <c r="G713" s="3" t="s">
        <v>3047</v>
      </c>
      <c r="H713" s="3" t="s">
        <v>3104</v>
      </c>
      <c r="I713" s="3" t="s">
        <v>3448</v>
      </c>
      <c r="J713" s="4">
        <v>65.249013000000005</v>
      </c>
      <c r="K713" s="4">
        <v>21.838930000000001</v>
      </c>
      <c r="L713" s="4">
        <v>12.676142</v>
      </c>
      <c r="M713" s="4">
        <v>2.9763709999999999</v>
      </c>
      <c r="N713" s="4">
        <v>24.929417000000001</v>
      </c>
      <c r="O713" s="4">
        <v>154.038859</v>
      </c>
      <c r="P713" s="4">
        <v>4.9555800000000003</v>
      </c>
      <c r="Q713" s="4">
        <v>11.108377000000001</v>
      </c>
      <c r="R713" s="4">
        <v>24.049561000000001</v>
      </c>
      <c r="S713" s="3" t="s">
        <v>4965</v>
      </c>
      <c r="T713" s="4">
        <v>372.62</v>
      </c>
      <c r="U713" s="4">
        <v>51116.70169224</v>
      </c>
      <c r="V713" s="10">
        <v>58085.701692000002</v>
      </c>
      <c r="W713" s="4">
        <v>1.9537330256024901</v>
      </c>
      <c r="X713" s="4">
        <v>373.35</v>
      </c>
      <c r="Y713" s="5" t="s">
        <v>4966</v>
      </c>
      <c r="Z713" s="4">
        <v>24.929417000000001</v>
      </c>
      <c r="AA713" s="10">
        <v>17.016554401099999</v>
      </c>
      <c r="AB713" s="10">
        <v>17.958334658599998</v>
      </c>
      <c r="AC713" s="4">
        <v>1.698512</v>
      </c>
      <c r="AD713" s="4">
        <v>1.7248598534371999</v>
      </c>
      <c r="AE713" s="4">
        <v>1.7220091657784</v>
      </c>
      <c r="AF713" s="4">
        <v>11.108377000000001</v>
      </c>
      <c r="AG713" s="4">
        <v>10.673479448503601</v>
      </c>
      <c r="AH713" s="4">
        <v>10.999489523048901</v>
      </c>
      <c r="AI713" s="4">
        <v>4.9555800000000003</v>
      </c>
      <c r="AJ713" s="4">
        <v>9.3946500000000004</v>
      </c>
    </row>
    <row r="714" spans="1:36" hidden="1" x14ac:dyDescent="0.3">
      <c r="A714" s="1" t="s">
        <v>708</v>
      </c>
      <c r="B714" s="2">
        <v>120287908</v>
      </c>
      <c r="C714" s="3" t="s">
        <v>2936</v>
      </c>
      <c r="D714" s="4">
        <v>2487.3849459200001</v>
      </c>
      <c r="E714" s="3" t="s">
        <v>2977</v>
      </c>
      <c r="F714" s="3" t="s">
        <v>2978</v>
      </c>
      <c r="G714" s="3" t="s">
        <v>2979</v>
      </c>
      <c r="H714" s="3" t="s">
        <v>2979</v>
      </c>
      <c r="I714" s="3" t="s">
        <v>3449</v>
      </c>
      <c r="J714" s="4">
        <v>19.294709999999998</v>
      </c>
      <c r="K714" s="4">
        <v>19.294709999999998</v>
      </c>
      <c r="L714" s="4">
        <v>2.911778</v>
      </c>
      <c r="M714" s="4">
        <v>-0.29473700000000003</v>
      </c>
      <c r="N714" s="4" t="s">
        <v>2924</v>
      </c>
      <c r="O714" s="4">
        <v>69.852507000000003</v>
      </c>
      <c r="P714" s="4">
        <v>2.2230569999999998</v>
      </c>
      <c r="Q714" s="4">
        <v>31.885998000000001</v>
      </c>
      <c r="R714" s="4" t="s">
        <v>2935</v>
      </c>
      <c r="S714" s="3" t="s">
        <v>4967</v>
      </c>
      <c r="T714" s="4">
        <v>23.68</v>
      </c>
      <c r="U714" s="4">
        <v>2487.3849459200001</v>
      </c>
      <c r="V714" s="10">
        <v>2484.8439450000001</v>
      </c>
      <c r="W714" s="4" t="s">
        <v>2935</v>
      </c>
      <c r="X714" s="4">
        <v>25.15</v>
      </c>
      <c r="Y714" s="4">
        <v>18.8</v>
      </c>
      <c r="Z714" s="4" t="s">
        <v>2924</v>
      </c>
      <c r="AA714" s="10">
        <v>39.651707970499999</v>
      </c>
      <c r="AB714" s="10" t="s">
        <v>2935</v>
      </c>
      <c r="AC714" s="4">
        <v>22.299996</v>
      </c>
      <c r="AD714" s="4">
        <v>21.070248848059101</v>
      </c>
      <c r="AE714" s="4">
        <v>27.439950715416</v>
      </c>
      <c r="AF714" s="4">
        <v>31.885998000000001</v>
      </c>
      <c r="AG714" s="4">
        <v>26.172148188952701</v>
      </c>
      <c r="AH714" s="4">
        <v>37.496596347707801</v>
      </c>
      <c r="AI714" s="4">
        <v>2.2230569999999998</v>
      </c>
      <c r="AJ714" s="4">
        <v>2.3555160000000002</v>
      </c>
    </row>
    <row r="715" spans="1:36" hidden="1" x14ac:dyDescent="0.3">
      <c r="A715" s="1" t="s">
        <v>709</v>
      </c>
      <c r="B715" s="2">
        <v>4251140</v>
      </c>
      <c r="C715" s="3" t="s">
        <v>2936</v>
      </c>
      <c r="D715" s="4">
        <v>14071.945220060001</v>
      </c>
      <c r="E715" s="3" t="s">
        <v>2937</v>
      </c>
      <c r="F715" s="3" t="s">
        <v>2938</v>
      </c>
      <c r="G715" s="3" t="s">
        <v>2952</v>
      </c>
      <c r="H715" s="3" t="s">
        <v>2952</v>
      </c>
      <c r="I715" s="3" t="s">
        <v>3196</v>
      </c>
      <c r="J715" s="4">
        <v>73.19135</v>
      </c>
      <c r="K715" s="4">
        <v>21.912089000000002</v>
      </c>
      <c r="L715" s="4">
        <v>5.3316290000000004</v>
      </c>
      <c r="M715" s="4">
        <v>3.479838</v>
      </c>
      <c r="N715" s="4">
        <v>35.045836999999999</v>
      </c>
      <c r="O715" s="4">
        <v>29.851876000000001</v>
      </c>
      <c r="P715" s="4">
        <v>5.6522269999999999</v>
      </c>
      <c r="Q715" s="4">
        <v>20.312705000000001</v>
      </c>
      <c r="R715" s="4">
        <v>33.202660999999999</v>
      </c>
      <c r="S715" s="3" t="s">
        <v>4968</v>
      </c>
      <c r="T715" s="4">
        <v>370.82</v>
      </c>
      <c r="U715" s="4">
        <v>14071.945220060001</v>
      </c>
      <c r="V715" s="10">
        <v>14812.263220000001</v>
      </c>
      <c r="W715" s="4">
        <v>0.226524998651637</v>
      </c>
      <c r="X715" s="5" t="s">
        <v>4969</v>
      </c>
      <c r="Y715" s="5" t="s">
        <v>4970</v>
      </c>
      <c r="Z715" s="4">
        <v>35.045836999999999</v>
      </c>
      <c r="AA715" s="10">
        <v>31.898494623600001</v>
      </c>
      <c r="AB715" s="10">
        <v>34.5430833721</v>
      </c>
      <c r="AC715" s="4">
        <v>4.8050160000000002</v>
      </c>
      <c r="AD715" s="4">
        <v>4.5903274420839004</v>
      </c>
      <c r="AE715" s="4">
        <v>4.8096271321325004</v>
      </c>
      <c r="AF715" s="4">
        <v>20.312705000000001</v>
      </c>
      <c r="AG715" s="4">
        <v>21.433673740482899</v>
      </c>
      <c r="AH715" s="4">
        <v>22.794397983824201</v>
      </c>
      <c r="AI715" s="4">
        <v>5.6522269999999999</v>
      </c>
      <c r="AJ715" s="4">
        <v>37.578029999999998</v>
      </c>
    </row>
    <row r="716" spans="1:36" hidden="1" x14ac:dyDescent="0.3">
      <c r="A716" s="1" t="s">
        <v>710</v>
      </c>
      <c r="B716" s="2">
        <v>7268054</v>
      </c>
      <c r="C716" s="3" t="s">
        <v>2936</v>
      </c>
      <c r="D716" s="4">
        <v>3313.7911825599999</v>
      </c>
      <c r="E716" s="3" t="s">
        <v>2977</v>
      </c>
      <c r="F716" s="3" t="s">
        <v>3358</v>
      </c>
      <c r="G716" s="3" t="s">
        <v>3358</v>
      </c>
      <c r="H716" s="3" t="s">
        <v>3359</v>
      </c>
      <c r="I716" s="3" t="s">
        <v>3450</v>
      </c>
      <c r="J716" s="4">
        <v>68.888889000000006</v>
      </c>
      <c r="K716" s="4">
        <v>12.373540999999999</v>
      </c>
      <c r="L716" s="4">
        <v>12.373540999999999</v>
      </c>
      <c r="M716" s="4">
        <v>4.3352599999999999</v>
      </c>
      <c r="N716" s="4">
        <v>39.027027027027003</v>
      </c>
      <c r="O716" s="4">
        <v>13.333333</v>
      </c>
      <c r="P716" s="4">
        <v>1.9460919999999999</v>
      </c>
      <c r="Q716" s="4">
        <v>9.0323969999999996</v>
      </c>
      <c r="R716" s="4">
        <v>9.4668259999999993</v>
      </c>
      <c r="S716" s="3" t="s">
        <v>4971</v>
      </c>
      <c r="T716" s="4">
        <v>14.44</v>
      </c>
      <c r="U716" s="4">
        <v>3313.7911825599999</v>
      </c>
      <c r="V716" s="10">
        <v>5922.0911820000001</v>
      </c>
      <c r="W716" s="4" t="s">
        <v>2935</v>
      </c>
      <c r="X716" s="4">
        <v>16.11</v>
      </c>
      <c r="Y716" s="5" t="s">
        <v>4972</v>
      </c>
      <c r="Z716" s="4">
        <v>38.506667</v>
      </c>
      <c r="AA716" s="10">
        <v>13.138022017999999</v>
      </c>
      <c r="AB716" s="10">
        <v>15.781420765</v>
      </c>
      <c r="AC716" s="4">
        <v>0.63206700000000005</v>
      </c>
      <c r="AD716" s="4">
        <v>0.60185588092760001</v>
      </c>
      <c r="AE716" s="4">
        <v>0.61775706582349998</v>
      </c>
      <c r="AF716" s="4">
        <v>9.0323969999999996</v>
      </c>
      <c r="AG716" s="4">
        <v>9.1051214550995994</v>
      </c>
      <c r="AH716" s="4">
        <v>10.058285152987001</v>
      </c>
      <c r="AI716" s="4">
        <v>1.9460919999999999</v>
      </c>
      <c r="AJ716" s="4" t="s">
        <v>2924</v>
      </c>
    </row>
    <row r="717" spans="1:36" hidden="1" x14ac:dyDescent="0.3">
      <c r="A717" s="1" t="s">
        <v>711</v>
      </c>
      <c r="B717" s="2">
        <v>14836300</v>
      </c>
      <c r="C717" s="3" t="s">
        <v>2936</v>
      </c>
      <c r="D717" s="4">
        <v>1335.23371124</v>
      </c>
      <c r="E717" s="3" t="s">
        <v>2937</v>
      </c>
      <c r="F717" s="3" t="s">
        <v>2938</v>
      </c>
      <c r="G717" s="3" t="s">
        <v>3039</v>
      </c>
      <c r="H717" s="3" t="s">
        <v>3039</v>
      </c>
      <c r="I717" s="3" t="s">
        <v>3451</v>
      </c>
      <c r="J717" s="4">
        <v>-3.541315</v>
      </c>
      <c r="K717" s="4">
        <v>30.593606999999999</v>
      </c>
      <c r="L717" s="4">
        <v>73.333332999999996</v>
      </c>
      <c r="M717" s="4">
        <v>12.37721</v>
      </c>
      <c r="N717" s="4" t="s">
        <v>2924</v>
      </c>
      <c r="O717" s="4" t="s">
        <v>2924</v>
      </c>
      <c r="P717" s="4">
        <v>1.594203</v>
      </c>
      <c r="Q717" s="4">
        <v>19.891769</v>
      </c>
      <c r="R717" s="4" t="s">
        <v>2924</v>
      </c>
      <c r="S717" s="3" t="s">
        <v>4973</v>
      </c>
      <c r="T717" s="4">
        <v>5.72</v>
      </c>
      <c r="U717" s="4">
        <v>1335.23371124</v>
      </c>
      <c r="V717" s="10">
        <v>3869.381711</v>
      </c>
      <c r="W717" s="4" t="s">
        <v>2935</v>
      </c>
      <c r="X717" s="4">
        <v>7</v>
      </c>
      <c r="Y717" s="5" t="s">
        <v>4974</v>
      </c>
      <c r="Z717" s="4" t="s">
        <v>2924</v>
      </c>
      <c r="AA717" s="10" t="s">
        <v>2924</v>
      </c>
      <c r="AB717" s="10" t="s">
        <v>2924</v>
      </c>
      <c r="AC717" s="4">
        <v>2.1457299999999999</v>
      </c>
      <c r="AD717" s="4">
        <v>2.077491380523</v>
      </c>
      <c r="AE717" s="4">
        <v>2.1202847317928</v>
      </c>
      <c r="AF717" s="4">
        <v>19.891769</v>
      </c>
      <c r="AG717" s="4">
        <v>10.2687027361841</v>
      </c>
      <c r="AH717" s="4">
        <v>11.270805527934799</v>
      </c>
      <c r="AI717" s="4">
        <v>1.594203</v>
      </c>
      <c r="AJ717" s="4" t="s">
        <v>2924</v>
      </c>
    </row>
    <row r="718" spans="1:36" hidden="1" x14ac:dyDescent="0.3">
      <c r="A718" s="1" t="s">
        <v>712</v>
      </c>
      <c r="B718" s="2">
        <v>4293992</v>
      </c>
      <c r="C718" s="3" t="s">
        <v>2936</v>
      </c>
      <c r="D718" s="4">
        <v>1759.00686638</v>
      </c>
      <c r="E718" s="3" t="s">
        <v>2930</v>
      </c>
      <c r="F718" s="3" t="s">
        <v>2931</v>
      </c>
      <c r="G718" s="3" t="s">
        <v>2931</v>
      </c>
      <c r="H718" s="3" t="s">
        <v>2932</v>
      </c>
      <c r="I718" s="3" t="s">
        <v>3452</v>
      </c>
      <c r="J718" s="4">
        <v>24.384837000000001</v>
      </c>
      <c r="K718" s="4">
        <v>15.643034</v>
      </c>
      <c r="L718" s="4">
        <v>22.297297</v>
      </c>
      <c r="M718" s="4">
        <v>2.259887</v>
      </c>
      <c r="N718" s="4">
        <v>9.1087662337662305</v>
      </c>
      <c r="O718" s="4" t="s">
        <v>2924</v>
      </c>
      <c r="P718" s="4">
        <v>1.0572429999999999</v>
      </c>
      <c r="Q718" s="4" t="s">
        <v>2935</v>
      </c>
      <c r="R718" s="4" t="s">
        <v>2935</v>
      </c>
      <c r="S718" s="3" t="s">
        <v>4975</v>
      </c>
      <c r="T718" s="4">
        <v>56.11</v>
      </c>
      <c r="U718" s="4">
        <v>1759.00686638</v>
      </c>
      <c r="V718" s="10" t="s">
        <v>2935</v>
      </c>
      <c r="W718" s="4" t="s">
        <v>2935</v>
      </c>
      <c r="X718" s="4">
        <v>68.489999999999995</v>
      </c>
      <c r="Y718" s="4">
        <v>42.31</v>
      </c>
      <c r="Z718" s="4">
        <v>9.1102450000000008</v>
      </c>
      <c r="AA718" s="10">
        <v>10.228039154899999</v>
      </c>
      <c r="AB718" s="10">
        <v>9.9951013136999993</v>
      </c>
      <c r="AC718" s="4" t="s">
        <v>2935</v>
      </c>
      <c r="AD718" s="4" t="s">
        <v>2935</v>
      </c>
      <c r="AE718" s="4" t="s">
        <v>2935</v>
      </c>
      <c r="AF718" s="4" t="s">
        <v>2935</v>
      </c>
      <c r="AG718" s="4" t="s">
        <v>2935</v>
      </c>
      <c r="AH718" s="4" t="s">
        <v>2935</v>
      </c>
      <c r="AI718" s="4">
        <v>1.0572429999999999</v>
      </c>
      <c r="AJ718" s="4">
        <v>1.0595589999999999</v>
      </c>
    </row>
    <row r="719" spans="1:36" hidden="1" x14ac:dyDescent="0.3">
      <c r="A719" s="1" t="s">
        <v>713</v>
      </c>
      <c r="B719" s="2">
        <v>100224</v>
      </c>
      <c r="C719" s="3" t="s">
        <v>2919</v>
      </c>
      <c r="D719" s="4">
        <v>3328.51754162</v>
      </c>
      <c r="E719" s="3" t="s">
        <v>2930</v>
      </c>
      <c r="F719" s="3" t="s">
        <v>2931</v>
      </c>
      <c r="G719" s="3" t="s">
        <v>2931</v>
      </c>
      <c r="H719" s="3" t="s">
        <v>2932</v>
      </c>
      <c r="I719" s="3" t="s">
        <v>2933</v>
      </c>
      <c r="J719" s="4">
        <v>33.501401000000001</v>
      </c>
      <c r="K719" s="4">
        <v>39.356724999999997</v>
      </c>
      <c r="L719" s="4">
        <v>25.619399000000001</v>
      </c>
      <c r="M719" s="4">
        <v>5.8170520000000003</v>
      </c>
      <c r="N719" s="4">
        <v>16.664335664335699</v>
      </c>
      <c r="O719" s="4">
        <v>15.063211000000001</v>
      </c>
      <c r="P719" s="4">
        <v>1.5144580000000001</v>
      </c>
      <c r="Q719" s="4" t="s">
        <v>2935</v>
      </c>
      <c r="R719" s="4" t="s">
        <v>2935</v>
      </c>
      <c r="S719" s="3" t="s">
        <v>4976</v>
      </c>
      <c r="T719" s="4">
        <v>23.83</v>
      </c>
      <c r="U719" s="4">
        <v>3328.51754162</v>
      </c>
      <c r="V719" s="10" t="s">
        <v>2935</v>
      </c>
      <c r="W719" s="4">
        <v>3.3571128829206902</v>
      </c>
      <c r="X719" s="4">
        <v>23.99</v>
      </c>
      <c r="Y719" s="4">
        <v>15.71</v>
      </c>
      <c r="Z719" s="4">
        <v>16.781690000000001</v>
      </c>
      <c r="AA719" s="10">
        <v>17.304480429800002</v>
      </c>
      <c r="AB719" s="10">
        <v>16.614492187700002</v>
      </c>
      <c r="AC719" s="4" t="s">
        <v>2935</v>
      </c>
      <c r="AD719" s="4" t="s">
        <v>2935</v>
      </c>
      <c r="AE719" s="4" t="s">
        <v>2935</v>
      </c>
      <c r="AF719" s="4" t="s">
        <v>2935</v>
      </c>
      <c r="AG719" s="4" t="s">
        <v>2935</v>
      </c>
      <c r="AH719" s="4" t="s">
        <v>2935</v>
      </c>
      <c r="AI719" s="4">
        <v>1.5144580000000001</v>
      </c>
      <c r="AJ719" s="4">
        <v>2.3424749999999999</v>
      </c>
    </row>
    <row r="720" spans="1:36" hidden="1" x14ac:dyDescent="0.3">
      <c r="A720" s="1" t="s">
        <v>714</v>
      </c>
      <c r="B720" s="2">
        <v>4203682</v>
      </c>
      <c r="C720" s="3" t="s">
        <v>2936</v>
      </c>
      <c r="D720" s="4">
        <v>1883.9434252599999</v>
      </c>
      <c r="E720" s="3" t="s">
        <v>3098</v>
      </c>
      <c r="F720" s="3" t="s">
        <v>3098</v>
      </c>
      <c r="G720" s="3" t="s">
        <v>3099</v>
      </c>
      <c r="H720" s="3" t="s">
        <v>3335</v>
      </c>
      <c r="I720" s="3" t="s">
        <v>3336</v>
      </c>
      <c r="J720" s="4">
        <v>-41.327489</v>
      </c>
      <c r="K720" s="4">
        <v>-22.561983999999999</v>
      </c>
      <c r="L720" s="4">
        <v>-22.975750000000001</v>
      </c>
      <c r="M720" s="4">
        <v>-0.42508000000000001</v>
      </c>
      <c r="N720" s="4">
        <v>27.278020000000001</v>
      </c>
      <c r="O720" s="4">
        <v>45.931373000000001</v>
      </c>
      <c r="P720" s="4">
        <v>2.7911830000000002</v>
      </c>
      <c r="Q720" s="4">
        <v>6.4067679999999996</v>
      </c>
      <c r="R720" s="4">
        <v>56.265661000000001</v>
      </c>
      <c r="S720" s="3" t="s">
        <v>4977</v>
      </c>
      <c r="T720" s="4">
        <v>18.739999999999998</v>
      </c>
      <c r="U720" s="4">
        <v>1883.9434252599999</v>
      </c>
      <c r="V720" s="10">
        <v>3164.9434249999999</v>
      </c>
      <c r="W720" s="4" t="s">
        <v>2935</v>
      </c>
      <c r="X720" s="4">
        <v>38.07</v>
      </c>
      <c r="Y720" s="4">
        <v>15.6</v>
      </c>
      <c r="Z720" s="4">
        <v>27.278020000000001</v>
      </c>
      <c r="AA720" s="10" t="s">
        <v>2924</v>
      </c>
      <c r="AB720" s="10" t="s">
        <v>2924</v>
      </c>
      <c r="AC720" s="4">
        <v>0.40240900000000002</v>
      </c>
      <c r="AD720" s="4">
        <v>0.44760403741249999</v>
      </c>
      <c r="AE720" s="4">
        <v>0.41459176046540003</v>
      </c>
      <c r="AF720" s="4">
        <v>6.4067679999999996</v>
      </c>
      <c r="AG720" s="4">
        <v>7.8439786783713004</v>
      </c>
      <c r="AH720" s="4">
        <v>9.8276458607079</v>
      </c>
      <c r="AI720" s="4">
        <v>2.7911830000000002</v>
      </c>
      <c r="AJ720" s="4">
        <v>2.7911830000000002</v>
      </c>
    </row>
    <row r="721" spans="1:36" hidden="1" x14ac:dyDescent="0.3">
      <c r="A721" s="1" t="s">
        <v>715</v>
      </c>
      <c r="B721" s="2">
        <v>4980751</v>
      </c>
      <c r="C721" s="3" t="s">
        <v>2936</v>
      </c>
      <c r="D721" s="4">
        <v>759.00563296999997</v>
      </c>
      <c r="E721" s="3" t="s">
        <v>3033</v>
      </c>
      <c r="F721" s="3" t="s">
        <v>3033</v>
      </c>
      <c r="G721" s="3" t="s">
        <v>3034</v>
      </c>
      <c r="H721" s="3" t="s">
        <v>3377</v>
      </c>
      <c r="I721" s="3" t="s">
        <v>3453</v>
      </c>
      <c r="J721" s="4">
        <v>1.988354</v>
      </c>
      <c r="K721" s="4">
        <v>2.6884030000000001</v>
      </c>
      <c r="L721" s="4">
        <v>1.8581559999999999</v>
      </c>
      <c r="M721" s="4">
        <v>-0.77380099999999996</v>
      </c>
      <c r="N721" s="4">
        <v>14.437073</v>
      </c>
      <c r="O721" s="4">
        <v>8.3675130000000006</v>
      </c>
      <c r="P721" s="4">
        <v>2.6414330000000001</v>
      </c>
      <c r="Q721" s="4">
        <v>6.8623630000000002</v>
      </c>
      <c r="R721" s="4">
        <v>12.144151000000001</v>
      </c>
      <c r="S721" s="3" t="s">
        <v>4978</v>
      </c>
      <c r="T721" s="4">
        <v>71.81</v>
      </c>
      <c r="U721" s="4">
        <v>759.00563296999997</v>
      </c>
      <c r="V721" s="10">
        <v>1200.0076320000001</v>
      </c>
      <c r="W721" s="4">
        <v>6.62860325859908</v>
      </c>
      <c r="X721" s="4">
        <v>88.94</v>
      </c>
      <c r="Y721" s="4">
        <v>60.5</v>
      </c>
      <c r="Z721" s="4">
        <v>14.437073</v>
      </c>
      <c r="AA721" s="10" t="s">
        <v>2935</v>
      </c>
      <c r="AB721" s="10" t="s">
        <v>2924</v>
      </c>
      <c r="AC721" s="4">
        <v>2.275379</v>
      </c>
      <c r="AD721" s="4" t="s">
        <v>2935</v>
      </c>
      <c r="AE721" s="4">
        <v>2.1996576807675998</v>
      </c>
      <c r="AF721" s="4">
        <v>6.8623630000000002</v>
      </c>
      <c r="AG721" s="4" t="s">
        <v>2935</v>
      </c>
      <c r="AH721" s="4">
        <v>10.941083996387301</v>
      </c>
      <c r="AI721" s="4">
        <v>2.6414330000000001</v>
      </c>
      <c r="AJ721" s="4">
        <v>2.6414330000000001</v>
      </c>
    </row>
    <row r="722" spans="1:36" hidden="1" x14ac:dyDescent="0.3">
      <c r="A722" s="1" t="s">
        <v>716</v>
      </c>
      <c r="B722" s="2">
        <v>4206348</v>
      </c>
      <c r="C722" s="3" t="s">
        <v>2936</v>
      </c>
      <c r="D722" s="4">
        <v>73000.227486450007</v>
      </c>
      <c r="E722" s="3" t="s">
        <v>2920</v>
      </c>
      <c r="F722" s="3" t="s">
        <v>2961</v>
      </c>
      <c r="G722" s="3" t="s">
        <v>2974</v>
      </c>
      <c r="H722" s="3" t="s">
        <v>3005</v>
      </c>
      <c r="I722" s="3" t="s">
        <v>3413</v>
      </c>
      <c r="J722" s="4">
        <v>-16.436185999999999</v>
      </c>
      <c r="K722" s="4">
        <v>0.467613</v>
      </c>
      <c r="L722" s="4">
        <v>2.040457</v>
      </c>
      <c r="M722" s="4">
        <v>9.0618540000000003</v>
      </c>
      <c r="N722" s="4">
        <v>14.667509000000001</v>
      </c>
      <c r="O722" s="4">
        <v>43.518380000000001</v>
      </c>
      <c r="P722" s="4">
        <v>0.97374700000000003</v>
      </c>
      <c r="Q722" s="4">
        <v>8.4896980000000006</v>
      </c>
      <c r="R722" s="4">
        <v>38.839289000000001</v>
      </c>
      <c r="S722" s="3" t="s">
        <v>4979</v>
      </c>
      <c r="T722" s="4">
        <v>58.01</v>
      </c>
      <c r="U722" s="4">
        <v>73000.227486450007</v>
      </c>
      <c r="V722" s="10">
        <v>146186.22748599999</v>
      </c>
      <c r="W722" s="4">
        <v>4.5854163075331797</v>
      </c>
      <c r="X722" s="4">
        <v>83.25</v>
      </c>
      <c r="Y722" s="4">
        <v>52.71</v>
      </c>
      <c r="Z722" s="4">
        <v>14.667509000000001</v>
      </c>
      <c r="AA722" s="10">
        <v>9.8607829471000006</v>
      </c>
      <c r="AB722" s="10">
        <v>10.871826395599999</v>
      </c>
      <c r="AC722" s="4">
        <v>0.398061</v>
      </c>
      <c r="AD722" s="4">
        <v>0.37825538362630001</v>
      </c>
      <c r="AE722" s="4">
        <v>0.39307988296770002</v>
      </c>
      <c r="AF722" s="4">
        <v>8.4896980000000006</v>
      </c>
      <c r="AG722" s="4">
        <v>9.5162581603335994</v>
      </c>
      <c r="AH722" s="4">
        <v>10.076476543128701</v>
      </c>
      <c r="AI722" s="4">
        <v>0.97374700000000003</v>
      </c>
      <c r="AJ722" s="4" t="s">
        <v>2924</v>
      </c>
    </row>
    <row r="723" spans="1:36" hidden="1" x14ac:dyDescent="0.3">
      <c r="A723" s="1" t="s">
        <v>717</v>
      </c>
      <c r="B723" s="2">
        <v>4971799</v>
      </c>
      <c r="C723" s="3" t="s">
        <v>2919</v>
      </c>
      <c r="D723" s="4">
        <v>13821.704728459999</v>
      </c>
      <c r="E723" s="3" t="s">
        <v>2946</v>
      </c>
      <c r="F723" s="3" t="s">
        <v>2947</v>
      </c>
      <c r="G723" s="3" t="s">
        <v>2948</v>
      </c>
      <c r="H723" s="3" t="s">
        <v>2949</v>
      </c>
      <c r="I723" s="3" t="s">
        <v>2950</v>
      </c>
      <c r="J723" s="4">
        <v>65.243682000000007</v>
      </c>
      <c r="K723" s="4">
        <v>13.928877</v>
      </c>
      <c r="L723" s="4">
        <v>6.7545909999999996</v>
      </c>
      <c r="M723" s="4">
        <v>4.7367900000000001</v>
      </c>
      <c r="N723" s="4" t="s">
        <v>2924</v>
      </c>
      <c r="O723" s="4">
        <v>66.128231999999997</v>
      </c>
      <c r="P723" s="4">
        <v>11.253344</v>
      </c>
      <c r="Q723" s="4" t="s">
        <v>2924</v>
      </c>
      <c r="R723" s="4" t="s">
        <v>2924</v>
      </c>
      <c r="S723" s="3" t="s">
        <v>4980</v>
      </c>
      <c r="T723" s="4">
        <v>319.73</v>
      </c>
      <c r="U723" s="4">
        <v>13821.704728459999</v>
      </c>
      <c r="V723" s="10">
        <v>12862.464728000001</v>
      </c>
      <c r="W723" s="4" t="s">
        <v>2935</v>
      </c>
      <c r="X723" s="5" t="s">
        <v>4981</v>
      </c>
      <c r="Y723" s="4">
        <v>191.25</v>
      </c>
      <c r="Z723" s="4" t="s">
        <v>2924</v>
      </c>
      <c r="AA723" s="10">
        <v>99.875050760600004</v>
      </c>
      <c r="AB723" s="10">
        <v>108.4297307654</v>
      </c>
      <c r="AC723" s="4">
        <v>14.142937999999999</v>
      </c>
      <c r="AD723" s="4">
        <v>10.3794961825137</v>
      </c>
      <c r="AE723" s="4">
        <v>13.025370958518799</v>
      </c>
      <c r="AF723" s="4" t="s">
        <v>2924</v>
      </c>
      <c r="AG723" s="4">
        <v>58.480794277073102</v>
      </c>
      <c r="AH723" s="4">
        <v>83.195383709157596</v>
      </c>
      <c r="AI723" s="4">
        <v>11.253344</v>
      </c>
      <c r="AJ723" s="4">
        <v>13.035307</v>
      </c>
    </row>
    <row r="724" spans="1:36" hidden="1" x14ac:dyDescent="0.3">
      <c r="A724" s="1" t="s">
        <v>718</v>
      </c>
      <c r="B724" s="2">
        <v>5992859</v>
      </c>
      <c r="C724" s="3" t="s">
        <v>2919</v>
      </c>
      <c r="D724" s="4">
        <v>843.70952169999998</v>
      </c>
      <c r="E724" s="3" t="s">
        <v>2920</v>
      </c>
      <c r="F724" s="3" t="s">
        <v>2921</v>
      </c>
      <c r="G724" s="3" t="s">
        <v>2922</v>
      </c>
      <c r="H724" s="3" t="s">
        <v>2922</v>
      </c>
      <c r="I724" s="3" t="s">
        <v>3050</v>
      </c>
      <c r="J724" s="4">
        <v>-6.2947069999999998</v>
      </c>
      <c r="K724" s="4">
        <v>25.239006</v>
      </c>
      <c r="L724" s="4">
        <v>28.683693999999999</v>
      </c>
      <c r="M724" s="4">
        <v>10.084034000000001</v>
      </c>
      <c r="N724" s="4" t="s">
        <v>2924</v>
      </c>
      <c r="O724" s="4">
        <v>30.324074</v>
      </c>
      <c r="P724" s="4">
        <v>2.205387</v>
      </c>
      <c r="Q724" s="4" t="s">
        <v>2924</v>
      </c>
      <c r="R724" s="4">
        <v>14.03928</v>
      </c>
      <c r="S724" s="3" t="s">
        <v>4982</v>
      </c>
      <c r="T724" s="4">
        <v>6.55</v>
      </c>
      <c r="U724" s="4">
        <v>843.70952169999998</v>
      </c>
      <c r="V724" s="10">
        <v>580.45052099999998</v>
      </c>
      <c r="W724" s="4" t="s">
        <v>2935</v>
      </c>
      <c r="X724" s="4">
        <v>9.8699999999999992</v>
      </c>
      <c r="Y724" s="4">
        <v>4.66</v>
      </c>
      <c r="Z724" s="4" t="s">
        <v>2924</v>
      </c>
      <c r="AA724" s="10">
        <v>26.0230433055</v>
      </c>
      <c r="AB724" s="10">
        <v>62.380952380899998</v>
      </c>
      <c r="AC724" s="5" t="s">
        <v>4983</v>
      </c>
      <c r="AD724" s="4">
        <v>2.5924218946792998</v>
      </c>
      <c r="AE724" s="4">
        <v>2.8354955410535001</v>
      </c>
      <c r="AF724" s="4" t="s">
        <v>2924</v>
      </c>
      <c r="AG724" s="4">
        <v>15.5821041794739</v>
      </c>
      <c r="AH724" s="4">
        <v>26.8927668274811</v>
      </c>
      <c r="AI724" s="4">
        <v>2.205387</v>
      </c>
      <c r="AJ724" s="4">
        <v>2.4367559999999999</v>
      </c>
    </row>
    <row r="725" spans="1:36" hidden="1" x14ac:dyDescent="0.3">
      <c r="A725" s="1" t="s">
        <v>719</v>
      </c>
      <c r="B725" s="2">
        <v>4810184</v>
      </c>
      <c r="C725" s="3" t="s">
        <v>2919</v>
      </c>
      <c r="D725" s="4">
        <v>5794.4991840000002</v>
      </c>
      <c r="E725" s="3" t="s">
        <v>2920</v>
      </c>
      <c r="F725" s="3" t="s">
        <v>2921</v>
      </c>
      <c r="G725" s="3" t="s">
        <v>2942</v>
      </c>
      <c r="H725" s="3" t="s">
        <v>2942</v>
      </c>
      <c r="I725" s="3" t="s">
        <v>2943</v>
      </c>
      <c r="J725" s="4">
        <v>53.581482999999999</v>
      </c>
      <c r="K725" s="4">
        <v>-12.711111000000001</v>
      </c>
      <c r="L725" s="4">
        <v>-10.629778</v>
      </c>
      <c r="M725" s="4">
        <v>-2.2301869999999999</v>
      </c>
      <c r="N725" s="4" t="s">
        <v>2924</v>
      </c>
      <c r="O725" s="4" t="s">
        <v>2924</v>
      </c>
      <c r="P725" s="4" t="s">
        <v>2924</v>
      </c>
      <c r="Q725" s="4" t="s">
        <v>2924</v>
      </c>
      <c r="R725" s="4" t="s">
        <v>2924</v>
      </c>
      <c r="S725" s="3" t="s">
        <v>4984</v>
      </c>
      <c r="T725" s="4">
        <v>49.1</v>
      </c>
      <c r="U725" s="4">
        <v>5794.4991840000002</v>
      </c>
      <c r="V725" s="10">
        <v>5691.0331839999999</v>
      </c>
      <c r="W725" s="4" t="s">
        <v>2935</v>
      </c>
      <c r="X725" s="4">
        <v>110.25</v>
      </c>
      <c r="Y725" s="4">
        <v>30.68</v>
      </c>
      <c r="Z725" s="4" t="s">
        <v>2924</v>
      </c>
      <c r="AA725" s="10" t="s">
        <v>2924</v>
      </c>
      <c r="AB725" s="10" t="s">
        <v>2924</v>
      </c>
      <c r="AC725" s="4" t="s">
        <v>2924</v>
      </c>
      <c r="AD725" s="4" t="s">
        <v>2924</v>
      </c>
      <c r="AE725" s="4" t="s">
        <v>2924</v>
      </c>
      <c r="AF725" s="4" t="s">
        <v>2924</v>
      </c>
      <c r="AG725" s="4" t="s">
        <v>2924</v>
      </c>
      <c r="AH725" s="4" t="s">
        <v>2924</v>
      </c>
      <c r="AI725" s="4" t="s">
        <v>2924</v>
      </c>
      <c r="AJ725" s="4" t="s">
        <v>2924</v>
      </c>
    </row>
    <row r="726" spans="1:36" hidden="1" x14ac:dyDescent="0.3">
      <c r="A726" s="1" t="s">
        <v>720</v>
      </c>
      <c r="B726" s="2">
        <v>4049266</v>
      </c>
      <c r="C726" s="3" t="s">
        <v>2936</v>
      </c>
      <c r="D726" s="4">
        <v>52520.852586779998</v>
      </c>
      <c r="E726" s="3" t="s">
        <v>2925</v>
      </c>
      <c r="F726" s="3" t="s">
        <v>2997</v>
      </c>
      <c r="G726" s="3" t="s">
        <v>3250</v>
      </c>
      <c r="H726" s="3" t="s">
        <v>3251</v>
      </c>
      <c r="I726" s="3" t="s">
        <v>3454</v>
      </c>
      <c r="J726" s="4">
        <v>28.278946000000001</v>
      </c>
      <c r="K726" s="4">
        <v>-11.957575</v>
      </c>
      <c r="L726" s="4">
        <v>-9.3464159999999996</v>
      </c>
      <c r="M726" s="4">
        <v>1.188045</v>
      </c>
      <c r="N726" s="4">
        <v>11.403765999999999</v>
      </c>
      <c r="O726" s="4">
        <v>26.616211</v>
      </c>
      <c r="P726" s="4">
        <v>2.0933449999999998</v>
      </c>
      <c r="Q726" s="4">
        <v>8.7707060000000006</v>
      </c>
      <c r="R726" s="4">
        <v>63.054003000000002</v>
      </c>
      <c r="S726" s="3" t="s">
        <v>4985</v>
      </c>
      <c r="T726" s="4">
        <v>163.53</v>
      </c>
      <c r="U726" s="4">
        <v>52520.852586779998</v>
      </c>
      <c r="V726" s="10">
        <v>54792.352586000001</v>
      </c>
      <c r="W726" s="4">
        <v>0.97841374671314196</v>
      </c>
      <c r="X726" s="4">
        <v>199.85</v>
      </c>
      <c r="Y726" s="4">
        <v>125.28</v>
      </c>
      <c r="Z726" s="4">
        <v>11.403765999999999</v>
      </c>
      <c r="AA726" s="10">
        <v>11.5502949552</v>
      </c>
      <c r="AB726" s="10">
        <v>11.5502949552</v>
      </c>
      <c r="AC726" s="4">
        <v>1.488866</v>
      </c>
      <c r="AD726" s="4">
        <v>1.4723741177842</v>
      </c>
      <c r="AE726" s="4">
        <v>1.4723741177842</v>
      </c>
      <c r="AF726" s="4">
        <v>8.7707060000000006</v>
      </c>
      <c r="AG726" s="4">
        <v>8.6494678469356998</v>
      </c>
      <c r="AH726" s="4">
        <v>8.6494678469356998</v>
      </c>
      <c r="AI726" s="4">
        <v>2.0933449999999998</v>
      </c>
      <c r="AJ726" s="4">
        <v>2.1074269999999999</v>
      </c>
    </row>
    <row r="727" spans="1:36" hidden="1" x14ac:dyDescent="0.3">
      <c r="A727" s="1" t="s">
        <v>721</v>
      </c>
      <c r="B727" s="2">
        <v>4121868</v>
      </c>
      <c r="C727" s="3" t="s">
        <v>2957</v>
      </c>
      <c r="D727" s="4">
        <v>795.43596648000005</v>
      </c>
      <c r="E727" s="3" t="s">
        <v>2946</v>
      </c>
      <c r="F727" s="3" t="s">
        <v>2947</v>
      </c>
      <c r="G727" s="3" t="s">
        <v>2948</v>
      </c>
      <c r="H727" s="3" t="s">
        <v>2990</v>
      </c>
      <c r="I727" s="3" t="s">
        <v>3455</v>
      </c>
      <c r="J727" s="4">
        <v>71.409914000000001</v>
      </c>
      <c r="K727" s="4">
        <v>26.194794999999999</v>
      </c>
      <c r="L727" s="4">
        <v>19.570979000000001</v>
      </c>
      <c r="M727" s="4">
        <v>5.1895300000000004</v>
      </c>
      <c r="N727" s="4">
        <v>17.710308000000001</v>
      </c>
      <c r="O727" s="4">
        <v>231.362179</v>
      </c>
      <c r="P727" s="4">
        <v>3.1574059999999999</v>
      </c>
      <c r="Q727" s="4">
        <v>57.213655000000003</v>
      </c>
      <c r="R727" s="4">
        <v>155.15844300000001</v>
      </c>
      <c r="S727" s="3" t="s">
        <v>4986</v>
      </c>
      <c r="T727" s="4">
        <v>577.48</v>
      </c>
      <c r="U727" s="4">
        <v>795.43596648000005</v>
      </c>
      <c r="V727" s="10">
        <v>489.23396600000001</v>
      </c>
      <c r="W727" s="4" t="s">
        <v>2935</v>
      </c>
      <c r="X727" s="4">
        <v>602</v>
      </c>
      <c r="Y727" s="4">
        <v>309.22000000000003</v>
      </c>
      <c r="Z727" s="4">
        <v>17.710308000000001</v>
      </c>
      <c r="AA727" s="10" t="s">
        <v>2935</v>
      </c>
      <c r="AB727" s="10" t="s">
        <v>2935</v>
      </c>
      <c r="AC727" s="4">
        <v>6.8321129999999997</v>
      </c>
      <c r="AD727" s="4" t="s">
        <v>2935</v>
      </c>
      <c r="AE727" s="4" t="s">
        <v>2935</v>
      </c>
      <c r="AF727" s="4">
        <v>57.213655000000003</v>
      </c>
      <c r="AG727" s="4" t="s">
        <v>2935</v>
      </c>
      <c r="AH727" s="4" t="s">
        <v>2935</v>
      </c>
      <c r="AI727" s="4">
        <v>3.1574059999999999</v>
      </c>
      <c r="AJ727" s="4">
        <v>3.1574059999999999</v>
      </c>
    </row>
    <row r="728" spans="1:36" hidden="1" x14ac:dyDescent="0.3">
      <c r="A728" s="1" t="s">
        <v>722</v>
      </c>
      <c r="B728" s="2">
        <v>4096141</v>
      </c>
      <c r="C728" s="3" t="s">
        <v>2919</v>
      </c>
      <c r="D728" s="4">
        <v>694.13508144000002</v>
      </c>
      <c r="E728" s="3" t="s">
        <v>2946</v>
      </c>
      <c r="F728" s="3" t="s">
        <v>3022</v>
      </c>
      <c r="G728" s="3" t="s">
        <v>3029</v>
      </c>
      <c r="H728" s="3" t="s">
        <v>3030</v>
      </c>
      <c r="I728" s="3" t="s">
        <v>3456</v>
      </c>
      <c r="J728" s="4">
        <v>22.267872000000001</v>
      </c>
      <c r="K728" s="4">
        <v>-1.6523460000000001</v>
      </c>
      <c r="L728" s="4">
        <v>12.898331000000001</v>
      </c>
      <c r="M728" s="4">
        <v>2.549966</v>
      </c>
      <c r="N728" s="4">
        <v>69.532709999999994</v>
      </c>
      <c r="O728" s="4">
        <v>14.90982</v>
      </c>
      <c r="P728" s="4">
        <v>2.911937</v>
      </c>
      <c r="Q728" s="4">
        <v>7.7481419999999996</v>
      </c>
      <c r="R728" s="4">
        <v>13.945007</v>
      </c>
      <c r="S728" s="3" t="s">
        <v>4987</v>
      </c>
      <c r="T728" s="4">
        <v>14.88</v>
      </c>
      <c r="U728" s="4">
        <v>694.13508144000002</v>
      </c>
      <c r="V728" s="10">
        <v>673.29808100000002</v>
      </c>
      <c r="W728" s="4" t="s">
        <v>2935</v>
      </c>
      <c r="X728" s="4">
        <v>15.97</v>
      </c>
      <c r="Y728" s="5" t="s">
        <v>4669</v>
      </c>
      <c r="Z728" s="4">
        <v>69.532709999999994</v>
      </c>
      <c r="AA728" s="10">
        <v>15.1836734693</v>
      </c>
      <c r="AB728" s="10">
        <v>14.446601941699999</v>
      </c>
      <c r="AC728" s="4">
        <v>0.82955299999999998</v>
      </c>
      <c r="AD728" s="4">
        <v>0.80148045277290003</v>
      </c>
      <c r="AE728" s="4">
        <v>0.81107254018329999</v>
      </c>
      <c r="AF728" s="4">
        <v>7.7481419999999996</v>
      </c>
      <c r="AG728" s="4">
        <v>7.9489283850631001</v>
      </c>
      <c r="AH728" s="4">
        <v>7.7927116700037997</v>
      </c>
      <c r="AI728" s="4">
        <v>2.911937</v>
      </c>
      <c r="AJ728" s="4">
        <v>2.9611939999999999</v>
      </c>
    </row>
    <row r="729" spans="1:36" hidden="1" x14ac:dyDescent="0.3">
      <c r="A729" s="1" t="s">
        <v>723</v>
      </c>
      <c r="B729" s="2">
        <v>3009591</v>
      </c>
      <c r="C729" s="3" t="s">
        <v>2936</v>
      </c>
      <c r="D729" s="4">
        <v>1238.12174458</v>
      </c>
      <c r="E729" s="3" t="s">
        <v>2925</v>
      </c>
      <c r="F729" s="3" t="s">
        <v>3012</v>
      </c>
      <c r="G729" s="3" t="s">
        <v>3013</v>
      </c>
      <c r="H729" s="3" t="s">
        <v>3014</v>
      </c>
      <c r="I729" s="3" t="s">
        <v>3015</v>
      </c>
      <c r="J729" s="4">
        <v>-34.908537000000003</v>
      </c>
      <c r="K729" s="4">
        <v>-20.037452999999999</v>
      </c>
      <c r="L729" s="4">
        <v>-17.087378999999999</v>
      </c>
      <c r="M729" s="5" t="s">
        <v>3457</v>
      </c>
      <c r="N729" s="4" t="s">
        <v>2924</v>
      </c>
      <c r="O729" s="4">
        <v>21.73028</v>
      </c>
      <c r="P729" s="4">
        <v>0.83659899999999998</v>
      </c>
      <c r="Q729" s="4">
        <v>4.8929070000000001</v>
      </c>
      <c r="R729" s="5" t="s">
        <v>3458</v>
      </c>
      <c r="S729" s="3" t="s">
        <v>4988</v>
      </c>
      <c r="T729" s="4">
        <v>8.5399999999999991</v>
      </c>
      <c r="U729" s="4">
        <v>1238.12174458</v>
      </c>
      <c r="V729" s="10">
        <v>4072.121744</v>
      </c>
      <c r="W729" s="4">
        <v>4.6838407494145198</v>
      </c>
      <c r="X729" s="4">
        <v>15.07</v>
      </c>
      <c r="Y729" s="4">
        <v>7.58</v>
      </c>
      <c r="Z729" s="4" t="s">
        <v>2924</v>
      </c>
      <c r="AA729" s="10">
        <v>9.6486272737000007</v>
      </c>
      <c r="AB729" s="10">
        <v>10.394099462</v>
      </c>
      <c r="AC729" s="4">
        <v>0.38993800000000001</v>
      </c>
      <c r="AD729" s="4">
        <v>0.39462412265140001</v>
      </c>
      <c r="AE729" s="4">
        <v>0.39212884655899999</v>
      </c>
      <c r="AF729" s="4">
        <v>4.8929070000000001</v>
      </c>
      <c r="AG729" s="4">
        <v>4.8100525959746001</v>
      </c>
      <c r="AH729" s="4">
        <v>4.6345289719167004</v>
      </c>
      <c r="AI729" s="4">
        <v>0.83659899999999998</v>
      </c>
      <c r="AJ729" s="4">
        <v>1.1713070000000001</v>
      </c>
    </row>
    <row r="730" spans="1:36" hidden="1" x14ac:dyDescent="0.3">
      <c r="A730" s="1" t="s">
        <v>724</v>
      </c>
      <c r="B730" s="2">
        <v>4810677</v>
      </c>
      <c r="C730" s="3" t="s">
        <v>2936</v>
      </c>
      <c r="D730" s="4">
        <v>170341.36925344</v>
      </c>
      <c r="E730" s="3" t="s">
        <v>2920</v>
      </c>
      <c r="F730" s="3" t="s">
        <v>2921</v>
      </c>
      <c r="G730" s="3" t="s">
        <v>2922</v>
      </c>
      <c r="H730" s="3" t="s">
        <v>2922</v>
      </c>
      <c r="I730" s="3" t="s">
        <v>2923</v>
      </c>
      <c r="J730" s="4">
        <v>6.5173209999999999</v>
      </c>
      <c r="K730" s="4">
        <v>-11.944144</v>
      </c>
      <c r="L730" s="4">
        <v>-9.7366810000000008</v>
      </c>
      <c r="M730" s="4">
        <v>2.316703</v>
      </c>
      <c r="N730" s="4">
        <v>44.489719000000001</v>
      </c>
      <c r="O730" s="4">
        <v>34.836041000000002</v>
      </c>
      <c r="P730" s="4">
        <v>3.3201939999999999</v>
      </c>
      <c r="Q730" s="4">
        <v>23.927447999999998</v>
      </c>
      <c r="R730" s="4">
        <v>34.812795999999999</v>
      </c>
      <c r="S730" s="3" t="s">
        <v>4989</v>
      </c>
      <c r="T730" s="4">
        <v>235.84</v>
      </c>
      <c r="U730" s="4">
        <v>170341.36925344</v>
      </c>
      <c r="V730" s="10">
        <v>186544.36925300001</v>
      </c>
      <c r="W730" s="4">
        <v>0.45793758480325603</v>
      </c>
      <c r="X730" s="5" t="s">
        <v>4990</v>
      </c>
      <c r="Y730" s="4">
        <v>215.68</v>
      </c>
      <c r="Z730" s="4">
        <v>44.973303000000001</v>
      </c>
      <c r="AA730" s="10">
        <v>29.358163620900001</v>
      </c>
      <c r="AB730" s="10">
        <v>31.449191100699998</v>
      </c>
      <c r="AC730" s="4">
        <v>7.8571460000000002</v>
      </c>
      <c r="AD730" s="4">
        <v>7.5710124571083002</v>
      </c>
      <c r="AE730" s="4">
        <v>7.8583223073840003</v>
      </c>
      <c r="AF730" s="4">
        <v>23.927447999999998</v>
      </c>
      <c r="AG730" s="4">
        <v>23.5335276668464</v>
      </c>
      <c r="AH730" s="4">
        <v>25.031650965830501</v>
      </c>
      <c r="AI730" s="4">
        <v>3.3201939999999999</v>
      </c>
      <c r="AJ730" s="4" t="s">
        <v>2924</v>
      </c>
    </row>
    <row r="731" spans="1:36" hidden="1" x14ac:dyDescent="0.3">
      <c r="A731" s="1" t="s">
        <v>725</v>
      </c>
      <c r="B731" s="2">
        <v>4994762</v>
      </c>
      <c r="C731" s="3" t="s">
        <v>2936</v>
      </c>
      <c r="D731" s="4">
        <v>1660.9262943900001</v>
      </c>
      <c r="E731" s="3" t="s">
        <v>2937</v>
      </c>
      <c r="F731" s="3" t="s">
        <v>3060</v>
      </c>
      <c r="G731" s="3" t="s">
        <v>3340</v>
      </c>
      <c r="H731" s="3" t="s">
        <v>3340</v>
      </c>
      <c r="I731" s="3" t="s">
        <v>3341</v>
      </c>
      <c r="J731" s="4">
        <v>23.878875000000001</v>
      </c>
      <c r="K731" s="4">
        <v>5.2431700000000001</v>
      </c>
      <c r="L731" s="4">
        <v>0.73874300000000004</v>
      </c>
      <c r="M731" s="4">
        <v>0.17490700000000001</v>
      </c>
      <c r="N731" s="4">
        <v>2.9725619999999999</v>
      </c>
      <c r="O731" s="4" t="s">
        <v>2924</v>
      </c>
      <c r="P731" s="4">
        <v>0.49046299999999998</v>
      </c>
      <c r="Q731" s="4">
        <v>2.7845249999999999</v>
      </c>
      <c r="R731" s="4" t="s">
        <v>2924</v>
      </c>
      <c r="S731" s="3" t="s">
        <v>4991</v>
      </c>
      <c r="T731" s="4">
        <v>85.91</v>
      </c>
      <c r="U731" s="4">
        <v>1660.9262943900001</v>
      </c>
      <c r="V731" s="10">
        <v>1859.163294</v>
      </c>
      <c r="W731" s="4">
        <v>3.7830287510185099</v>
      </c>
      <c r="X731" s="4">
        <v>98.25</v>
      </c>
      <c r="Y731" s="4">
        <v>66.446299999999994</v>
      </c>
      <c r="Z731" s="4">
        <v>2.9725619999999999</v>
      </c>
      <c r="AA731" s="10">
        <v>3.0897320625</v>
      </c>
      <c r="AB731" s="10">
        <v>3.1451583378999999</v>
      </c>
      <c r="AC731" s="4">
        <v>1.849461</v>
      </c>
      <c r="AD731" s="4">
        <v>1.7513518268885999</v>
      </c>
      <c r="AE731" s="4">
        <v>1.8425344208518</v>
      </c>
      <c r="AF731" s="4">
        <v>2.7845249999999999</v>
      </c>
      <c r="AG731" s="4">
        <v>2.4431974216609</v>
      </c>
      <c r="AH731" s="4">
        <v>2.5664906964255998</v>
      </c>
      <c r="AI731" s="4">
        <v>0.49046299999999998</v>
      </c>
      <c r="AJ731" s="4">
        <v>0.49046299999999998</v>
      </c>
    </row>
    <row r="732" spans="1:36" hidden="1" x14ac:dyDescent="0.3">
      <c r="A732" s="1" t="s">
        <v>1134</v>
      </c>
      <c r="B732" s="2">
        <v>5258643</v>
      </c>
      <c r="C732" s="3" t="s">
        <v>2919</v>
      </c>
      <c r="D732" s="4">
        <v>23653.6166232</v>
      </c>
      <c r="E732" s="3" t="s">
        <v>2946</v>
      </c>
      <c r="F732" s="3" t="s">
        <v>2991</v>
      </c>
      <c r="G732" s="3" t="s">
        <v>2991</v>
      </c>
      <c r="H732" s="3" t="s">
        <v>3031</v>
      </c>
      <c r="I732" s="3" t="s">
        <v>3032</v>
      </c>
      <c r="J732" s="18">
        <v>-23.516798000000001</v>
      </c>
      <c r="K732" s="18">
        <v>-3.3641909999999999</v>
      </c>
      <c r="L732" s="18">
        <v>8.9058519999999994</v>
      </c>
      <c r="M732" s="18">
        <v>3.65706</v>
      </c>
      <c r="N732" s="4">
        <v>32.424242</v>
      </c>
      <c r="O732" s="4">
        <v>19.244603999999999</v>
      </c>
      <c r="P732" s="4">
        <v>2.0509870000000001</v>
      </c>
      <c r="Q732" s="4">
        <v>9.2155190000000005</v>
      </c>
      <c r="R732" s="4">
        <v>23.090274000000001</v>
      </c>
      <c r="S732" s="3" t="s">
        <v>5515</v>
      </c>
      <c r="T732" s="4">
        <v>42.8</v>
      </c>
      <c r="U732" s="4">
        <v>23653.6166232</v>
      </c>
      <c r="V732" s="10">
        <v>22218.616623000002</v>
      </c>
      <c r="W732" s="4" t="s">
        <v>2935</v>
      </c>
      <c r="X732" s="18">
        <v>62.61</v>
      </c>
      <c r="Y732" s="18">
        <v>35.85</v>
      </c>
      <c r="Z732" s="4">
        <v>32.424242</v>
      </c>
      <c r="AA732" s="10">
        <v>25.8126771606</v>
      </c>
      <c r="AB732" s="10">
        <v>27.629124195399999</v>
      </c>
      <c r="AC732" s="4">
        <v>3.2799849999999999</v>
      </c>
      <c r="AD732" s="4">
        <v>3.1047737055462998</v>
      </c>
      <c r="AE732" s="4">
        <v>3.2925426689528998</v>
      </c>
      <c r="AF732" s="4">
        <v>9.2155190000000005</v>
      </c>
      <c r="AG732" s="4">
        <v>8.7916159256228994</v>
      </c>
      <c r="AH732" s="4">
        <v>9.1666052728539995</v>
      </c>
      <c r="AI732" s="4">
        <v>2.0509870000000001</v>
      </c>
      <c r="AJ732" s="4">
        <v>2.1540010000000001</v>
      </c>
    </row>
    <row r="733" spans="1:36" hidden="1" x14ac:dyDescent="0.3">
      <c r="A733" s="1" t="s">
        <v>727</v>
      </c>
      <c r="B733" s="2">
        <v>4297825</v>
      </c>
      <c r="C733" s="3" t="s">
        <v>2936</v>
      </c>
      <c r="D733" s="4">
        <v>19703.654820439999</v>
      </c>
      <c r="E733" s="3" t="s">
        <v>2925</v>
      </c>
      <c r="F733" s="3" t="s">
        <v>2981</v>
      </c>
      <c r="G733" s="3" t="s">
        <v>2982</v>
      </c>
      <c r="H733" s="3" t="s">
        <v>3174</v>
      </c>
      <c r="I733" s="3" t="s">
        <v>3275</v>
      </c>
      <c r="J733" s="5" t="s">
        <v>3459</v>
      </c>
      <c r="K733" s="4">
        <v>8.9603640000000002</v>
      </c>
      <c r="L733" s="4">
        <v>4.0777060000000001</v>
      </c>
      <c r="M733" s="4">
        <v>0.54562900000000003</v>
      </c>
      <c r="N733" s="4">
        <v>19.316898999999999</v>
      </c>
      <c r="O733" s="4">
        <v>20.159894000000001</v>
      </c>
      <c r="P733" s="4">
        <v>9.2304729999999999</v>
      </c>
      <c r="Q733" s="4">
        <v>11.841472</v>
      </c>
      <c r="R733" s="4">
        <v>32.654496999999999</v>
      </c>
      <c r="S733" s="3" t="s">
        <v>4993</v>
      </c>
      <c r="T733" s="4">
        <v>167.69</v>
      </c>
      <c r="U733" s="4">
        <v>19703.654820439999</v>
      </c>
      <c r="V733" s="10">
        <v>26505.65482</v>
      </c>
      <c r="W733" s="4">
        <v>3.3394954976444602</v>
      </c>
      <c r="X733" s="4">
        <v>176.83500000000001</v>
      </c>
      <c r="Y733" s="4">
        <v>135.86500000000001</v>
      </c>
      <c r="Z733" s="4">
        <v>19.372689000000001</v>
      </c>
      <c r="AA733" s="10">
        <v>17.364066561000001</v>
      </c>
      <c r="AB733" s="10">
        <v>17.7237987631</v>
      </c>
      <c r="AC733" s="4">
        <v>2.321717</v>
      </c>
      <c r="AD733" s="4">
        <v>2.1980885569051001</v>
      </c>
      <c r="AE733" s="4">
        <v>2.2333475936840999</v>
      </c>
      <c r="AF733" s="4">
        <v>11.841472</v>
      </c>
      <c r="AG733" s="4">
        <v>13.495072737434199</v>
      </c>
      <c r="AH733" s="4">
        <v>13.7574260665615</v>
      </c>
      <c r="AI733" s="4">
        <v>9.2304729999999999</v>
      </c>
      <c r="AJ733" s="4" t="s">
        <v>2924</v>
      </c>
    </row>
    <row r="734" spans="1:36" hidden="1" x14ac:dyDescent="0.3">
      <c r="A734" s="1" t="s">
        <v>728</v>
      </c>
      <c r="B734" s="2">
        <v>4915094</v>
      </c>
      <c r="C734" s="3" t="s">
        <v>2936</v>
      </c>
      <c r="D734" s="4">
        <v>6382.6062323699998</v>
      </c>
      <c r="E734" s="3" t="s">
        <v>3007</v>
      </c>
      <c r="F734" s="3" t="s">
        <v>3008</v>
      </c>
      <c r="G734" s="3" t="s">
        <v>3009</v>
      </c>
      <c r="H734" s="3" t="s">
        <v>3182</v>
      </c>
      <c r="I734" s="3" t="s">
        <v>3412</v>
      </c>
      <c r="J734" s="4">
        <v>-7.3210160000000002</v>
      </c>
      <c r="K734" s="4">
        <v>2.792008</v>
      </c>
      <c r="L734" s="4">
        <v>4.0715769999999996</v>
      </c>
      <c r="M734" s="4">
        <v>-6.7828109999999997</v>
      </c>
      <c r="N734" s="4">
        <v>24.786905000000001</v>
      </c>
      <c r="O734" s="4">
        <v>13.696246</v>
      </c>
      <c r="P734" s="4">
        <v>1.4023129999999999</v>
      </c>
      <c r="Q734" s="4">
        <v>9.7906390000000005</v>
      </c>
      <c r="R734" s="4">
        <v>16.605637999999999</v>
      </c>
      <c r="S734" s="3" t="s">
        <v>4994</v>
      </c>
      <c r="T734" s="4">
        <v>40.130000000000003</v>
      </c>
      <c r="U734" s="4">
        <v>6382.6062323699998</v>
      </c>
      <c r="V734" s="10">
        <v>10815.009232</v>
      </c>
      <c r="W734" s="4" t="s">
        <v>2935</v>
      </c>
      <c r="X734" s="4">
        <v>51.36</v>
      </c>
      <c r="Y734" s="4">
        <v>32.67</v>
      </c>
      <c r="Z734" s="4">
        <v>24.786905000000001</v>
      </c>
      <c r="AA734" s="10">
        <v>12.9489206543</v>
      </c>
      <c r="AB734" s="10">
        <v>23.449186611799998</v>
      </c>
      <c r="AC734" s="4">
        <v>1.829466</v>
      </c>
      <c r="AD734" s="4">
        <v>1.8144203753915999</v>
      </c>
      <c r="AE734" s="4">
        <v>1.8664284327119001</v>
      </c>
      <c r="AF734" s="4">
        <v>9.7906390000000005</v>
      </c>
      <c r="AG734" s="4">
        <v>7.7345797941910002</v>
      </c>
      <c r="AH734" s="4">
        <v>9.7192087770986006</v>
      </c>
      <c r="AI734" s="4">
        <v>1.4023129999999999</v>
      </c>
      <c r="AJ734" s="4">
        <v>5.7083930000000001</v>
      </c>
    </row>
    <row r="735" spans="1:36" hidden="1" x14ac:dyDescent="0.3">
      <c r="A735" s="1" t="s">
        <v>729</v>
      </c>
      <c r="B735" s="2">
        <v>5222696</v>
      </c>
      <c r="C735" s="3" t="s">
        <v>2919</v>
      </c>
      <c r="D735" s="4">
        <v>52599.320605649998</v>
      </c>
      <c r="E735" s="3" t="s">
        <v>2946</v>
      </c>
      <c r="F735" s="3" t="s">
        <v>2947</v>
      </c>
      <c r="G735" s="3" t="s">
        <v>2948</v>
      </c>
      <c r="H735" s="3" t="s">
        <v>2990</v>
      </c>
      <c r="I735" s="3" t="s">
        <v>3068</v>
      </c>
      <c r="J735" s="4">
        <v>37.175511999999998</v>
      </c>
      <c r="K735" s="4">
        <v>33.912818000000001</v>
      </c>
      <c r="L735" s="4">
        <v>24.241695</v>
      </c>
      <c r="M735" s="4">
        <v>22.793243</v>
      </c>
      <c r="N735" s="4">
        <v>298.89961399999999</v>
      </c>
      <c r="O735" s="4">
        <v>70.185856999999999</v>
      </c>
      <c r="P735" s="4">
        <v>19.939471999999999</v>
      </c>
      <c r="Q735" s="4" t="s">
        <v>2924</v>
      </c>
      <c r="R735" s="4">
        <v>75.527839999999998</v>
      </c>
      <c r="S735" s="3" t="s">
        <v>4995</v>
      </c>
      <c r="T735" s="4">
        <v>154.83000000000001</v>
      </c>
      <c r="U735" s="4">
        <v>52599.320605649998</v>
      </c>
      <c r="V735" s="10">
        <v>50369.610605000002</v>
      </c>
      <c r="W735" s="4" t="s">
        <v>2935</v>
      </c>
      <c r="X735" s="4">
        <v>155.41999999999999</v>
      </c>
      <c r="Y735" s="4">
        <v>98.8</v>
      </c>
      <c r="Z735" s="4">
        <v>298.89961399999999</v>
      </c>
      <c r="AA735" s="10">
        <v>83.232985700399993</v>
      </c>
      <c r="AB735" s="10">
        <v>87.609703101299999</v>
      </c>
      <c r="AC735" s="4">
        <v>19.860291</v>
      </c>
      <c r="AD735" s="4">
        <v>16.403050191441999</v>
      </c>
      <c r="AE735" s="4">
        <v>18.936255359223502</v>
      </c>
      <c r="AF735" s="4" t="s">
        <v>2924</v>
      </c>
      <c r="AG735" s="4">
        <v>62.170635466072902</v>
      </c>
      <c r="AH735" s="4">
        <v>70.989598717233307</v>
      </c>
      <c r="AI735" s="4">
        <v>19.939471999999999</v>
      </c>
      <c r="AJ735" s="4">
        <v>23.077954999999999</v>
      </c>
    </row>
    <row r="736" spans="1:36" hidden="1" x14ac:dyDescent="0.3">
      <c r="A736" s="1" t="s">
        <v>730</v>
      </c>
      <c r="B736" s="2">
        <v>4915526</v>
      </c>
      <c r="C736" s="3" t="s">
        <v>2919</v>
      </c>
      <c r="D736" s="4">
        <v>1338.20882235</v>
      </c>
      <c r="E736" s="3" t="s">
        <v>2925</v>
      </c>
      <c r="F736" s="3" t="s">
        <v>2981</v>
      </c>
      <c r="G736" s="3" t="s">
        <v>2982</v>
      </c>
      <c r="H736" s="3" t="s">
        <v>3293</v>
      </c>
      <c r="I736" s="3" t="s">
        <v>3175</v>
      </c>
      <c r="J736" s="4">
        <v>-12.871034</v>
      </c>
      <c r="K736" s="4">
        <v>3.842635</v>
      </c>
      <c r="L736" s="4">
        <v>-1.4471780000000001</v>
      </c>
      <c r="M736" s="4">
        <v>-10.418310999999999</v>
      </c>
      <c r="N736" s="4">
        <v>12.573855</v>
      </c>
      <c r="O736" s="4" t="s">
        <v>2924</v>
      </c>
      <c r="P736" s="4">
        <v>4.7049880000000002</v>
      </c>
      <c r="Q736" s="4">
        <v>5.7312909999999997</v>
      </c>
      <c r="R736" s="4">
        <v>149.94927999999999</v>
      </c>
      <c r="S736" s="3" t="s">
        <v>4996</v>
      </c>
      <c r="T736" s="4">
        <v>34.049999999999997</v>
      </c>
      <c r="U736" s="4">
        <v>1338.20882235</v>
      </c>
      <c r="V736" s="10">
        <v>4408.5088219999998</v>
      </c>
      <c r="W736" s="4" t="s">
        <v>2935</v>
      </c>
      <c r="X736" s="4">
        <v>69.819999999999993</v>
      </c>
      <c r="Y736" s="4">
        <v>29.31</v>
      </c>
      <c r="Z736" s="4">
        <v>12.573855</v>
      </c>
      <c r="AA736" s="10">
        <v>10.8883346124</v>
      </c>
      <c r="AB736" s="10">
        <v>12.0798654718</v>
      </c>
      <c r="AC736" s="4">
        <v>1.993808</v>
      </c>
      <c r="AD736" s="4">
        <v>1.9667563837702</v>
      </c>
      <c r="AE736" s="4">
        <v>2.0246665674535</v>
      </c>
      <c r="AF736" s="4">
        <v>5.7312909999999997</v>
      </c>
      <c r="AG736" s="4">
        <v>8.1999363536665992</v>
      </c>
      <c r="AH736" s="4">
        <v>8.5492876393294992</v>
      </c>
      <c r="AI736" s="4">
        <v>4.7049880000000002</v>
      </c>
      <c r="AJ736" s="4" t="s">
        <v>2924</v>
      </c>
    </row>
    <row r="737" spans="1:36" hidden="1" x14ac:dyDescent="0.3">
      <c r="A737" s="1" t="s">
        <v>731</v>
      </c>
      <c r="B737" s="2">
        <v>5996709</v>
      </c>
      <c r="C737" s="3" t="s">
        <v>2941</v>
      </c>
      <c r="D737" s="4">
        <v>1100.4162322</v>
      </c>
      <c r="E737" s="3" t="s">
        <v>2930</v>
      </c>
      <c r="F737" s="3" t="s">
        <v>2954</v>
      </c>
      <c r="G737" s="3" t="s">
        <v>3106</v>
      </c>
      <c r="H737" s="3" t="s">
        <v>3106</v>
      </c>
      <c r="I737" s="3" t="s">
        <v>2950</v>
      </c>
      <c r="J737" s="4">
        <v>1413.333333</v>
      </c>
      <c r="K737" s="4">
        <v>124.51848</v>
      </c>
      <c r="L737" s="4">
        <v>101.400887</v>
      </c>
      <c r="M737" s="4">
        <v>7.744192</v>
      </c>
      <c r="N737" s="4">
        <v>27.656300000000002</v>
      </c>
      <c r="O737" s="4">
        <v>11.659908</v>
      </c>
      <c r="P737" s="4">
        <v>7.0347410000000004</v>
      </c>
      <c r="Q737" s="4">
        <v>60.665522000000003</v>
      </c>
      <c r="R737" s="4" t="s">
        <v>2924</v>
      </c>
      <c r="S737" s="3" t="s">
        <v>4997</v>
      </c>
      <c r="T737" s="4">
        <v>86.26</v>
      </c>
      <c r="U737" s="4">
        <v>1100.4162322</v>
      </c>
      <c r="V737" s="10">
        <v>1100.897232</v>
      </c>
      <c r="W737" s="4" t="s">
        <v>2935</v>
      </c>
      <c r="X737" s="4">
        <v>94.958500000000001</v>
      </c>
      <c r="Y737" s="4">
        <v>5.69</v>
      </c>
      <c r="Z737" s="4">
        <v>27.656300000000002</v>
      </c>
      <c r="AA737" s="10">
        <v>44.122762148299998</v>
      </c>
      <c r="AB737" s="10">
        <v>24.332863187499999</v>
      </c>
      <c r="AC737" s="4">
        <v>3.4472520000000002</v>
      </c>
      <c r="AD737" s="4">
        <v>2.8538397760265002</v>
      </c>
      <c r="AE737" s="4">
        <v>3.2231444899870998</v>
      </c>
      <c r="AF737" s="4">
        <v>60.665522000000003</v>
      </c>
      <c r="AG737" s="4">
        <v>13.813014203262201</v>
      </c>
      <c r="AH737" s="4">
        <v>15.2310076369673</v>
      </c>
      <c r="AI737" s="4">
        <v>7.0347410000000004</v>
      </c>
      <c r="AJ737" s="4">
        <v>7.7300829999999996</v>
      </c>
    </row>
    <row r="738" spans="1:36" hidden="1" x14ac:dyDescent="0.3">
      <c r="A738" s="1" t="s">
        <v>732</v>
      </c>
      <c r="B738" s="2">
        <v>4189919</v>
      </c>
      <c r="C738" s="3" t="s">
        <v>2936</v>
      </c>
      <c r="D738" s="4">
        <v>13571.82</v>
      </c>
      <c r="E738" s="3" t="s">
        <v>2920</v>
      </c>
      <c r="F738" s="3" t="s">
        <v>2961</v>
      </c>
      <c r="G738" s="3" t="s">
        <v>2974</v>
      </c>
      <c r="H738" s="3" t="s">
        <v>3005</v>
      </c>
      <c r="I738" s="3" t="s">
        <v>3460</v>
      </c>
      <c r="J738" s="4">
        <v>66.743904999999998</v>
      </c>
      <c r="K738" s="4">
        <v>8.6380049999999997</v>
      </c>
      <c r="L738" s="4">
        <v>1.440304</v>
      </c>
      <c r="M738" s="4">
        <v>3.230836</v>
      </c>
      <c r="N738" s="4">
        <v>17.902650000000001</v>
      </c>
      <c r="O738" s="4">
        <v>10.190875</v>
      </c>
      <c r="P738" s="4">
        <v>35.365385000000003</v>
      </c>
      <c r="Q738" s="4">
        <v>7.839861</v>
      </c>
      <c r="R738" s="4">
        <v>18.431041</v>
      </c>
      <c r="S738" s="3" t="s">
        <v>4998</v>
      </c>
      <c r="T738" s="4">
        <v>165.51</v>
      </c>
      <c r="U738" s="4">
        <v>13571.82</v>
      </c>
      <c r="V738" s="10">
        <v>26511.269</v>
      </c>
      <c r="W738" s="4" t="s">
        <v>2935</v>
      </c>
      <c r="X738" s="5" t="s">
        <v>4999</v>
      </c>
      <c r="Y738" s="4">
        <v>98.26</v>
      </c>
      <c r="Z738" s="4">
        <v>17.902650000000001</v>
      </c>
      <c r="AA738" s="10">
        <v>15.2095203087</v>
      </c>
      <c r="AB738" s="10">
        <v>16.999410448799999</v>
      </c>
      <c r="AC738" s="4">
        <v>2.0930040000000001</v>
      </c>
      <c r="AD738" s="4">
        <v>2.0208652467324</v>
      </c>
      <c r="AE738" s="4">
        <v>2.0785875519074</v>
      </c>
      <c r="AF738" s="4">
        <v>7.839861</v>
      </c>
      <c r="AG738" s="4">
        <v>9.5719772639052998</v>
      </c>
      <c r="AH738" s="4">
        <v>9.9000441768790992</v>
      </c>
      <c r="AI738" s="4">
        <v>35.365385000000003</v>
      </c>
      <c r="AJ738" s="4" t="s">
        <v>2924</v>
      </c>
    </row>
    <row r="739" spans="1:36" hidden="1" x14ac:dyDescent="0.3">
      <c r="A739" s="1" t="s">
        <v>733</v>
      </c>
      <c r="B739" s="2">
        <v>27761804</v>
      </c>
      <c r="C739" s="3" t="s">
        <v>2919</v>
      </c>
      <c r="D739" s="4">
        <v>1383.6111536799999</v>
      </c>
      <c r="E739" s="3" t="s">
        <v>2920</v>
      </c>
      <c r="F739" s="3" t="s">
        <v>2921</v>
      </c>
      <c r="G739" s="3" t="s">
        <v>2942</v>
      </c>
      <c r="H739" s="3" t="s">
        <v>2942</v>
      </c>
      <c r="I739" s="3" t="s">
        <v>2943</v>
      </c>
      <c r="J739" s="4">
        <v>12.551272000000001</v>
      </c>
      <c r="K739" s="4">
        <v>0.29239799999999999</v>
      </c>
      <c r="L739" s="4">
        <v>-5.1175660000000001</v>
      </c>
      <c r="M739" s="4">
        <v>3.0803910000000001</v>
      </c>
      <c r="N739" s="4" t="s">
        <v>2924</v>
      </c>
      <c r="O739" s="4" t="s">
        <v>2924</v>
      </c>
      <c r="P739" s="4">
        <v>2.4900180000000001</v>
      </c>
      <c r="Q739" s="4" t="s">
        <v>2924</v>
      </c>
      <c r="R739" s="4" t="s">
        <v>2924</v>
      </c>
      <c r="S739" s="3" t="s">
        <v>5000</v>
      </c>
      <c r="T739" s="4">
        <v>13.72</v>
      </c>
      <c r="U739" s="4">
        <v>1383.6111536799999</v>
      </c>
      <c r="V739" s="10">
        <v>827.84315300000003</v>
      </c>
      <c r="W739" s="4" t="s">
        <v>2935</v>
      </c>
      <c r="X739" s="4">
        <v>18.069900000000001</v>
      </c>
      <c r="Y739" s="5" t="s">
        <v>4489</v>
      </c>
      <c r="Z739" s="4" t="s">
        <v>2924</v>
      </c>
      <c r="AA739" s="10" t="s">
        <v>2924</v>
      </c>
      <c r="AB739" s="10" t="s">
        <v>2924</v>
      </c>
      <c r="AC739" s="4">
        <v>8.1198510000000006</v>
      </c>
      <c r="AD739" s="4">
        <v>5.7200997545004002</v>
      </c>
      <c r="AE739" s="4">
        <v>7.2245628704053999</v>
      </c>
      <c r="AF739" s="4" t="s">
        <v>2924</v>
      </c>
      <c r="AG739" s="4" t="s">
        <v>2924</v>
      </c>
      <c r="AH739" s="4" t="s">
        <v>2924</v>
      </c>
      <c r="AI739" s="4">
        <v>2.4900180000000001</v>
      </c>
      <c r="AJ739" s="4">
        <v>2.5649649999999999</v>
      </c>
    </row>
    <row r="740" spans="1:36" hidden="1" x14ac:dyDescent="0.3">
      <c r="A740" s="1" t="s">
        <v>734</v>
      </c>
      <c r="B740" s="2">
        <v>6546101</v>
      </c>
      <c r="C740" s="3" t="s">
        <v>2936</v>
      </c>
      <c r="D740" s="4">
        <v>12582.883</v>
      </c>
      <c r="E740" s="3" t="s">
        <v>2937</v>
      </c>
      <c r="F740" s="3" t="s">
        <v>2967</v>
      </c>
      <c r="G740" s="3" t="s">
        <v>3087</v>
      </c>
      <c r="H740" s="3" t="s">
        <v>3088</v>
      </c>
      <c r="I740" s="3" t="s">
        <v>2950</v>
      </c>
      <c r="J740" s="4">
        <v>18.699791999999999</v>
      </c>
      <c r="K740" s="4">
        <v>44.835723000000002</v>
      </c>
      <c r="L740" s="4">
        <v>23.246834</v>
      </c>
      <c r="M740" s="4">
        <v>7.0144849999999996</v>
      </c>
      <c r="N740" s="4">
        <v>237.47023799999999</v>
      </c>
      <c r="O740" s="4">
        <v>69.262152999999998</v>
      </c>
      <c r="P740" s="4">
        <v>4.9259170000000001</v>
      </c>
      <c r="Q740" s="4">
        <v>51.491433999999998</v>
      </c>
      <c r="R740" s="4">
        <v>85.163656000000003</v>
      </c>
      <c r="S740" s="3" t="s">
        <v>5001</v>
      </c>
      <c r="T740" s="4">
        <v>79.790000000000006</v>
      </c>
      <c r="U740" s="4">
        <v>12582.883</v>
      </c>
      <c r="V740" s="10">
        <v>13325.983</v>
      </c>
      <c r="W740" s="4" t="s">
        <v>2935</v>
      </c>
      <c r="X740" s="4">
        <v>81.325000000000003</v>
      </c>
      <c r="Y740" s="4">
        <v>47.08</v>
      </c>
      <c r="Z740" s="4">
        <v>237.47023799999999</v>
      </c>
      <c r="AA740" s="10">
        <v>38.016962073499997</v>
      </c>
      <c r="AB740" s="10">
        <v>43.561578022100001</v>
      </c>
      <c r="AC740" s="4">
        <v>7.8642570000000003</v>
      </c>
      <c r="AD740" s="4">
        <v>6.9934226791539</v>
      </c>
      <c r="AE740" s="4">
        <v>7.6134400298002003</v>
      </c>
      <c r="AF740" s="4">
        <v>51.491433999999998</v>
      </c>
      <c r="AG740" s="4">
        <v>22.778675467731802</v>
      </c>
      <c r="AH740" s="4">
        <v>26.242833404093499</v>
      </c>
      <c r="AI740" s="4">
        <v>4.9259170000000001</v>
      </c>
      <c r="AJ740" s="4" t="s">
        <v>2924</v>
      </c>
    </row>
    <row r="741" spans="1:36" hidden="1" x14ac:dyDescent="0.3">
      <c r="A741" s="1" t="s">
        <v>735</v>
      </c>
      <c r="B741" s="2">
        <v>4391531</v>
      </c>
      <c r="C741" s="3" t="s">
        <v>2936</v>
      </c>
      <c r="D741" s="4">
        <v>29191.809994200001</v>
      </c>
      <c r="E741" s="3" t="s">
        <v>2925</v>
      </c>
      <c r="F741" s="3" t="s">
        <v>2997</v>
      </c>
      <c r="G741" s="3" t="s">
        <v>3128</v>
      </c>
      <c r="H741" s="3" t="s">
        <v>3272</v>
      </c>
      <c r="I741" s="3" t="s">
        <v>3273</v>
      </c>
      <c r="J741" s="4">
        <v>80.969125000000005</v>
      </c>
      <c r="K741" s="4">
        <v>20.736419999999999</v>
      </c>
      <c r="L741" s="4">
        <v>24.732230000000001</v>
      </c>
      <c r="M741" s="4">
        <v>9.3874530000000007</v>
      </c>
      <c r="N741" s="4">
        <v>33.829225000000001</v>
      </c>
      <c r="O741" s="4">
        <v>34.373882000000002</v>
      </c>
      <c r="P741" s="4">
        <v>13.137563</v>
      </c>
      <c r="Q741" s="4">
        <v>22.254695999999999</v>
      </c>
      <c r="R741" s="4">
        <v>40.078563000000003</v>
      </c>
      <c r="S741" s="3" t="s">
        <v>5002</v>
      </c>
      <c r="T741" s="4">
        <v>192.15</v>
      </c>
      <c r="U741" s="4">
        <v>29191.809994200001</v>
      </c>
      <c r="V741" s="10">
        <v>28224.751993999998</v>
      </c>
      <c r="W741" s="4" t="s">
        <v>2935</v>
      </c>
      <c r="X741" s="4">
        <v>193.33</v>
      </c>
      <c r="Y741" s="4">
        <v>105.10166599999999</v>
      </c>
      <c r="Z741" s="4">
        <v>33.829225000000001</v>
      </c>
      <c r="AA741" s="10">
        <v>27.999484355700002</v>
      </c>
      <c r="AB741" s="10">
        <v>34.796859861800002</v>
      </c>
      <c r="AC741" s="4">
        <v>6.061064</v>
      </c>
      <c r="AD741" s="4">
        <v>4.5126842009952997</v>
      </c>
      <c r="AE741" s="4">
        <v>5.7598477965671</v>
      </c>
      <c r="AF741" s="4">
        <v>22.254695999999999</v>
      </c>
      <c r="AG741" s="4">
        <v>20.363622247010401</v>
      </c>
      <c r="AH741" s="4">
        <v>25.5554002294691</v>
      </c>
      <c r="AI741" s="4">
        <v>13.137563</v>
      </c>
      <c r="AJ741" s="4">
        <v>13.316931</v>
      </c>
    </row>
    <row r="742" spans="1:36" hidden="1" x14ac:dyDescent="0.3">
      <c r="A742" s="1" t="s">
        <v>736</v>
      </c>
      <c r="B742" s="2">
        <v>114526</v>
      </c>
      <c r="C742" s="3" t="s">
        <v>2936</v>
      </c>
      <c r="D742" s="4">
        <v>122203.3587097</v>
      </c>
      <c r="E742" s="3" t="s">
        <v>2937</v>
      </c>
      <c r="F742" s="3" t="s">
        <v>2938</v>
      </c>
      <c r="G742" s="3" t="s">
        <v>3047</v>
      </c>
      <c r="H742" s="3" t="s">
        <v>3048</v>
      </c>
      <c r="I742" s="3" t="s">
        <v>3049</v>
      </c>
      <c r="J742" s="4">
        <v>20.654259</v>
      </c>
      <c r="K742" s="4">
        <v>18.603787000000001</v>
      </c>
      <c r="L742" s="4">
        <v>9.8364689999999992</v>
      </c>
      <c r="M742" s="4">
        <v>11.956386</v>
      </c>
      <c r="N742" s="4">
        <v>17.433646</v>
      </c>
      <c r="O742" s="4">
        <v>27.833863000000001</v>
      </c>
      <c r="P742" s="4">
        <v>5.3317969999999999</v>
      </c>
      <c r="Q742" s="4">
        <v>15.850807</v>
      </c>
      <c r="R742" s="4">
        <v>167.27598599999999</v>
      </c>
      <c r="S742" s="3" t="s">
        <v>5003</v>
      </c>
      <c r="T742" s="4">
        <v>446.65</v>
      </c>
      <c r="U742" s="4">
        <v>122203.3587097</v>
      </c>
      <c r="V742" s="10">
        <v>181745.35870899999</v>
      </c>
      <c r="W742" s="4">
        <v>1.3164670323519501</v>
      </c>
      <c r="X742" s="5" t="s">
        <v>5004</v>
      </c>
      <c r="Y742" s="4">
        <v>340.20010000000002</v>
      </c>
      <c r="Z742" s="4">
        <v>17.433646</v>
      </c>
      <c r="AA742" s="10">
        <v>22.605918585200001</v>
      </c>
      <c r="AB742" s="10">
        <v>22.605918585200001</v>
      </c>
      <c r="AC742" s="4">
        <v>3.514297</v>
      </c>
      <c r="AD742" s="4">
        <v>4.6583978268501003</v>
      </c>
      <c r="AE742" s="4">
        <v>4.6583978268501003</v>
      </c>
      <c r="AF742" s="4">
        <v>15.850807</v>
      </c>
      <c r="AG742" s="4">
        <v>22.0210523036382</v>
      </c>
      <c r="AH742" s="4">
        <v>22.0210523036382</v>
      </c>
      <c r="AI742" s="4">
        <v>5.3317969999999999</v>
      </c>
      <c r="AJ742" s="4">
        <v>6.810454</v>
      </c>
    </row>
    <row r="743" spans="1:36" hidden="1" x14ac:dyDescent="0.3">
      <c r="A743" s="1" t="s">
        <v>737</v>
      </c>
      <c r="B743" s="2">
        <v>4566764</v>
      </c>
      <c r="C743" s="3" t="s">
        <v>2936</v>
      </c>
      <c r="D743" s="4">
        <v>2058.6665600000001</v>
      </c>
      <c r="E743" s="3" t="s">
        <v>3098</v>
      </c>
      <c r="F743" s="3" t="s">
        <v>3098</v>
      </c>
      <c r="G743" s="3" t="s">
        <v>3099</v>
      </c>
      <c r="H743" s="3" t="s">
        <v>3156</v>
      </c>
      <c r="I743" s="3" t="s">
        <v>3439</v>
      </c>
      <c r="J743" s="4">
        <v>-18.946301999999999</v>
      </c>
      <c r="K743" s="4">
        <v>2.8277640000000002</v>
      </c>
      <c r="L743" s="4">
        <v>1.9367989999999999</v>
      </c>
      <c r="M743" s="4">
        <v>2.6694049999999998</v>
      </c>
      <c r="N743" s="4">
        <v>14.124294000000001</v>
      </c>
      <c r="O743" s="4">
        <v>12.383901</v>
      </c>
      <c r="P743" s="4" t="s">
        <v>2924</v>
      </c>
      <c r="Q743" s="4">
        <v>10.391413999999999</v>
      </c>
      <c r="R743" s="4">
        <v>26.091574999999999</v>
      </c>
      <c r="S743" s="3" t="s">
        <v>5005</v>
      </c>
      <c r="T743" s="4">
        <v>40</v>
      </c>
      <c r="U743" s="4">
        <v>2058.6665600000001</v>
      </c>
      <c r="V743" s="10">
        <v>4026.79756</v>
      </c>
      <c r="W743" s="4">
        <v>11</v>
      </c>
      <c r="X743" s="4">
        <v>53.8</v>
      </c>
      <c r="Y743" s="4">
        <v>37.020000000000003</v>
      </c>
      <c r="Z743" s="4">
        <v>14.124294000000001</v>
      </c>
      <c r="AA743" s="10">
        <v>13.9586823003</v>
      </c>
      <c r="AB743" s="10">
        <v>12.6313263208</v>
      </c>
      <c r="AC743" s="4">
        <v>4.0884429999999998</v>
      </c>
      <c r="AD743" s="4">
        <v>4.1753996147489998</v>
      </c>
      <c r="AE743" s="4">
        <v>4.0559865074608004</v>
      </c>
      <c r="AF743" s="4">
        <v>10.391413999999999</v>
      </c>
      <c r="AG743" s="4">
        <v>8.8677640461586993</v>
      </c>
      <c r="AH743" s="4">
        <v>9.8808561094182004</v>
      </c>
      <c r="AI743" s="4" t="s">
        <v>2924</v>
      </c>
      <c r="AJ743" s="4" t="s">
        <v>2924</v>
      </c>
    </row>
    <row r="744" spans="1:36" hidden="1" x14ac:dyDescent="0.3">
      <c r="A744" s="1" t="s">
        <v>738</v>
      </c>
      <c r="B744" s="2">
        <v>4122365</v>
      </c>
      <c r="C744" s="3" t="s">
        <v>2936</v>
      </c>
      <c r="D744" s="4">
        <v>1175.430069</v>
      </c>
      <c r="E744" s="3" t="s">
        <v>3098</v>
      </c>
      <c r="F744" s="3" t="s">
        <v>3098</v>
      </c>
      <c r="G744" s="3" t="s">
        <v>3099</v>
      </c>
      <c r="H744" s="3" t="s">
        <v>3335</v>
      </c>
      <c r="I744" s="3" t="s">
        <v>3336</v>
      </c>
      <c r="J744" s="4">
        <v>-31.967813</v>
      </c>
      <c r="K744" s="4">
        <v>-7.4626869999999998</v>
      </c>
      <c r="L744" s="4">
        <v>8.5814360000000001</v>
      </c>
      <c r="M744" s="4">
        <v>-0.26809699999999997</v>
      </c>
      <c r="N744" s="4" t="s">
        <v>2924</v>
      </c>
      <c r="O744" s="4" t="s">
        <v>2924</v>
      </c>
      <c r="P744" s="4">
        <v>1.6840200000000001</v>
      </c>
      <c r="Q744" s="4">
        <v>8.6998040000000003</v>
      </c>
      <c r="R744" s="4">
        <v>7.9013799999999996</v>
      </c>
      <c r="S744" s="3" t="s">
        <v>5006</v>
      </c>
      <c r="T744" s="4">
        <v>18.600000000000001</v>
      </c>
      <c r="U744" s="4">
        <v>1175.430069</v>
      </c>
      <c r="V744" s="10">
        <v>3442.7300690000002</v>
      </c>
      <c r="W744" s="4">
        <v>5.4838709677419404</v>
      </c>
      <c r="X744" s="4">
        <v>33.6</v>
      </c>
      <c r="Y744" s="4">
        <v>15.36</v>
      </c>
      <c r="Z744" s="4" t="s">
        <v>2924</v>
      </c>
      <c r="AA744" s="10" t="s">
        <v>2924</v>
      </c>
      <c r="AB744" s="10" t="s">
        <v>2924</v>
      </c>
      <c r="AC744" s="4">
        <v>0.2482</v>
      </c>
      <c r="AD744" s="4">
        <v>0.33419556359090002</v>
      </c>
      <c r="AE744" s="4">
        <v>0.28224103499339998</v>
      </c>
      <c r="AF744" s="4">
        <v>8.6998040000000003</v>
      </c>
      <c r="AG744" s="4">
        <v>7.6813167585648001</v>
      </c>
      <c r="AH744" s="4">
        <v>9.8762782800916007</v>
      </c>
      <c r="AI744" s="4">
        <v>1.6840200000000001</v>
      </c>
      <c r="AJ744" s="4" t="s">
        <v>2924</v>
      </c>
    </row>
    <row r="745" spans="1:36" hidden="1" x14ac:dyDescent="0.3">
      <c r="A745" s="1" t="s">
        <v>739</v>
      </c>
      <c r="B745" s="2">
        <v>4625099</v>
      </c>
      <c r="C745" s="3" t="s">
        <v>2936</v>
      </c>
      <c r="D745" s="4">
        <v>101234.90589135</v>
      </c>
      <c r="E745" s="3" t="s">
        <v>2946</v>
      </c>
      <c r="F745" s="3" t="s">
        <v>3022</v>
      </c>
      <c r="G745" s="3" t="s">
        <v>3168</v>
      </c>
      <c r="H745" s="3" t="s">
        <v>3168</v>
      </c>
      <c r="I745" s="3" t="s">
        <v>3424</v>
      </c>
      <c r="J745" s="4">
        <v>93.804596000000004</v>
      </c>
      <c r="K745" s="4">
        <v>32.327033</v>
      </c>
      <c r="L745" s="4">
        <v>19.775748</v>
      </c>
      <c r="M745" s="4">
        <v>9.5487690000000001</v>
      </c>
      <c r="N745" s="4">
        <v>26.533579</v>
      </c>
      <c r="O745" s="4">
        <v>30.546493999999999</v>
      </c>
      <c r="P745" s="4" t="s">
        <v>2924</v>
      </c>
      <c r="Q745" s="4">
        <v>13.426565</v>
      </c>
      <c r="R745" s="4">
        <v>30.143146999999999</v>
      </c>
      <c r="S745" s="3" t="s">
        <v>5007</v>
      </c>
      <c r="T745" s="4">
        <v>144.21</v>
      </c>
      <c r="U745" s="4">
        <v>101234.90589135</v>
      </c>
      <c r="V745" s="10">
        <v>122060.905891</v>
      </c>
      <c r="W745" s="4">
        <v>1.2343110741280101</v>
      </c>
      <c r="X745" s="5" t="s">
        <v>5008</v>
      </c>
      <c r="Y745" s="4">
        <v>67.510000000000005</v>
      </c>
      <c r="Z745" s="4">
        <v>26.533579</v>
      </c>
      <c r="AA745" s="10">
        <v>16.293810589100001</v>
      </c>
      <c r="AB745" s="10">
        <v>18.310055865900001</v>
      </c>
      <c r="AC745" s="4">
        <v>1.329075</v>
      </c>
      <c r="AD745" s="4">
        <v>1.2168177468471</v>
      </c>
      <c r="AE745" s="4">
        <v>1.2517715710638999</v>
      </c>
      <c r="AF745" s="4">
        <v>13.426565</v>
      </c>
      <c r="AG745" s="4">
        <v>10.281910775157</v>
      </c>
      <c r="AH745" s="4">
        <v>11.053497254708301</v>
      </c>
      <c r="AI745" s="4" t="s">
        <v>2924</v>
      </c>
      <c r="AJ745" s="4" t="s">
        <v>2924</v>
      </c>
    </row>
    <row r="746" spans="1:36" hidden="1" x14ac:dyDescent="0.3">
      <c r="A746" s="1" t="s">
        <v>740</v>
      </c>
      <c r="B746" s="2">
        <v>4004278</v>
      </c>
      <c r="C746" s="3" t="s">
        <v>2936</v>
      </c>
      <c r="D746" s="4">
        <v>40608.202057679999</v>
      </c>
      <c r="E746" s="3" t="s">
        <v>2937</v>
      </c>
      <c r="F746" s="3" t="s">
        <v>3060</v>
      </c>
      <c r="G746" s="3" t="s">
        <v>3069</v>
      </c>
      <c r="H746" s="3" t="s">
        <v>3069</v>
      </c>
      <c r="I746" s="3" t="s">
        <v>3132</v>
      </c>
      <c r="J746" s="4">
        <v>75.457064000000003</v>
      </c>
      <c r="K746" s="4">
        <v>57.797708</v>
      </c>
      <c r="L746" s="4">
        <v>15.583942</v>
      </c>
      <c r="M746" s="4">
        <v>-1.1393789999999999</v>
      </c>
      <c r="N746" s="4">
        <v>8.7947790000000001</v>
      </c>
      <c r="O746" s="4">
        <v>32.565553000000001</v>
      </c>
      <c r="P746" s="4">
        <v>2.9758049999999998</v>
      </c>
      <c r="Q746" s="4">
        <v>5.0229809999999997</v>
      </c>
      <c r="R746" s="4">
        <v>126.03439400000001</v>
      </c>
      <c r="S746" s="3" t="s">
        <v>5009</v>
      </c>
      <c r="T746" s="4">
        <v>63.34</v>
      </c>
      <c r="U746" s="4">
        <v>40608.202057679999</v>
      </c>
      <c r="V746" s="10">
        <v>62119.202057000002</v>
      </c>
      <c r="W746" s="4">
        <v>0.94726870855699397</v>
      </c>
      <c r="X746" s="4">
        <v>66.25</v>
      </c>
      <c r="Y746" s="4">
        <v>35.454999999999998</v>
      </c>
      <c r="Z746" s="4">
        <v>8.7947790000000001</v>
      </c>
      <c r="AA746" s="10">
        <v>8.7218749139000007</v>
      </c>
      <c r="AB746" s="10">
        <v>10.4983831429</v>
      </c>
      <c r="AC746" s="5" t="s">
        <v>5010</v>
      </c>
      <c r="AD746" s="4">
        <v>1.0342814794974999</v>
      </c>
      <c r="AE746" s="4">
        <v>1.0230412839228</v>
      </c>
      <c r="AF746" s="4">
        <v>5.0229809999999997</v>
      </c>
      <c r="AG746" s="4">
        <v>6.1832975359073998</v>
      </c>
      <c r="AH746" s="4">
        <v>6.9727912104785998</v>
      </c>
      <c r="AI746" s="4">
        <v>2.9758049999999998</v>
      </c>
      <c r="AJ746" s="4" t="s">
        <v>2924</v>
      </c>
    </row>
    <row r="747" spans="1:36" hidden="1" x14ac:dyDescent="0.3">
      <c r="A747" s="1" t="s">
        <v>741</v>
      </c>
      <c r="B747" s="2">
        <v>4006858</v>
      </c>
      <c r="C747" s="3" t="s">
        <v>2936</v>
      </c>
      <c r="D747" s="4">
        <v>1029.3297195</v>
      </c>
      <c r="E747" s="3" t="s">
        <v>2937</v>
      </c>
      <c r="F747" s="3" t="s">
        <v>2967</v>
      </c>
      <c r="G747" s="3" t="s">
        <v>2968</v>
      </c>
      <c r="H747" s="3" t="s">
        <v>3297</v>
      </c>
      <c r="I747" s="3" t="s">
        <v>3387</v>
      </c>
      <c r="J747" s="4">
        <v>28.666298000000001</v>
      </c>
      <c r="K747" s="4">
        <v>19.907169</v>
      </c>
      <c r="L747" s="4">
        <v>21.473354</v>
      </c>
      <c r="M747" s="4">
        <v>0.17233999999999999</v>
      </c>
      <c r="N747" s="4">
        <v>18.795473000000001</v>
      </c>
      <c r="O747" s="5" t="s">
        <v>3461</v>
      </c>
      <c r="P747" s="4">
        <v>1.680399</v>
      </c>
      <c r="Q747" s="4">
        <v>6.0840680000000003</v>
      </c>
      <c r="R747" s="4">
        <v>8.9389079999999996</v>
      </c>
      <c r="S747" s="3" t="s">
        <v>5011</v>
      </c>
      <c r="T747" s="4">
        <v>23.25</v>
      </c>
      <c r="U747" s="4">
        <v>1029.3297195</v>
      </c>
      <c r="V747" s="10">
        <v>2588.2977190000001</v>
      </c>
      <c r="W747" s="4">
        <v>5.1612903225806503</v>
      </c>
      <c r="X747" s="4">
        <v>24.87</v>
      </c>
      <c r="Y747" s="4">
        <v>17.600000000000001</v>
      </c>
      <c r="Z747" s="4">
        <v>18.795473000000001</v>
      </c>
      <c r="AA747" s="10">
        <v>7.0082893745000003</v>
      </c>
      <c r="AB747" s="10">
        <v>7.1155317520999999</v>
      </c>
      <c r="AC747" s="4">
        <v>1.2102889999999999</v>
      </c>
      <c r="AD747" s="4">
        <v>1.2014425488261999</v>
      </c>
      <c r="AE747" s="4">
        <v>1.2137813611263999</v>
      </c>
      <c r="AF747" s="4">
        <v>6.0840680000000003</v>
      </c>
      <c r="AG747" s="4">
        <v>6.2248622390571997</v>
      </c>
      <c r="AH747" s="4">
        <v>6.2948810579436998</v>
      </c>
      <c r="AI747" s="4">
        <v>1.680399</v>
      </c>
      <c r="AJ747" s="4" t="s">
        <v>2924</v>
      </c>
    </row>
    <row r="748" spans="1:36" hidden="1" x14ac:dyDescent="0.3">
      <c r="A748" s="1" t="s">
        <v>742</v>
      </c>
      <c r="B748" s="2">
        <v>4659138</v>
      </c>
      <c r="C748" s="3" t="s">
        <v>2919</v>
      </c>
      <c r="D748" s="4">
        <v>3553.42489656</v>
      </c>
      <c r="E748" s="3" t="s">
        <v>2920</v>
      </c>
      <c r="F748" s="3" t="s">
        <v>2921</v>
      </c>
      <c r="G748" s="3" t="s">
        <v>2942</v>
      </c>
      <c r="H748" s="3" t="s">
        <v>2942</v>
      </c>
      <c r="I748" s="3" t="s">
        <v>2943</v>
      </c>
      <c r="J748" s="4">
        <v>34.111896000000002</v>
      </c>
      <c r="K748" s="4">
        <v>3.3486820000000002</v>
      </c>
      <c r="L748" s="4">
        <v>-6.0859639999999997</v>
      </c>
      <c r="M748" s="4">
        <v>-1.4371259999999999</v>
      </c>
      <c r="N748" s="4" t="s">
        <v>2924</v>
      </c>
      <c r="O748" s="4" t="s">
        <v>2924</v>
      </c>
      <c r="P748" s="4">
        <v>2.6936499999999999</v>
      </c>
      <c r="Q748" s="4" t="s">
        <v>2924</v>
      </c>
      <c r="R748" s="4" t="s">
        <v>2924</v>
      </c>
      <c r="S748" s="3" t="s">
        <v>5012</v>
      </c>
      <c r="T748" s="4">
        <v>24.69</v>
      </c>
      <c r="U748" s="4">
        <v>3553.42489656</v>
      </c>
      <c r="V748" s="10">
        <v>2323.9708959999998</v>
      </c>
      <c r="W748" s="4" t="s">
        <v>2935</v>
      </c>
      <c r="X748" s="4">
        <v>33.33</v>
      </c>
      <c r="Y748" s="4">
        <v>14.56</v>
      </c>
      <c r="Z748" s="4" t="s">
        <v>2924</v>
      </c>
      <c r="AA748" s="10" t="s">
        <v>2924</v>
      </c>
      <c r="AB748" s="10" t="s">
        <v>2924</v>
      </c>
      <c r="AC748" s="4" t="s">
        <v>2935</v>
      </c>
      <c r="AD748" s="4">
        <v>40.976011735789598</v>
      </c>
      <c r="AE748" s="4">
        <v>190.266556304132</v>
      </c>
      <c r="AF748" s="4" t="s">
        <v>2924</v>
      </c>
      <c r="AG748" s="4" t="s">
        <v>2924</v>
      </c>
      <c r="AH748" s="4" t="s">
        <v>2924</v>
      </c>
      <c r="AI748" s="4">
        <v>2.6936499999999999</v>
      </c>
      <c r="AJ748" s="4">
        <v>2.6936499999999999</v>
      </c>
    </row>
    <row r="749" spans="1:36" hidden="1" x14ac:dyDescent="0.3">
      <c r="A749" s="1" t="s">
        <v>743</v>
      </c>
      <c r="B749" s="2">
        <v>4813221</v>
      </c>
      <c r="C749" s="3" t="s">
        <v>2919</v>
      </c>
      <c r="D749" s="4">
        <v>3731.0924913600002</v>
      </c>
      <c r="E749" s="3" t="s">
        <v>2920</v>
      </c>
      <c r="F749" s="3" t="s">
        <v>2961</v>
      </c>
      <c r="G749" s="3" t="s">
        <v>2962</v>
      </c>
      <c r="H749" s="3" t="s">
        <v>3090</v>
      </c>
      <c r="I749" s="3" t="s">
        <v>3091</v>
      </c>
      <c r="J749" s="4">
        <v>-40.070242999999998</v>
      </c>
      <c r="K749" s="4">
        <v>-22.245235999999998</v>
      </c>
      <c r="L749" s="4">
        <v>-22.693574999999999</v>
      </c>
      <c r="M749" s="4">
        <v>2.6805249999999998</v>
      </c>
      <c r="N749" s="4" t="s">
        <v>2924</v>
      </c>
      <c r="O749" s="4">
        <v>10.592551</v>
      </c>
      <c r="P749" s="4">
        <v>1.498005</v>
      </c>
      <c r="Q749" s="4">
        <v>8.4142799999999998</v>
      </c>
      <c r="R749" s="4">
        <v>12.526659</v>
      </c>
      <c r="S749" s="3" t="s">
        <v>5013</v>
      </c>
      <c r="T749" s="4">
        <v>18.77</v>
      </c>
      <c r="U749" s="4">
        <v>3731.0924913600002</v>
      </c>
      <c r="V749" s="10">
        <v>5770.0924910000003</v>
      </c>
      <c r="W749" s="4">
        <v>3.4096963239211502</v>
      </c>
      <c r="X749" s="4">
        <v>37.6</v>
      </c>
      <c r="Y749" s="4">
        <v>17.21</v>
      </c>
      <c r="Z749" s="4" t="s">
        <v>2924</v>
      </c>
      <c r="AA749" s="10">
        <v>9.8831086772999992</v>
      </c>
      <c r="AB749" s="10">
        <v>10.1703547974</v>
      </c>
      <c r="AC749" s="4">
        <v>1.479511</v>
      </c>
      <c r="AD749" s="4">
        <v>1.5426696084575</v>
      </c>
      <c r="AE749" s="4">
        <v>1.5132561780873</v>
      </c>
      <c r="AF749" s="4">
        <v>8.4142799999999998</v>
      </c>
      <c r="AG749" s="4">
        <v>8.5927574654898997</v>
      </c>
      <c r="AH749" s="4">
        <v>8.7080028447699007</v>
      </c>
      <c r="AI749" s="4">
        <v>1.498005</v>
      </c>
      <c r="AJ749" s="4" t="s">
        <v>2924</v>
      </c>
    </row>
    <row r="750" spans="1:36" hidden="1" x14ac:dyDescent="0.3">
      <c r="A750" s="1" t="s">
        <v>744</v>
      </c>
      <c r="B750" s="2">
        <v>4581278</v>
      </c>
      <c r="C750" s="3" t="s">
        <v>2936</v>
      </c>
      <c r="D750" s="4">
        <v>1455.77930625</v>
      </c>
      <c r="E750" s="3" t="s">
        <v>2925</v>
      </c>
      <c r="F750" s="3" t="s">
        <v>2981</v>
      </c>
      <c r="G750" s="3" t="s">
        <v>2982</v>
      </c>
      <c r="H750" s="3" t="s">
        <v>3063</v>
      </c>
      <c r="I750" s="3" t="s">
        <v>3064</v>
      </c>
      <c r="J750" s="4">
        <v>130.06135</v>
      </c>
      <c r="K750" s="4">
        <v>69.836956999999998</v>
      </c>
      <c r="L750" s="4">
        <v>27.551020000000001</v>
      </c>
      <c r="M750" s="4">
        <v>7.9447320000000001</v>
      </c>
      <c r="N750" s="4" t="s">
        <v>2924</v>
      </c>
      <c r="O750" s="4">
        <v>46.410890999999999</v>
      </c>
      <c r="P750" s="4" t="s">
        <v>2924</v>
      </c>
      <c r="Q750" s="4">
        <v>8.8828859999999992</v>
      </c>
      <c r="R750" s="4">
        <v>146.88024899999999</v>
      </c>
      <c r="S750" s="3" t="s">
        <v>5014</v>
      </c>
      <c r="T750" s="4">
        <v>18.75</v>
      </c>
      <c r="U750" s="4">
        <v>1455.77930625</v>
      </c>
      <c r="V750" s="10">
        <v>1468.2793059999999</v>
      </c>
      <c r="W750" s="4" t="s">
        <v>2935</v>
      </c>
      <c r="X750" s="4">
        <v>19</v>
      </c>
      <c r="Y750" s="4">
        <v>7.83</v>
      </c>
      <c r="Z750" s="4" t="s">
        <v>2924</v>
      </c>
      <c r="AA750" s="10">
        <v>12.755102040800001</v>
      </c>
      <c r="AB750" s="10">
        <v>23.734177215100001</v>
      </c>
      <c r="AC750" s="4">
        <v>1.941408</v>
      </c>
      <c r="AD750" s="4">
        <v>1.7740619450315001</v>
      </c>
      <c r="AE750" s="4">
        <v>1.917759075492</v>
      </c>
      <c r="AF750" s="4">
        <v>8.8828859999999992</v>
      </c>
      <c r="AG750" s="4">
        <v>7.8926381069872997</v>
      </c>
      <c r="AH750" s="4">
        <v>9.1085827222707003</v>
      </c>
      <c r="AI750" s="4" t="s">
        <v>2924</v>
      </c>
      <c r="AJ750" s="4" t="s">
        <v>2924</v>
      </c>
    </row>
    <row r="751" spans="1:36" hidden="1" x14ac:dyDescent="0.3">
      <c r="A751" s="1" t="s">
        <v>745</v>
      </c>
      <c r="B751" s="2">
        <v>4010561</v>
      </c>
      <c r="C751" s="3" t="s">
        <v>2936</v>
      </c>
      <c r="D751" s="4">
        <v>25914.705000000002</v>
      </c>
      <c r="E751" s="3" t="s">
        <v>3098</v>
      </c>
      <c r="F751" s="3" t="s">
        <v>3098</v>
      </c>
      <c r="G751" s="3" t="s">
        <v>3099</v>
      </c>
      <c r="H751" s="3" t="s">
        <v>3158</v>
      </c>
      <c r="I751" s="3" t="s">
        <v>3159</v>
      </c>
      <c r="J751" s="4">
        <v>-13.009923000000001</v>
      </c>
      <c r="K751" s="4">
        <v>-9.6633849999999999</v>
      </c>
      <c r="L751" s="4">
        <v>-1.7923819999999999</v>
      </c>
      <c r="M751" s="4">
        <v>2.5474399999999999</v>
      </c>
      <c r="N751" s="4">
        <v>7.292052</v>
      </c>
      <c r="O751" s="4" t="s">
        <v>2924</v>
      </c>
      <c r="P751" s="4">
        <v>1.8181400000000001</v>
      </c>
      <c r="Q751" s="4">
        <v>4.5578200000000004</v>
      </c>
      <c r="R751" s="4" t="s">
        <v>2924</v>
      </c>
      <c r="S751" s="3" t="s">
        <v>5015</v>
      </c>
      <c r="T751" s="4">
        <v>39.450000000000003</v>
      </c>
      <c r="U751" s="4">
        <v>25914.705000000002</v>
      </c>
      <c r="V751" s="10">
        <v>34739.705000000002</v>
      </c>
      <c r="W751" s="4">
        <v>2.23067173637516</v>
      </c>
      <c r="X751" s="4">
        <v>55.09</v>
      </c>
      <c r="Y751" s="4">
        <v>37.765000000000001</v>
      </c>
      <c r="Z751" s="4">
        <v>7.292052</v>
      </c>
      <c r="AA751" s="10">
        <v>9.1962329246000003</v>
      </c>
      <c r="AB751" s="10">
        <v>8.2611745735</v>
      </c>
      <c r="AC751" s="4">
        <v>2.39106</v>
      </c>
      <c r="AD751" s="4">
        <v>2.0426103905203998</v>
      </c>
      <c r="AE751" s="4">
        <v>2.2268609998227</v>
      </c>
      <c r="AF751" s="4">
        <v>4.5578200000000004</v>
      </c>
      <c r="AG751" s="4">
        <v>4.3471222075649996</v>
      </c>
      <c r="AH751" s="4">
        <v>4.6305001883852004</v>
      </c>
      <c r="AI751" s="4">
        <v>1.8181400000000001</v>
      </c>
      <c r="AJ751" s="4">
        <v>1.9194279999999999</v>
      </c>
    </row>
    <row r="752" spans="1:36" hidden="1" x14ac:dyDescent="0.3">
      <c r="A752" s="1" t="s">
        <v>746</v>
      </c>
      <c r="B752" s="2">
        <v>4270258</v>
      </c>
      <c r="C752" s="3" t="s">
        <v>2919</v>
      </c>
      <c r="D752" s="4">
        <v>28447.062253700002</v>
      </c>
      <c r="E752" s="3" t="s">
        <v>2920</v>
      </c>
      <c r="F752" s="3" t="s">
        <v>2961</v>
      </c>
      <c r="G752" s="3" t="s">
        <v>2962</v>
      </c>
      <c r="H752" s="3" t="s">
        <v>2963</v>
      </c>
      <c r="I752" s="3" t="s">
        <v>3292</v>
      </c>
      <c r="J752" s="4">
        <v>-35.520142</v>
      </c>
      <c r="K752" s="4">
        <v>0.76093</v>
      </c>
      <c r="L752" s="4">
        <v>-0.34209099999999998</v>
      </c>
      <c r="M752" s="4">
        <v>-4.0195049999999997</v>
      </c>
      <c r="N752" s="4">
        <v>43.689261999999999</v>
      </c>
      <c r="O752" s="4">
        <v>53.355311</v>
      </c>
      <c r="P752" s="4">
        <v>14.373396</v>
      </c>
      <c r="Q752" s="4">
        <v>32.675303999999997</v>
      </c>
      <c r="R752" s="4">
        <v>78.186695</v>
      </c>
      <c r="S752" s="3" t="s">
        <v>5016</v>
      </c>
      <c r="T752" s="4">
        <v>72.83</v>
      </c>
      <c r="U752" s="4">
        <v>28447.062253700002</v>
      </c>
      <c r="V752" s="10">
        <v>28545.962253000002</v>
      </c>
      <c r="W752" s="4" t="s">
        <v>2935</v>
      </c>
      <c r="X752" s="4">
        <v>142</v>
      </c>
      <c r="Y752" s="4">
        <v>62.34</v>
      </c>
      <c r="Z752" s="4">
        <v>43.689261999999999</v>
      </c>
      <c r="AA752" s="10">
        <v>37.616858633299998</v>
      </c>
      <c r="AB752" s="10">
        <v>42.650004099199997</v>
      </c>
      <c r="AC752" s="4">
        <v>7.2195150000000003</v>
      </c>
      <c r="AD752" s="4">
        <v>6.4457825789004</v>
      </c>
      <c r="AE752" s="4">
        <v>7.1085751176771002</v>
      </c>
      <c r="AF752" s="4">
        <v>32.675303999999997</v>
      </c>
      <c r="AG752" s="4">
        <v>20.8441948431689</v>
      </c>
      <c r="AH752" s="4">
        <v>24.6597545889008</v>
      </c>
      <c r="AI752" s="4">
        <v>14.373396</v>
      </c>
      <c r="AJ752" s="4">
        <v>15.384453000000001</v>
      </c>
    </row>
    <row r="753" spans="1:36" hidden="1" x14ac:dyDescent="0.3">
      <c r="A753" s="1" t="s">
        <v>747</v>
      </c>
      <c r="B753" s="2">
        <v>4980475</v>
      </c>
      <c r="C753" s="3" t="s">
        <v>2936</v>
      </c>
      <c r="D753" s="4">
        <v>1651.7817020099999</v>
      </c>
      <c r="E753" s="3" t="s">
        <v>3098</v>
      </c>
      <c r="F753" s="3" t="s">
        <v>3098</v>
      </c>
      <c r="G753" s="3" t="s">
        <v>3099</v>
      </c>
      <c r="H753" s="3" t="s">
        <v>3156</v>
      </c>
      <c r="I753" s="3" t="s">
        <v>3341</v>
      </c>
      <c r="J753" s="4">
        <v>-1.917546</v>
      </c>
      <c r="K753" s="4">
        <v>-5.6273059999999999</v>
      </c>
      <c r="L753" s="4">
        <v>-5.8877649999999999</v>
      </c>
      <c r="M753" s="4">
        <v>-2.1052629999999999</v>
      </c>
      <c r="N753" s="5" t="s">
        <v>3462</v>
      </c>
      <c r="O753" s="4">
        <v>8.7361229999999992</v>
      </c>
      <c r="P753" s="4">
        <v>1.602444</v>
      </c>
      <c r="Q753" s="4">
        <v>6.7216820000000004</v>
      </c>
      <c r="R753" s="4">
        <v>13.708346000000001</v>
      </c>
      <c r="S753" s="3" t="s">
        <v>5017</v>
      </c>
      <c r="T753" s="5" t="s">
        <v>3462</v>
      </c>
      <c r="U753" s="4">
        <v>1651.7817020099999</v>
      </c>
      <c r="V753" s="10">
        <v>1990.5187020000001</v>
      </c>
      <c r="W753" s="4">
        <v>9.7751710654936499</v>
      </c>
      <c r="X753" s="5" t="s">
        <v>5018</v>
      </c>
      <c r="Y753" s="5" t="s">
        <v>4813</v>
      </c>
      <c r="Z753" s="5" t="s">
        <v>3462</v>
      </c>
      <c r="AA753" s="10">
        <v>8.7698242606000001</v>
      </c>
      <c r="AB753" s="10">
        <v>10.1282114746</v>
      </c>
      <c r="AC753" s="4">
        <v>3.4098350000000002</v>
      </c>
      <c r="AD753" s="4">
        <v>4.8240754657169997</v>
      </c>
      <c r="AE753" s="4">
        <v>4.9900899874866997</v>
      </c>
      <c r="AF753" s="4">
        <v>6.7216820000000004</v>
      </c>
      <c r="AG753" s="4">
        <v>6.2823006859810002</v>
      </c>
      <c r="AH753" s="4">
        <v>6.5384873561032997</v>
      </c>
      <c r="AI753" s="4">
        <v>1.602444</v>
      </c>
      <c r="AJ753" s="4">
        <v>1.604706</v>
      </c>
    </row>
    <row r="754" spans="1:36" hidden="1" x14ac:dyDescent="0.3">
      <c r="A754" s="1" t="s">
        <v>748</v>
      </c>
      <c r="B754" s="2">
        <v>4337452</v>
      </c>
      <c r="C754" s="3" t="s">
        <v>2919</v>
      </c>
      <c r="D754" s="4">
        <v>54102.677756259996</v>
      </c>
      <c r="E754" s="3" t="s">
        <v>3098</v>
      </c>
      <c r="F754" s="3" t="s">
        <v>3098</v>
      </c>
      <c r="G754" s="3" t="s">
        <v>3099</v>
      </c>
      <c r="H754" s="3" t="s">
        <v>3158</v>
      </c>
      <c r="I754" s="3" t="s">
        <v>3159</v>
      </c>
      <c r="J754" s="4">
        <v>19.827977000000001</v>
      </c>
      <c r="K754" s="4">
        <v>-3.3588900000000002</v>
      </c>
      <c r="L754" s="4">
        <v>0.68467100000000003</v>
      </c>
      <c r="M754" s="4">
        <v>4.920725</v>
      </c>
      <c r="N754" s="4">
        <v>10.714740000000001</v>
      </c>
      <c r="O754" s="4" t="s">
        <v>2924</v>
      </c>
      <c r="P754" s="4">
        <v>1.4492080000000001</v>
      </c>
      <c r="Q754" s="4">
        <v>9.9497339999999994</v>
      </c>
      <c r="R754" s="4" t="s">
        <v>2924</v>
      </c>
      <c r="S754" s="3" t="s">
        <v>5019</v>
      </c>
      <c r="T754" s="4">
        <v>185.29</v>
      </c>
      <c r="U754" s="4">
        <v>54102.677756259996</v>
      </c>
      <c r="V754" s="10">
        <v>68155.677756000005</v>
      </c>
      <c r="W754" s="4">
        <v>1.94290031841977</v>
      </c>
      <c r="X754" s="5" t="s">
        <v>5020</v>
      </c>
      <c r="Y754" s="5" t="s">
        <v>5021</v>
      </c>
      <c r="Z754" s="4">
        <v>10.714740000000001</v>
      </c>
      <c r="AA754" s="10">
        <v>12.476264863899999</v>
      </c>
      <c r="AB754" s="10">
        <v>11.6641108735</v>
      </c>
      <c r="AC754" s="4">
        <v>7.4430139999999998</v>
      </c>
      <c r="AD754" s="4">
        <v>4.6931216973056999</v>
      </c>
      <c r="AE754" s="4">
        <v>6.5192429226971003</v>
      </c>
      <c r="AF754" s="4">
        <v>9.9497339999999994</v>
      </c>
      <c r="AG754" s="4">
        <v>6.4889775362029001</v>
      </c>
      <c r="AH754" s="4">
        <v>9.0817908108674992</v>
      </c>
      <c r="AI754" s="4">
        <v>1.4492080000000001</v>
      </c>
      <c r="AJ754" s="4">
        <v>1.4492080000000001</v>
      </c>
    </row>
    <row r="755" spans="1:36" hidden="1" x14ac:dyDescent="0.3">
      <c r="A755" s="1" t="s">
        <v>749</v>
      </c>
      <c r="B755" s="2">
        <v>4098626</v>
      </c>
      <c r="C755" s="3" t="s">
        <v>2936</v>
      </c>
      <c r="D755" s="4">
        <v>1901.5446436</v>
      </c>
      <c r="E755" s="3" t="s">
        <v>2977</v>
      </c>
      <c r="F755" s="3" t="s">
        <v>2978</v>
      </c>
      <c r="G755" s="3" t="s">
        <v>3167</v>
      </c>
      <c r="H755" s="3" t="s">
        <v>3167</v>
      </c>
      <c r="I755" s="3" t="s">
        <v>2980</v>
      </c>
      <c r="J755" s="4">
        <v>9.7005990000000004</v>
      </c>
      <c r="K755" s="4">
        <v>8.0188679999999994</v>
      </c>
      <c r="L755" s="4">
        <v>3.2694480000000001</v>
      </c>
      <c r="M755" s="4">
        <v>3.3860049999999999</v>
      </c>
      <c r="N755" s="4">
        <v>32.714285714285701</v>
      </c>
      <c r="O755" s="4">
        <v>10.077007999999999</v>
      </c>
      <c r="P755" s="4">
        <v>1.151332</v>
      </c>
      <c r="Q755" s="4">
        <v>10.853138</v>
      </c>
      <c r="R755" s="4">
        <v>14.021860999999999</v>
      </c>
      <c r="S755" s="3" t="s">
        <v>5022</v>
      </c>
      <c r="T755" s="5" t="s">
        <v>4912</v>
      </c>
      <c r="U755" s="4">
        <v>1901.5446436</v>
      </c>
      <c r="V755" s="10">
        <v>3046.657643</v>
      </c>
      <c r="W755" s="4">
        <v>1.31004366812227</v>
      </c>
      <c r="X755" s="4">
        <v>9.99</v>
      </c>
      <c r="Y755" s="4">
        <v>7.74</v>
      </c>
      <c r="Z755" s="4">
        <v>32.027971999999998</v>
      </c>
      <c r="AA755" s="10">
        <v>20.5059323931</v>
      </c>
      <c r="AB755" s="10">
        <v>30.1981340454</v>
      </c>
      <c r="AC755" s="4">
        <v>2.7339509999999998</v>
      </c>
      <c r="AD755" s="4">
        <v>2.6674009713512001</v>
      </c>
      <c r="AE755" s="4">
        <v>2.7199279321118</v>
      </c>
      <c r="AF755" s="4">
        <v>10.853138</v>
      </c>
      <c r="AG755" s="4">
        <v>10.685231585544599</v>
      </c>
      <c r="AH755" s="4">
        <v>10.7841394348051</v>
      </c>
      <c r="AI755" s="4">
        <v>1.151332</v>
      </c>
      <c r="AJ755" s="4">
        <v>1.151332</v>
      </c>
    </row>
    <row r="756" spans="1:36" hidden="1" x14ac:dyDescent="0.3">
      <c r="A756" s="1" t="s">
        <v>750</v>
      </c>
      <c r="B756" s="2">
        <v>18723020</v>
      </c>
      <c r="C756" s="3" t="s">
        <v>2957</v>
      </c>
      <c r="D756" s="4">
        <v>661.19619809999995</v>
      </c>
      <c r="E756" s="3" t="s">
        <v>2920</v>
      </c>
      <c r="F756" s="3" t="s">
        <v>2921</v>
      </c>
      <c r="G756" s="3" t="s">
        <v>2942</v>
      </c>
      <c r="H756" s="3" t="s">
        <v>2942</v>
      </c>
      <c r="I756" s="3" t="s">
        <v>2943</v>
      </c>
      <c r="J756" s="4">
        <v>90.940171000000007</v>
      </c>
      <c r="K756" s="4">
        <v>-19.116582000000001</v>
      </c>
      <c r="L756" s="4">
        <v>-19.985672999999998</v>
      </c>
      <c r="M756" s="4">
        <v>-4.3664379999999996</v>
      </c>
      <c r="N756" s="4" t="s">
        <v>2924</v>
      </c>
      <c r="O756" s="4" t="s">
        <v>2924</v>
      </c>
      <c r="P756" s="4">
        <v>1.9415960000000001</v>
      </c>
      <c r="Q756" s="4" t="s">
        <v>2924</v>
      </c>
      <c r="R756" s="4" t="s">
        <v>2924</v>
      </c>
      <c r="S756" s="3" t="s">
        <v>5023</v>
      </c>
      <c r="T756" s="4">
        <v>22.34</v>
      </c>
      <c r="U756" s="4">
        <v>661.19619809999995</v>
      </c>
      <c r="V756" s="10">
        <v>380.38419800000003</v>
      </c>
      <c r="W756" s="4" t="s">
        <v>2935</v>
      </c>
      <c r="X756" s="4">
        <v>33.770000000000003</v>
      </c>
      <c r="Y756" s="4">
        <v>6.58</v>
      </c>
      <c r="Z756" s="4" t="s">
        <v>2924</v>
      </c>
      <c r="AA756" s="10" t="s">
        <v>2924</v>
      </c>
      <c r="AB756" s="10" t="s">
        <v>2924</v>
      </c>
      <c r="AC756" s="4">
        <v>70.887849000000003</v>
      </c>
      <c r="AD756" s="4">
        <v>120.241567251462</v>
      </c>
      <c r="AE756" s="4">
        <v>71.032137214991295</v>
      </c>
      <c r="AF756" s="4" t="s">
        <v>2924</v>
      </c>
      <c r="AG756" s="4" t="s">
        <v>2935</v>
      </c>
      <c r="AH756" s="4" t="s">
        <v>2935</v>
      </c>
      <c r="AI756" s="4">
        <v>1.9415960000000001</v>
      </c>
      <c r="AJ756" s="4">
        <v>1.9415960000000001</v>
      </c>
    </row>
    <row r="757" spans="1:36" hidden="1" x14ac:dyDescent="0.3">
      <c r="A757" s="1" t="s">
        <v>751</v>
      </c>
      <c r="B757" s="2">
        <v>4193280</v>
      </c>
      <c r="C757" s="3" t="s">
        <v>2936</v>
      </c>
      <c r="D757" s="4">
        <v>17109.697865679998</v>
      </c>
      <c r="E757" s="3" t="s">
        <v>2925</v>
      </c>
      <c r="F757" s="3" t="s">
        <v>2926</v>
      </c>
      <c r="G757" s="3" t="s">
        <v>2927</v>
      </c>
      <c r="H757" s="3" t="s">
        <v>2928</v>
      </c>
      <c r="I757" s="3" t="s">
        <v>2973</v>
      </c>
      <c r="J757" s="4">
        <v>70.473718000000005</v>
      </c>
      <c r="K757" s="4">
        <v>-10.627259</v>
      </c>
      <c r="L757" s="4">
        <v>0.74784300000000004</v>
      </c>
      <c r="M757" s="5" t="s">
        <v>3463</v>
      </c>
      <c r="N757" s="4">
        <v>15.437049999999999</v>
      </c>
      <c r="O757" s="4">
        <v>22.656317000000001</v>
      </c>
      <c r="P757" s="4">
        <v>5.7766419999999998</v>
      </c>
      <c r="Q757" s="4">
        <v>7.3710199999999997</v>
      </c>
      <c r="R757" s="4">
        <v>41.885722000000001</v>
      </c>
      <c r="S757" s="3" t="s">
        <v>5024</v>
      </c>
      <c r="T757" s="4">
        <v>210.16</v>
      </c>
      <c r="U757" s="4">
        <v>17109.697865679998</v>
      </c>
      <c r="V757" s="10">
        <v>19814.307864999999</v>
      </c>
      <c r="W757" s="4">
        <v>2.0936429387133599</v>
      </c>
      <c r="X757" s="5" t="s">
        <v>5025</v>
      </c>
      <c r="Y757" s="4">
        <v>119.84</v>
      </c>
      <c r="Z757" s="4">
        <v>15.437049999999999</v>
      </c>
      <c r="AA757" s="10">
        <v>14.8960902724</v>
      </c>
      <c r="AB757" s="10">
        <v>15.1435997466</v>
      </c>
      <c r="AC757" s="4">
        <v>1.477511</v>
      </c>
      <c r="AD757" s="4">
        <v>1.4679921063496</v>
      </c>
      <c r="AE757" s="4">
        <v>1.4955024556880001</v>
      </c>
      <c r="AF757" s="4">
        <v>7.3710199999999997</v>
      </c>
      <c r="AG757" s="4">
        <v>10.2813226207013</v>
      </c>
      <c r="AH757" s="4">
        <v>10.4868689388219</v>
      </c>
      <c r="AI757" s="4">
        <v>5.7766419999999998</v>
      </c>
      <c r="AJ757" s="4">
        <v>6.4426730000000001</v>
      </c>
    </row>
    <row r="758" spans="1:36" hidden="1" x14ac:dyDescent="0.3">
      <c r="A758" s="1" t="s">
        <v>752</v>
      </c>
      <c r="B758" s="2">
        <v>4094000</v>
      </c>
      <c r="C758" s="3" t="s">
        <v>2936</v>
      </c>
      <c r="D758" s="4">
        <v>1716.42151782</v>
      </c>
      <c r="E758" s="3" t="s">
        <v>2946</v>
      </c>
      <c r="F758" s="3" t="s">
        <v>3022</v>
      </c>
      <c r="G758" s="3" t="s">
        <v>3168</v>
      </c>
      <c r="H758" s="3" t="s">
        <v>3168</v>
      </c>
      <c r="I758" s="3" t="s">
        <v>3424</v>
      </c>
      <c r="J758" s="4">
        <v>83.937197999999995</v>
      </c>
      <c r="K758" s="4">
        <v>18.062016</v>
      </c>
      <c r="L758" s="4">
        <v>0.860927</v>
      </c>
      <c r="M758" s="4">
        <v>12.592409999999999</v>
      </c>
      <c r="N758" s="4" t="s">
        <v>2924</v>
      </c>
      <c r="O758" s="4">
        <v>23.551545999999998</v>
      </c>
      <c r="P758" s="4">
        <v>1.609823</v>
      </c>
      <c r="Q758" s="4">
        <v>6.3217990000000004</v>
      </c>
      <c r="R758" s="4">
        <v>9.5360379999999996</v>
      </c>
      <c r="S758" s="3" t="s">
        <v>5026</v>
      </c>
      <c r="T758" s="4">
        <v>45.69</v>
      </c>
      <c r="U758" s="4">
        <v>1716.42151782</v>
      </c>
      <c r="V758" s="10">
        <v>2564.121517</v>
      </c>
      <c r="W758" s="4" t="s">
        <v>2935</v>
      </c>
      <c r="X758" s="4">
        <v>51.81</v>
      </c>
      <c r="Y758" s="4">
        <v>24.29</v>
      </c>
      <c r="Z758" s="4" t="s">
        <v>2924</v>
      </c>
      <c r="AA758" s="10">
        <v>10.360544217599999</v>
      </c>
      <c r="AB758" s="10">
        <v>12.282258064500001</v>
      </c>
      <c r="AC758" s="4">
        <v>0.67494600000000005</v>
      </c>
      <c r="AD758" s="4">
        <v>0.67692428971200003</v>
      </c>
      <c r="AE758" s="4">
        <v>0.68365635285019999</v>
      </c>
      <c r="AF758" s="4">
        <v>6.3217990000000004</v>
      </c>
      <c r="AG758" s="4">
        <v>5.6923554600955004</v>
      </c>
      <c r="AH758" s="4">
        <v>5.6980478155555998</v>
      </c>
      <c r="AI758" s="4">
        <v>1.609823</v>
      </c>
      <c r="AJ758" s="4" t="s">
        <v>2924</v>
      </c>
    </row>
    <row r="759" spans="1:36" hidden="1" x14ac:dyDescent="0.3">
      <c r="A759" s="1" t="s">
        <v>753</v>
      </c>
      <c r="B759" s="2">
        <v>4964032</v>
      </c>
      <c r="C759" s="3" t="s">
        <v>2919</v>
      </c>
      <c r="D759" s="4">
        <v>1199.8803128</v>
      </c>
      <c r="E759" s="3" t="s">
        <v>2946</v>
      </c>
      <c r="F759" s="3" t="s">
        <v>3022</v>
      </c>
      <c r="G759" s="3" t="s">
        <v>3023</v>
      </c>
      <c r="H759" s="3" t="s">
        <v>3023</v>
      </c>
      <c r="I759" s="3" t="s">
        <v>3171</v>
      </c>
      <c r="J759" s="4">
        <v>34.489795999999998</v>
      </c>
      <c r="K759" s="4">
        <v>15.776529</v>
      </c>
      <c r="L759" s="4">
        <v>9.2144510000000004</v>
      </c>
      <c r="M759" s="4">
        <v>4.9028970000000003</v>
      </c>
      <c r="N759" s="4">
        <v>54.016393000000001</v>
      </c>
      <c r="O759" s="4">
        <v>14.401223999999999</v>
      </c>
      <c r="P759" s="4">
        <v>2.0677750000000001</v>
      </c>
      <c r="Q759" s="4">
        <v>15.964354999999999</v>
      </c>
      <c r="R759" s="4">
        <v>12.212930999999999</v>
      </c>
      <c r="S759" s="3" t="s">
        <v>5027</v>
      </c>
      <c r="T759" s="4">
        <v>32.950000000000003</v>
      </c>
      <c r="U759" s="4">
        <v>1199.8803128</v>
      </c>
      <c r="V759" s="10">
        <v>1295.555312</v>
      </c>
      <c r="W759" s="4" t="s">
        <v>2935</v>
      </c>
      <c r="X759" s="4">
        <v>34.085000000000001</v>
      </c>
      <c r="Y759" s="4">
        <v>20.166699999999999</v>
      </c>
      <c r="Z759" s="4">
        <v>54.016393000000001</v>
      </c>
      <c r="AA759" s="10">
        <v>16.7599186164</v>
      </c>
      <c r="AB759" s="10">
        <v>16.7599186164</v>
      </c>
      <c r="AC759" s="4">
        <v>3.0552239999999999</v>
      </c>
      <c r="AD759" s="4">
        <v>3.0550073854686</v>
      </c>
      <c r="AE759" s="4">
        <v>3.0550073854686</v>
      </c>
      <c r="AF759" s="4">
        <v>15.964354999999999</v>
      </c>
      <c r="AG759" s="4">
        <v>13.0109798943499</v>
      </c>
      <c r="AH759" s="4">
        <v>13.0109798943499</v>
      </c>
      <c r="AI759" s="4">
        <v>2.0677750000000001</v>
      </c>
      <c r="AJ759" s="4">
        <v>2.0677750000000001</v>
      </c>
    </row>
    <row r="760" spans="1:36" hidden="1" x14ac:dyDescent="0.3">
      <c r="A760" s="1" t="s">
        <v>754</v>
      </c>
      <c r="B760" s="2">
        <v>4201049</v>
      </c>
      <c r="C760" s="3" t="s">
        <v>2919</v>
      </c>
      <c r="D760" s="4">
        <v>699.36028667999994</v>
      </c>
      <c r="E760" s="3" t="s">
        <v>2946</v>
      </c>
      <c r="F760" s="3" t="s">
        <v>2947</v>
      </c>
      <c r="G760" s="3" t="s">
        <v>2948</v>
      </c>
      <c r="H760" s="3" t="s">
        <v>2990</v>
      </c>
      <c r="I760" s="3" t="s">
        <v>2950</v>
      </c>
      <c r="J760" s="4">
        <v>-0.152812</v>
      </c>
      <c r="K760" s="4">
        <v>18.713663</v>
      </c>
      <c r="L760" s="4">
        <v>1.208178</v>
      </c>
      <c r="M760" s="4">
        <v>20.242915</v>
      </c>
      <c r="N760" s="4" t="s">
        <v>2924</v>
      </c>
      <c r="O760" s="4" t="s">
        <v>2924</v>
      </c>
      <c r="P760" s="4">
        <v>9.9725269999999995</v>
      </c>
      <c r="Q760" s="4" t="s">
        <v>2924</v>
      </c>
      <c r="R760" s="4" t="s">
        <v>2924</v>
      </c>
      <c r="S760" s="3" t="s">
        <v>5028</v>
      </c>
      <c r="T760" s="4">
        <v>32.67</v>
      </c>
      <c r="U760" s="4">
        <v>699.36028667999994</v>
      </c>
      <c r="V760" s="10">
        <v>671.89528600000006</v>
      </c>
      <c r="W760" s="4" t="s">
        <v>2935</v>
      </c>
      <c r="X760" s="4">
        <v>43.43</v>
      </c>
      <c r="Y760" s="4">
        <v>21</v>
      </c>
      <c r="Z760" s="4" t="s">
        <v>2924</v>
      </c>
      <c r="AA760" s="10" t="s">
        <v>2924</v>
      </c>
      <c r="AB760" s="10" t="s">
        <v>2924</v>
      </c>
      <c r="AC760" s="4">
        <v>17.208669</v>
      </c>
      <c r="AD760" s="4">
        <v>14.7130891572597</v>
      </c>
      <c r="AE760" s="4">
        <v>17.198097829425599</v>
      </c>
      <c r="AF760" s="4" t="s">
        <v>2924</v>
      </c>
      <c r="AG760" s="4" t="s">
        <v>2935</v>
      </c>
      <c r="AH760" s="4" t="s">
        <v>2935</v>
      </c>
      <c r="AI760" s="4">
        <v>9.9725269999999995</v>
      </c>
      <c r="AJ760" s="4">
        <v>19.285713999999999</v>
      </c>
    </row>
    <row r="761" spans="1:36" hidden="1" x14ac:dyDescent="0.3">
      <c r="A761" s="1" t="s">
        <v>755</v>
      </c>
      <c r="B761" s="2">
        <v>4094311</v>
      </c>
      <c r="C761" s="3" t="s">
        <v>2936</v>
      </c>
      <c r="D761" s="4">
        <v>62972.321123039997</v>
      </c>
      <c r="E761" s="3" t="s">
        <v>2977</v>
      </c>
      <c r="F761" s="3" t="s">
        <v>2978</v>
      </c>
      <c r="G761" s="3" t="s">
        <v>3141</v>
      </c>
      <c r="H761" s="3" t="s">
        <v>3464</v>
      </c>
      <c r="I761" s="3" t="s">
        <v>3308</v>
      </c>
      <c r="J761" s="4">
        <v>39.076923000000001</v>
      </c>
      <c r="K761" s="4">
        <v>25.98049</v>
      </c>
      <c r="L761" s="4">
        <v>14.880483999999999</v>
      </c>
      <c r="M761" s="4">
        <v>5.6603770000000004</v>
      </c>
      <c r="N761" s="4">
        <v>159.529411764706</v>
      </c>
      <c r="O761" s="4">
        <v>30.738341999999999</v>
      </c>
      <c r="P761" s="4">
        <v>3.0662880000000001</v>
      </c>
      <c r="Q761" s="4">
        <v>31.934681000000001</v>
      </c>
      <c r="R761" s="4">
        <v>38.236151</v>
      </c>
      <c r="S761" s="3" t="s">
        <v>5029</v>
      </c>
      <c r="T761" s="4">
        <v>189.84</v>
      </c>
      <c r="U761" s="4">
        <v>62972.321123039997</v>
      </c>
      <c r="V761" s="10">
        <v>81947.490122999996</v>
      </c>
      <c r="W761" s="4">
        <v>2.57058575642646</v>
      </c>
      <c r="X761" s="4">
        <v>193.88</v>
      </c>
      <c r="Y761" s="4">
        <v>130</v>
      </c>
      <c r="Z761" s="4">
        <v>152.23737</v>
      </c>
      <c r="AA761" s="10">
        <v>157.79236971149999</v>
      </c>
      <c r="AB761" s="10">
        <v>134.85253168150001</v>
      </c>
      <c r="AC761" s="4">
        <v>15.246459</v>
      </c>
      <c r="AD761" s="4">
        <v>13.773295292494799</v>
      </c>
      <c r="AE761" s="4">
        <v>14.6362914095535</v>
      </c>
      <c r="AF761" s="4">
        <v>31.934681000000001</v>
      </c>
      <c r="AG761" s="4">
        <v>26.114770817941899</v>
      </c>
      <c r="AH761" s="4">
        <v>27.918143894459401</v>
      </c>
      <c r="AI761" s="4">
        <v>3.0662880000000001</v>
      </c>
      <c r="AJ761" s="4">
        <v>7.0217489999999998</v>
      </c>
    </row>
    <row r="762" spans="1:36" hidden="1" x14ac:dyDescent="0.3">
      <c r="A762" s="1" t="s">
        <v>756</v>
      </c>
      <c r="B762" s="2">
        <v>4889095</v>
      </c>
      <c r="C762" s="3" t="s">
        <v>2936</v>
      </c>
      <c r="D762" s="4">
        <v>2147.7407279399999</v>
      </c>
      <c r="E762" s="3" t="s">
        <v>2930</v>
      </c>
      <c r="F762" s="3" t="s">
        <v>2954</v>
      </c>
      <c r="G762" s="3" t="s">
        <v>2955</v>
      </c>
      <c r="H762" s="3" t="s">
        <v>2956</v>
      </c>
      <c r="I762" s="3" t="s">
        <v>2980</v>
      </c>
      <c r="J762" s="4">
        <v>-24.908647999999999</v>
      </c>
      <c r="K762" s="4">
        <v>2.1541009999999998</v>
      </c>
      <c r="L762" s="4">
        <v>-23.511165999999999</v>
      </c>
      <c r="M762" s="4">
        <v>-2.913386</v>
      </c>
      <c r="N762" s="4">
        <v>14.5058823529412</v>
      </c>
      <c r="O762" s="4">
        <v>186.81818200000001</v>
      </c>
      <c r="P762" s="4">
        <v>1.8113710000000001</v>
      </c>
      <c r="Q762" s="4" t="s">
        <v>2924</v>
      </c>
      <c r="R762" s="4">
        <v>13.37163</v>
      </c>
      <c r="S762" s="3" t="s">
        <v>5030</v>
      </c>
      <c r="T762" s="4">
        <v>12.33</v>
      </c>
      <c r="U762" s="4">
        <v>2147.7407279399999</v>
      </c>
      <c r="V762" s="10">
        <v>3514.7597270000001</v>
      </c>
      <c r="W762" s="4">
        <v>0.32441200324412001</v>
      </c>
      <c r="X762" s="4">
        <v>20.99</v>
      </c>
      <c r="Y762" s="5" t="s">
        <v>4284</v>
      </c>
      <c r="Z762" s="4">
        <v>16.181101999999999</v>
      </c>
      <c r="AA762" s="10" t="s">
        <v>2924</v>
      </c>
      <c r="AB762" s="10">
        <v>54.785390562499998</v>
      </c>
      <c r="AC762" s="5" t="s">
        <v>5031</v>
      </c>
      <c r="AD762" s="4">
        <v>8.8612339941686002</v>
      </c>
      <c r="AE762" s="4">
        <v>5.5802109857686002</v>
      </c>
      <c r="AF762" s="4" t="s">
        <v>2924</v>
      </c>
      <c r="AG762" s="4">
        <v>27.373518123053</v>
      </c>
      <c r="AH762" s="4">
        <v>34.148918964662201</v>
      </c>
      <c r="AI762" s="4">
        <v>1.8113710000000001</v>
      </c>
      <c r="AJ762" s="4">
        <v>3.3642560000000001</v>
      </c>
    </row>
    <row r="763" spans="1:36" hidden="1" x14ac:dyDescent="0.3">
      <c r="A763" s="1" t="s">
        <v>757</v>
      </c>
      <c r="B763" s="2">
        <v>12907735</v>
      </c>
      <c r="C763" s="3" t="s">
        <v>2936</v>
      </c>
      <c r="D763" s="4">
        <v>3654.3785256000001</v>
      </c>
      <c r="E763" s="3" t="s">
        <v>2946</v>
      </c>
      <c r="F763" s="3" t="s">
        <v>2947</v>
      </c>
      <c r="G763" s="3" t="s">
        <v>2985</v>
      </c>
      <c r="H763" s="3" t="s">
        <v>3065</v>
      </c>
      <c r="I763" s="3" t="s">
        <v>3068</v>
      </c>
      <c r="J763" s="4">
        <v>37.119114000000003</v>
      </c>
      <c r="K763" s="4">
        <v>8.2558779999999992</v>
      </c>
      <c r="L763" s="4">
        <v>-5.534351</v>
      </c>
      <c r="M763" s="4">
        <v>7.4626869999999998</v>
      </c>
      <c r="N763" s="4">
        <v>45.308923999999998</v>
      </c>
      <c r="O763" s="4">
        <v>36.296975000000003</v>
      </c>
      <c r="P763" s="4" t="s">
        <v>2924</v>
      </c>
      <c r="Q763" s="4">
        <v>14.670916</v>
      </c>
      <c r="R763" s="4">
        <v>79.045432000000005</v>
      </c>
      <c r="S763" s="3" t="s">
        <v>5032</v>
      </c>
      <c r="T763" s="4">
        <v>39.6</v>
      </c>
      <c r="U763" s="4">
        <v>3654.3785256000001</v>
      </c>
      <c r="V763" s="10">
        <v>4839.6455249999999</v>
      </c>
      <c r="W763" s="4" t="s">
        <v>2935</v>
      </c>
      <c r="X763" s="4">
        <v>44.8</v>
      </c>
      <c r="Y763" s="4">
        <v>26.63</v>
      </c>
      <c r="Z763" s="4">
        <v>45.308923999999998</v>
      </c>
      <c r="AA763" s="10">
        <v>23.137598597699998</v>
      </c>
      <c r="AB763" s="10">
        <v>22.6582213296</v>
      </c>
      <c r="AC763" s="4">
        <v>6.3968749999999996</v>
      </c>
      <c r="AD763" s="4">
        <v>5.7078406176336003</v>
      </c>
      <c r="AE763" s="4">
        <v>6.2352922324471001</v>
      </c>
      <c r="AF763" s="4">
        <v>14.670916</v>
      </c>
      <c r="AG763" s="4">
        <v>14.6560349886983</v>
      </c>
      <c r="AH763" s="4">
        <v>15.4774801360455</v>
      </c>
      <c r="AI763" s="4" t="s">
        <v>2924</v>
      </c>
      <c r="AJ763" s="4" t="s">
        <v>2924</v>
      </c>
    </row>
    <row r="764" spans="1:36" hidden="1" x14ac:dyDescent="0.3">
      <c r="A764" s="1" t="s">
        <v>758</v>
      </c>
      <c r="B764" s="2">
        <v>4094381</v>
      </c>
      <c r="C764" s="3" t="s">
        <v>2936</v>
      </c>
      <c r="D764" s="4">
        <v>7093.7849999999999</v>
      </c>
      <c r="E764" s="3" t="s">
        <v>2925</v>
      </c>
      <c r="F764" s="3" t="s">
        <v>2926</v>
      </c>
      <c r="G764" s="3" t="s">
        <v>3086</v>
      </c>
      <c r="H764" s="3" t="s">
        <v>3086</v>
      </c>
      <c r="I764" s="3" t="s">
        <v>3465</v>
      </c>
      <c r="J764" s="4">
        <v>27.994377</v>
      </c>
      <c r="K764" s="4">
        <v>28.744157000000001</v>
      </c>
      <c r="L764" s="4">
        <v>16.543023000000002</v>
      </c>
      <c r="M764" s="4">
        <v>4.5043569999999997</v>
      </c>
      <c r="N764" s="4">
        <v>11.491603</v>
      </c>
      <c r="O764" s="4">
        <v>10.822317</v>
      </c>
      <c r="P764" s="4">
        <v>3.613019</v>
      </c>
      <c r="Q764" s="4">
        <v>6.7532449999999997</v>
      </c>
      <c r="R764" s="4">
        <v>12.761645</v>
      </c>
      <c r="S764" s="3" t="s">
        <v>5033</v>
      </c>
      <c r="T764" s="4">
        <v>446.15</v>
      </c>
      <c r="U764" s="4">
        <v>7093.7849999999999</v>
      </c>
      <c r="V764" s="10">
        <v>6542.085</v>
      </c>
      <c r="W764" s="4">
        <v>0.22413986327468299</v>
      </c>
      <c r="X764" s="4">
        <v>476.48</v>
      </c>
      <c r="Y764" s="4">
        <v>328</v>
      </c>
      <c r="Z764" s="4">
        <v>11.491603</v>
      </c>
      <c r="AA764" s="10">
        <v>14.391935483799999</v>
      </c>
      <c r="AB764" s="10">
        <v>13.470712560300001</v>
      </c>
      <c r="AC764" s="4">
        <v>0.97680699999999998</v>
      </c>
      <c r="AD764" s="4">
        <v>1.0418791101492999</v>
      </c>
      <c r="AE764" s="4">
        <v>1.010822091219</v>
      </c>
      <c r="AF764" s="4">
        <v>6.7532449999999997</v>
      </c>
      <c r="AG764" s="4">
        <v>9.0559709038841003</v>
      </c>
      <c r="AH764" s="4">
        <v>7.3819403908272996</v>
      </c>
      <c r="AI764" s="4">
        <v>3.613019</v>
      </c>
      <c r="AJ764" s="4">
        <v>3.613019</v>
      </c>
    </row>
    <row r="765" spans="1:36" hidden="1" x14ac:dyDescent="0.3">
      <c r="A765" s="1" t="s">
        <v>759</v>
      </c>
      <c r="B765" s="2">
        <v>102643</v>
      </c>
      <c r="C765" s="3" t="s">
        <v>2919</v>
      </c>
      <c r="D765" s="4">
        <v>1585.09745232</v>
      </c>
      <c r="E765" s="3" t="s">
        <v>2930</v>
      </c>
      <c r="F765" s="3" t="s">
        <v>2931</v>
      </c>
      <c r="G765" s="3" t="s">
        <v>2931</v>
      </c>
      <c r="H765" s="3" t="s">
        <v>2932</v>
      </c>
      <c r="I765" s="3" t="s">
        <v>2933</v>
      </c>
      <c r="J765" s="4">
        <v>77.084349000000003</v>
      </c>
      <c r="K765" s="4">
        <v>56.551724</v>
      </c>
      <c r="L765" s="4">
        <v>24.511483999999999</v>
      </c>
      <c r="M765" s="4">
        <v>7.7744809999999998</v>
      </c>
      <c r="N765" s="4">
        <v>24.213333333333299</v>
      </c>
      <c r="O765" s="4" t="s">
        <v>2924</v>
      </c>
      <c r="P765" s="4">
        <v>1.2393369999999999</v>
      </c>
      <c r="Q765" s="4" t="s">
        <v>2935</v>
      </c>
      <c r="R765" s="4" t="s">
        <v>2935</v>
      </c>
      <c r="S765" s="3" t="s">
        <v>5034</v>
      </c>
      <c r="T765" s="4">
        <v>36.32</v>
      </c>
      <c r="U765" s="4">
        <v>1585.09745232</v>
      </c>
      <c r="V765" s="10" t="s">
        <v>2935</v>
      </c>
      <c r="W765" s="4">
        <v>2.75330396475771</v>
      </c>
      <c r="X765" s="4">
        <v>36.5</v>
      </c>
      <c r="Y765" s="4">
        <v>17.29</v>
      </c>
      <c r="Z765" s="4">
        <v>24.213332999999999</v>
      </c>
      <c r="AA765" s="10">
        <v>15.171261487000001</v>
      </c>
      <c r="AB765" s="10">
        <v>24.1810918774</v>
      </c>
      <c r="AC765" s="4" t="s">
        <v>2935</v>
      </c>
      <c r="AD765" s="4" t="s">
        <v>2935</v>
      </c>
      <c r="AE765" s="4" t="s">
        <v>2935</v>
      </c>
      <c r="AF765" s="4" t="s">
        <v>2935</v>
      </c>
      <c r="AG765" s="4" t="s">
        <v>2935</v>
      </c>
      <c r="AH765" s="4" t="s">
        <v>2935</v>
      </c>
      <c r="AI765" s="4">
        <v>1.2393369999999999</v>
      </c>
      <c r="AJ765" s="4">
        <v>1.4401839999999999</v>
      </c>
    </row>
    <row r="766" spans="1:36" hidden="1" x14ac:dyDescent="0.3">
      <c r="A766" s="1" t="s">
        <v>760</v>
      </c>
      <c r="B766" s="2">
        <v>112178554</v>
      </c>
      <c r="C766" s="3" t="s">
        <v>2941</v>
      </c>
      <c r="D766" s="4">
        <v>596.25</v>
      </c>
      <c r="E766" s="3" t="s">
        <v>2930</v>
      </c>
      <c r="F766" s="3" t="s">
        <v>2954</v>
      </c>
      <c r="G766" s="3" t="s">
        <v>2955</v>
      </c>
      <c r="H766" s="3" t="s">
        <v>2956</v>
      </c>
      <c r="I766" s="3"/>
      <c r="J766" s="4">
        <v>4.3101750000000001</v>
      </c>
      <c r="K766" s="4">
        <v>-1.2575689999999999</v>
      </c>
      <c r="L766" s="4">
        <v>-1.5235970000000001</v>
      </c>
      <c r="M766" s="4">
        <v>-1.505296</v>
      </c>
      <c r="N766" s="4" t="s">
        <v>2935</v>
      </c>
      <c r="O766" s="4" t="s">
        <v>2935</v>
      </c>
      <c r="P766" s="4" t="s">
        <v>2935</v>
      </c>
      <c r="Q766" s="4" t="s">
        <v>2935</v>
      </c>
      <c r="R766" s="4" t="s">
        <v>2935</v>
      </c>
      <c r="S766" s="3" t="s">
        <v>5035</v>
      </c>
      <c r="T766" s="4">
        <v>53</v>
      </c>
      <c r="U766" s="4">
        <v>596.25</v>
      </c>
      <c r="V766" s="10" t="s">
        <v>2935</v>
      </c>
      <c r="W766" s="4">
        <v>19.320769811320801</v>
      </c>
      <c r="X766" s="4">
        <v>54.48</v>
      </c>
      <c r="Y766" s="4">
        <v>50.8</v>
      </c>
      <c r="Z766" s="4" t="s">
        <v>2935</v>
      </c>
      <c r="AA766" s="10" t="s">
        <v>2935</v>
      </c>
      <c r="AB766" s="10" t="s">
        <v>2935</v>
      </c>
      <c r="AC766" s="4" t="s">
        <v>2935</v>
      </c>
      <c r="AD766" s="4" t="s">
        <v>2935</v>
      </c>
      <c r="AE766" s="4" t="s">
        <v>2935</v>
      </c>
      <c r="AF766" s="4" t="s">
        <v>2935</v>
      </c>
      <c r="AG766" s="4" t="s">
        <v>2935</v>
      </c>
      <c r="AH766" s="4" t="s">
        <v>2935</v>
      </c>
      <c r="AI766" s="4" t="s">
        <v>2935</v>
      </c>
      <c r="AJ766" s="4" t="s">
        <v>2935</v>
      </c>
    </row>
    <row r="767" spans="1:36" hidden="1" x14ac:dyDescent="0.3">
      <c r="A767" s="1" t="s">
        <v>761</v>
      </c>
      <c r="B767" s="2">
        <v>4400396</v>
      </c>
      <c r="C767" s="3" t="s">
        <v>2936</v>
      </c>
      <c r="D767" s="4">
        <v>502.52375008000001</v>
      </c>
      <c r="E767" s="3" t="s">
        <v>2925</v>
      </c>
      <c r="F767" s="3" t="s">
        <v>2981</v>
      </c>
      <c r="G767" s="3" t="s">
        <v>2982</v>
      </c>
      <c r="H767" s="3" t="s">
        <v>3174</v>
      </c>
      <c r="I767" s="3" t="s">
        <v>3275</v>
      </c>
      <c r="J767" s="4">
        <v>-26.428571000000002</v>
      </c>
      <c r="K767" s="4">
        <v>2.4875620000000001</v>
      </c>
      <c r="L767" s="4">
        <v>11.051213000000001</v>
      </c>
      <c r="M767" s="4">
        <v>-6.628895</v>
      </c>
      <c r="N767" s="4">
        <v>5.4723560000000004</v>
      </c>
      <c r="O767" s="4">
        <v>4.3305740000000004</v>
      </c>
      <c r="P767" s="4" t="s">
        <v>2924</v>
      </c>
      <c r="Q767" s="4">
        <v>8.6914510000000007</v>
      </c>
      <c r="R767" s="4">
        <v>12.244457000000001</v>
      </c>
      <c r="S767" s="3" t="s">
        <v>5036</v>
      </c>
      <c r="T767" s="4">
        <v>32.96</v>
      </c>
      <c r="U767" s="4">
        <v>502.52375008000001</v>
      </c>
      <c r="V767" s="10">
        <v>1918.7507499999999</v>
      </c>
      <c r="W767" s="4">
        <v>6.1893203883495103</v>
      </c>
      <c r="X767" s="4">
        <v>52.05</v>
      </c>
      <c r="Y767" s="4">
        <v>28.25</v>
      </c>
      <c r="Z767" s="4">
        <v>5.4723560000000004</v>
      </c>
      <c r="AA767" s="10">
        <v>5.6283191884999999</v>
      </c>
      <c r="AB767" s="10">
        <v>5.6620433517000004</v>
      </c>
      <c r="AC767" s="4">
        <v>2.3576570000000001</v>
      </c>
      <c r="AD767" s="4">
        <v>2.3678376871501001</v>
      </c>
      <c r="AE767" s="4">
        <v>2.3716290095593999</v>
      </c>
      <c r="AF767" s="4">
        <v>8.6914510000000007</v>
      </c>
      <c r="AG767" s="4">
        <v>7.8090754546661003</v>
      </c>
      <c r="AH767" s="4">
        <v>7.8024624663579001</v>
      </c>
      <c r="AI767" s="4" t="s">
        <v>2924</v>
      </c>
      <c r="AJ767" s="4" t="s">
        <v>2924</v>
      </c>
    </row>
    <row r="768" spans="1:36" hidden="1" x14ac:dyDescent="0.3">
      <c r="A768" s="1" t="s">
        <v>2723</v>
      </c>
      <c r="B768" s="2">
        <v>4965647</v>
      </c>
      <c r="C768" s="3" t="s">
        <v>2919</v>
      </c>
      <c r="D768" s="4">
        <v>1555.7238308000001</v>
      </c>
      <c r="E768" s="3" t="s">
        <v>2946</v>
      </c>
      <c r="F768" s="3" t="s">
        <v>2991</v>
      </c>
      <c r="G768" s="3" t="s">
        <v>2991</v>
      </c>
      <c r="H768" s="3" t="s">
        <v>2992</v>
      </c>
      <c r="I768" s="3" t="s">
        <v>3032</v>
      </c>
      <c r="J768" s="18">
        <v>-5.5172410000000003</v>
      </c>
      <c r="K768" s="18">
        <v>-26.679154</v>
      </c>
      <c r="L768" s="18">
        <v>-7.5261560000000003</v>
      </c>
      <c r="M768" s="18">
        <v>3.6700719999999998</v>
      </c>
      <c r="N768" s="4">
        <v>20.236336999999999</v>
      </c>
      <c r="O768" s="4">
        <v>37.329700000000003</v>
      </c>
      <c r="P768" s="4">
        <v>2.0839669999999999</v>
      </c>
      <c r="Q768" s="4">
        <v>12.531734999999999</v>
      </c>
      <c r="R768" s="4">
        <v>204.790987</v>
      </c>
      <c r="S768" s="3" t="s">
        <v>7524</v>
      </c>
      <c r="T768" s="4">
        <v>27.4</v>
      </c>
      <c r="U768" s="4">
        <v>1555.7238308000001</v>
      </c>
      <c r="V768" s="10">
        <v>1548.8598300000001</v>
      </c>
      <c r="W768" s="4" t="s">
        <v>2935</v>
      </c>
      <c r="X768" s="18">
        <v>49.25</v>
      </c>
      <c r="Y768" s="18">
        <v>25.52</v>
      </c>
      <c r="Z768" s="4">
        <v>20.236336999999999</v>
      </c>
      <c r="AA768" s="10" t="s">
        <v>2935</v>
      </c>
      <c r="AB768" s="10">
        <v>15.9263435672</v>
      </c>
      <c r="AC768" s="4">
        <v>2.1842800000000002</v>
      </c>
      <c r="AD768" s="4" t="s">
        <v>2935</v>
      </c>
      <c r="AE768" s="4">
        <v>2.1778588534535999</v>
      </c>
      <c r="AF768" s="4">
        <v>12.531734999999999</v>
      </c>
      <c r="AG768" s="4" t="s">
        <v>2935</v>
      </c>
      <c r="AH768" s="4">
        <v>12.4603004563747</v>
      </c>
      <c r="AI768" s="4">
        <v>2.0839669999999999</v>
      </c>
      <c r="AJ768" s="4">
        <v>3.1555909999999998</v>
      </c>
    </row>
    <row r="769" spans="1:36" hidden="1" x14ac:dyDescent="0.3">
      <c r="A769" s="1" t="s">
        <v>763</v>
      </c>
      <c r="B769" s="2">
        <v>106541243</v>
      </c>
      <c r="C769" s="3" t="s">
        <v>2941</v>
      </c>
      <c r="D769" s="4">
        <v>724.52</v>
      </c>
      <c r="E769" s="3" t="s">
        <v>2930</v>
      </c>
      <c r="F769" s="3" t="s">
        <v>2954</v>
      </c>
      <c r="G769" s="3" t="s">
        <v>2955</v>
      </c>
      <c r="H769" s="3" t="s">
        <v>2956</v>
      </c>
      <c r="I769" s="3"/>
      <c r="J769" s="4">
        <v>358.208955</v>
      </c>
      <c r="K769" s="4">
        <v>20.074313</v>
      </c>
      <c r="L769" s="4">
        <v>-4.4581030000000004</v>
      </c>
      <c r="M769" s="4">
        <v>-0.79974199999999995</v>
      </c>
      <c r="N769" s="4" t="s">
        <v>2935</v>
      </c>
      <c r="O769" s="4" t="s">
        <v>2935</v>
      </c>
      <c r="P769" s="4" t="s">
        <v>2935</v>
      </c>
      <c r="Q769" s="4" t="s">
        <v>2935</v>
      </c>
      <c r="R769" s="4" t="s">
        <v>2935</v>
      </c>
      <c r="S769" s="3" t="s">
        <v>5039</v>
      </c>
      <c r="T769" s="5" t="s">
        <v>5040</v>
      </c>
      <c r="U769" s="4">
        <v>724.52</v>
      </c>
      <c r="V769" s="10" t="s">
        <v>2935</v>
      </c>
      <c r="W769" s="4">
        <v>1.6198045602605899</v>
      </c>
      <c r="X769" s="4">
        <v>146.87</v>
      </c>
      <c r="Y769" s="4">
        <v>24.475000000000001</v>
      </c>
      <c r="Z769" s="4" t="s">
        <v>2935</v>
      </c>
      <c r="AA769" s="10" t="s">
        <v>2935</v>
      </c>
      <c r="AB769" s="10" t="s">
        <v>2935</v>
      </c>
      <c r="AC769" s="4" t="s">
        <v>2935</v>
      </c>
      <c r="AD769" s="4" t="s">
        <v>2935</v>
      </c>
      <c r="AE769" s="4" t="s">
        <v>2935</v>
      </c>
      <c r="AF769" s="4" t="s">
        <v>2935</v>
      </c>
      <c r="AG769" s="4" t="s">
        <v>2935</v>
      </c>
      <c r="AH769" s="4" t="s">
        <v>2935</v>
      </c>
      <c r="AI769" s="4" t="s">
        <v>2935</v>
      </c>
      <c r="AJ769" s="4" t="s">
        <v>2935</v>
      </c>
    </row>
    <row r="770" spans="1:36" hidden="1" x14ac:dyDescent="0.3">
      <c r="A770" s="1" t="s">
        <v>764</v>
      </c>
      <c r="B770" s="2">
        <v>106590382</v>
      </c>
      <c r="C770" s="3" t="s">
        <v>2941</v>
      </c>
      <c r="D770" s="4">
        <v>3583.1925000000001</v>
      </c>
      <c r="E770" s="3" t="s">
        <v>2930</v>
      </c>
      <c r="F770" s="3" t="s">
        <v>2954</v>
      </c>
      <c r="G770" s="3" t="s">
        <v>2955</v>
      </c>
      <c r="H770" s="3" t="s">
        <v>2956</v>
      </c>
      <c r="I770" s="3"/>
      <c r="J770" s="4">
        <v>63.127273000000002</v>
      </c>
      <c r="K770" s="4">
        <v>138.11040299999999</v>
      </c>
      <c r="L770" s="4">
        <v>139.1258</v>
      </c>
      <c r="M770" s="4">
        <v>19.882415999999999</v>
      </c>
      <c r="N770" s="4" t="s">
        <v>2935</v>
      </c>
      <c r="O770" s="4" t="s">
        <v>2935</v>
      </c>
      <c r="P770" s="4" t="s">
        <v>2935</v>
      </c>
      <c r="Q770" s="4" t="s">
        <v>2935</v>
      </c>
      <c r="R770" s="4" t="s">
        <v>2935</v>
      </c>
      <c r="S770" s="3" t="s">
        <v>5041</v>
      </c>
      <c r="T770" s="4">
        <v>22.43</v>
      </c>
      <c r="U770" s="4">
        <v>3583.1925000000001</v>
      </c>
      <c r="V770" s="10" t="s">
        <v>2935</v>
      </c>
      <c r="W770" s="4">
        <v>1.4316540347748601</v>
      </c>
      <c r="X770" s="4">
        <v>23.5</v>
      </c>
      <c r="Y770" s="4">
        <v>4.9400000000000004</v>
      </c>
      <c r="Z770" s="4" t="s">
        <v>2935</v>
      </c>
      <c r="AA770" s="10" t="s">
        <v>2935</v>
      </c>
      <c r="AB770" s="10" t="s">
        <v>2935</v>
      </c>
      <c r="AC770" s="4" t="s">
        <v>2935</v>
      </c>
      <c r="AD770" s="4" t="s">
        <v>2935</v>
      </c>
      <c r="AE770" s="4" t="s">
        <v>2935</v>
      </c>
      <c r="AF770" s="4" t="s">
        <v>2935</v>
      </c>
      <c r="AG770" s="4" t="s">
        <v>2935</v>
      </c>
      <c r="AH770" s="4" t="s">
        <v>2935</v>
      </c>
      <c r="AI770" s="4" t="s">
        <v>2935</v>
      </c>
      <c r="AJ770" s="4" t="s">
        <v>2935</v>
      </c>
    </row>
    <row r="771" spans="1:36" hidden="1" x14ac:dyDescent="0.3">
      <c r="A771" s="1" t="s">
        <v>765</v>
      </c>
      <c r="B771" s="2">
        <v>5733041</v>
      </c>
      <c r="C771" s="3" t="s">
        <v>2941</v>
      </c>
      <c r="D771" s="4">
        <v>1372.54618802</v>
      </c>
      <c r="E771" s="3" t="s">
        <v>2930</v>
      </c>
      <c r="F771" s="3" t="s">
        <v>2954</v>
      </c>
      <c r="G771" s="3" t="s">
        <v>2955</v>
      </c>
      <c r="H771" s="3" t="s">
        <v>2956</v>
      </c>
      <c r="I771" s="3"/>
      <c r="J771" s="4">
        <v>19.742708</v>
      </c>
      <c r="K771" s="4">
        <v>6.0701790000000004</v>
      </c>
      <c r="L771" s="4">
        <v>3.2736459999999998</v>
      </c>
      <c r="M771" s="4">
        <v>3.4782609999999998</v>
      </c>
      <c r="N771" s="4" t="s">
        <v>2935</v>
      </c>
      <c r="O771" s="4" t="s">
        <v>2935</v>
      </c>
      <c r="P771" s="4" t="s">
        <v>2935</v>
      </c>
      <c r="Q771" s="4" t="s">
        <v>2935</v>
      </c>
      <c r="R771" s="4" t="s">
        <v>2935</v>
      </c>
      <c r="S771" s="3" t="s">
        <v>5042</v>
      </c>
      <c r="T771" s="4">
        <v>94.01</v>
      </c>
      <c r="U771" s="4">
        <v>1372.54618802</v>
      </c>
      <c r="V771" s="10" t="s">
        <v>2935</v>
      </c>
      <c r="W771" s="4">
        <v>0.68179980853100697</v>
      </c>
      <c r="X771" s="4">
        <v>94.289000000000001</v>
      </c>
      <c r="Y771" s="4">
        <v>78.040000000000006</v>
      </c>
      <c r="Z771" s="4" t="s">
        <v>2935</v>
      </c>
      <c r="AA771" s="10" t="s">
        <v>2935</v>
      </c>
      <c r="AB771" s="10" t="s">
        <v>2935</v>
      </c>
      <c r="AC771" s="4" t="s">
        <v>2935</v>
      </c>
      <c r="AD771" s="4" t="s">
        <v>2935</v>
      </c>
      <c r="AE771" s="4" t="s">
        <v>2935</v>
      </c>
      <c r="AF771" s="4" t="s">
        <v>2935</v>
      </c>
      <c r="AG771" s="4" t="s">
        <v>2935</v>
      </c>
      <c r="AH771" s="4" t="s">
        <v>2935</v>
      </c>
      <c r="AI771" s="4" t="s">
        <v>2935</v>
      </c>
      <c r="AJ771" s="4" t="s">
        <v>2935</v>
      </c>
    </row>
    <row r="772" spans="1:36" hidden="1" x14ac:dyDescent="0.3">
      <c r="A772" s="1" t="s">
        <v>766</v>
      </c>
      <c r="B772" s="2">
        <v>19396826</v>
      </c>
      <c r="C772" s="3" t="s">
        <v>2941</v>
      </c>
      <c r="D772" s="4">
        <v>1933.06227072</v>
      </c>
      <c r="E772" s="3" t="s">
        <v>2920</v>
      </c>
      <c r="F772" s="3" t="s">
        <v>2921</v>
      </c>
      <c r="G772" s="3" t="s">
        <v>2942</v>
      </c>
      <c r="H772" s="3" t="s">
        <v>2942</v>
      </c>
      <c r="I772" s="3" t="s">
        <v>2943</v>
      </c>
      <c r="J772" s="4">
        <v>20.788397</v>
      </c>
      <c r="K772" s="4">
        <v>33.251282000000003</v>
      </c>
      <c r="L772" s="4">
        <v>27.572662999999999</v>
      </c>
      <c r="M772" s="4">
        <v>9.2499160000000007</v>
      </c>
      <c r="N772" s="4" t="s">
        <v>2924</v>
      </c>
      <c r="O772" s="4" t="s">
        <v>2924</v>
      </c>
      <c r="P772" s="4">
        <v>4.1294259999999996</v>
      </c>
      <c r="Q772" s="4" t="s">
        <v>2924</v>
      </c>
      <c r="R772" s="4" t="s">
        <v>2924</v>
      </c>
      <c r="S772" s="3" t="s">
        <v>5043</v>
      </c>
      <c r="T772" s="4">
        <v>64.959999999999994</v>
      </c>
      <c r="U772" s="4">
        <v>1933.06227072</v>
      </c>
      <c r="V772" s="10">
        <v>1447.4872700000001</v>
      </c>
      <c r="W772" s="4" t="s">
        <v>2935</v>
      </c>
      <c r="X772" s="4">
        <v>77.599999999999994</v>
      </c>
      <c r="Y772" s="4">
        <v>25.6</v>
      </c>
      <c r="Z772" s="4" t="s">
        <v>2924</v>
      </c>
      <c r="AA772" s="10" t="s">
        <v>2924</v>
      </c>
      <c r="AB772" s="10" t="s">
        <v>2924</v>
      </c>
      <c r="AC772" s="4" t="s">
        <v>2935</v>
      </c>
      <c r="AD772" s="4" t="s">
        <v>2935</v>
      </c>
      <c r="AE772" s="4" t="s">
        <v>2935</v>
      </c>
      <c r="AF772" s="4" t="s">
        <v>2924</v>
      </c>
      <c r="AG772" s="4" t="s">
        <v>2924</v>
      </c>
      <c r="AH772" s="4" t="s">
        <v>2924</v>
      </c>
      <c r="AI772" s="4">
        <v>4.1294259999999996</v>
      </c>
      <c r="AJ772" s="4">
        <v>4.1294259999999996</v>
      </c>
    </row>
    <row r="773" spans="1:36" hidden="1" x14ac:dyDescent="0.3">
      <c r="A773" s="1" t="s">
        <v>767</v>
      </c>
      <c r="B773" s="2">
        <v>4096334</v>
      </c>
      <c r="C773" s="3" t="s">
        <v>2936</v>
      </c>
      <c r="D773" s="4">
        <v>45014.616406599998</v>
      </c>
      <c r="E773" s="3" t="s">
        <v>2930</v>
      </c>
      <c r="F773" s="3" t="s">
        <v>2954</v>
      </c>
      <c r="G773" s="3" t="s">
        <v>3106</v>
      </c>
      <c r="H773" s="3" t="s">
        <v>3106</v>
      </c>
      <c r="I773" s="3" t="s">
        <v>3342</v>
      </c>
      <c r="J773" s="4">
        <v>106.62671400000001</v>
      </c>
      <c r="K773" s="4">
        <v>36.612313</v>
      </c>
      <c r="L773" s="4">
        <v>23.265726999999998</v>
      </c>
      <c r="M773" s="4">
        <v>1.8288180000000001</v>
      </c>
      <c r="N773" s="4">
        <v>14.475213999999999</v>
      </c>
      <c r="O773" s="4">
        <v>4.7720589547792498</v>
      </c>
      <c r="P773" s="4">
        <v>2.6072860000000002</v>
      </c>
      <c r="Q773" s="4" t="s">
        <v>2935</v>
      </c>
      <c r="R773" s="4" t="s">
        <v>2935</v>
      </c>
      <c r="S773" s="3" t="s">
        <v>5044</v>
      </c>
      <c r="T773" s="4">
        <v>179.29</v>
      </c>
      <c r="U773" s="4">
        <v>45014.616406599998</v>
      </c>
      <c r="V773" s="10" t="s">
        <v>2935</v>
      </c>
      <c r="W773" s="4">
        <v>1.5617156561994501</v>
      </c>
      <c r="X773" s="4">
        <v>188.26</v>
      </c>
      <c r="Y773" s="4">
        <v>85.194999999999993</v>
      </c>
      <c r="Z773" s="4">
        <v>14.475213999999999</v>
      </c>
      <c r="AA773" s="10">
        <v>14.280366387799999</v>
      </c>
      <c r="AB773" s="10">
        <v>13.089431428499999</v>
      </c>
      <c r="AC773" s="4" t="s">
        <v>2935</v>
      </c>
      <c r="AD773" s="4" t="s">
        <v>2935</v>
      </c>
      <c r="AE773" s="4" t="s">
        <v>2935</v>
      </c>
      <c r="AF773" s="4" t="s">
        <v>2935</v>
      </c>
      <c r="AG773" s="4" t="s">
        <v>2935</v>
      </c>
      <c r="AH773" s="4" t="s">
        <v>2935</v>
      </c>
      <c r="AI773" s="4">
        <v>2.6072860000000002</v>
      </c>
      <c r="AJ773" s="4">
        <v>2.6463860000000001</v>
      </c>
    </row>
    <row r="774" spans="1:36" hidden="1" x14ac:dyDescent="0.3">
      <c r="A774" s="1" t="s">
        <v>768</v>
      </c>
      <c r="B774" s="2">
        <v>101437756</v>
      </c>
      <c r="C774" s="3" t="s">
        <v>2919</v>
      </c>
      <c r="D774" s="4">
        <v>1783.5864704000001</v>
      </c>
      <c r="E774" s="3" t="s">
        <v>2937</v>
      </c>
      <c r="F774" s="3" t="s">
        <v>2938</v>
      </c>
      <c r="G774" s="3" t="s">
        <v>3039</v>
      </c>
      <c r="H774" s="3" t="s">
        <v>3039</v>
      </c>
      <c r="I774" s="3" t="s">
        <v>3466</v>
      </c>
      <c r="J774" s="4">
        <v>41.877794000000002</v>
      </c>
      <c r="K774" s="4">
        <v>5.1352840000000004</v>
      </c>
      <c r="L774" s="4">
        <v>-2.8819180000000002</v>
      </c>
      <c r="M774" s="4">
        <v>1.249668</v>
      </c>
      <c r="N774" s="4" t="s">
        <v>2924</v>
      </c>
      <c r="O774" s="4">
        <v>96.895674</v>
      </c>
      <c r="P774" s="4">
        <v>2.620063</v>
      </c>
      <c r="Q774" s="4">
        <v>18.357216999999999</v>
      </c>
      <c r="R774" s="4">
        <v>139.35668799999999</v>
      </c>
      <c r="S774" s="3" t="s">
        <v>5045</v>
      </c>
      <c r="T774" s="4">
        <v>38.08</v>
      </c>
      <c r="U774" s="4">
        <v>1783.5864704000001</v>
      </c>
      <c r="V774" s="10">
        <v>2563.6404699999998</v>
      </c>
      <c r="W774" s="4" t="s">
        <v>2935</v>
      </c>
      <c r="X774" s="4">
        <v>41.47</v>
      </c>
      <c r="Y774" s="4">
        <v>25.027999999999999</v>
      </c>
      <c r="Z774" s="4" t="s">
        <v>2924</v>
      </c>
      <c r="AA774" s="10">
        <v>24.127225495699999</v>
      </c>
      <c r="AB774" s="10">
        <v>28.1380003399</v>
      </c>
      <c r="AC774" s="4">
        <v>1.4828330000000001</v>
      </c>
      <c r="AD774" s="4">
        <v>1.2886824691481999</v>
      </c>
      <c r="AE774" s="4">
        <v>1.4344184539128</v>
      </c>
      <c r="AF774" s="4">
        <v>18.357216999999999</v>
      </c>
      <c r="AG774" s="4">
        <v>12.494391453885401</v>
      </c>
      <c r="AH774" s="4">
        <v>14.4620557829625</v>
      </c>
      <c r="AI774" s="4">
        <v>2.620063</v>
      </c>
      <c r="AJ774" s="4" t="s">
        <v>2924</v>
      </c>
    </row>
    <row r="775" spans="1:36" hidden="1" x14ac:dyDescent="0.3">
      <c r="A775" s="1" t="s">
        <v>769</v>
      </c>
      <c r="B775" s="2">
        <v>28827980</v>
      </c>
      <c r="C775" s="3" t="s">
        <v>2919</v>
      </c>
      <c r="D775" s="4">
        <v>3122.6757108000002</v>
      </c>
      <c r="E775" s="3" t="s">
        <v>2930</v>
      </c>
      <c r="F775" s="3" t="s">
        <v>2954</v>
      </c>
      <c r="G775" s="3" t="s">
        <v>2954</v>
      </c>
      <c r="H775" s="3" t="s">
        <v>3042</v>
      </c>
      <c r="I775" s="3" t="s">
        <v>3068</v>
      </c>
      <c r="J775" s="4">
        <v>-37.177281000000001</v>
      </c>
      <c r="K775" s="4">
        <v>25.573395000000001</v>
      </c>
      <c r="L775" s="4">
        <v>19.934283000000001</v>
      </c>
      <c r="M775" s="4">
        <v>10.717897000000001</v>
      </c>
      <c r="N775" s="4">
        <v>27.512563</v>
      </c>
      <c r="O775" s="4">
        <v>21.51277</v>
      </c>
      <c r="P775" s="4">
        <v>6.8352060000000003</v>
      </c>
      <c r="Q775" s="4">
        <v>17.078147999999999</v>
      </c>
      <c r="R775" s="4">
        <v>15.971272000000001</v>
      </c>
      <c r="S775" s="3" t="s">
        <v>5046</v>
      </c>
      <c r="T775" s="4">
        <v>10.95</v>
      </c>
      <c r="U775" s="4">
        <v>3122.6757108000002</v>
      </c>
      <c r="V775" s="10">
        <v>2469.1587100000002</v>
      </c>
      <c r="W775" s="4" t="s">
        <v>2935</v>
      </c>
      <c r="X775" s="4">
        <v>18.760000000000002</v>
      </c>
      <c r="Y775" s="5" t="s">
        <v>5047</v>
      </c>
      <c r="Z775" s="4">
        <v>27.512563</v>
      </c>
      <c r="AA775" s="10">
        <v>20.292809488500001</v>
      </c>
      <c r="AB775" s="10">
        <v>23.662373584499999</v>
      </c>
      <c r="AC775" s="4">
        <v>3.3847830000000001</v>
      </c>
      <c r="AD775" s="4">
        <v>2.8500584807337002</v>
      </c>
      <c r="AE775" s="4">
        <v>3.2901818343560998</v>
      </c>
      <c r="AF775" s="4">
        <v>17.078147999999999</v>
      </c>
      <c r="AG775" s="4">
        <v>10.982717498538801</v>
      </c>
      <c r="AH775" s="4">
        <v>13.2144153957685</v>
      </c>
      <c r="AI775" s="4">
        <v>6.8352060000000003</v>
      </c>
      <c r="AJ775" s="4">
        <v>7.9061370000000002</v>
      </c>
    </row>
    <row r="776" spans="1:36" hidden="1" x14ac:dyDescent="0.3">
      <c r="A776" s="1" t="s">
        <v>770</v>
      </c>
      <c r="B776" s="2">
        <v>4993797</v>
      </c>
      <c r="C776" s="3" t="s">
        <v>2936</v>
      </c>
      <c r="D776" s="4">
        <v>1582.40001725</v>
      </c>
      <c r="E776" s="3" t="s">
        <v>2937</v>
      </c>
      <c r="F776" s="3" t="s">
        <v>2938</v>
      </c>
      <c r="G776" s="3" t="s">
        <v>3039</v>
      </c>
      <c r="H776" s="3" t="s">
        <v>3039</v>
      </c>
      <c r="I776" s="3" t="s">
        <v>3170</v>
      </c>
      <c r="J776" s="4">
        <v>44.305019000000001</v>
      </c>
      <c r="K776" s="4">
        <v>19.123505999999999</v>
      </c>
      <c r="L776" s="4">
        <v>23.758278000000001</v>
      </c>
      <c r="M776" s="4">
        <v>4.036187</v>
      </c>
      <c r="N776" s="5" t="s">
        <v>3467</v>
      </c>
      <c r="O776" s="4">
        <v>5.8307330000000004</v>
      </c>
      <c r="P776" s="4">
        <v>1.4228609999999999</v>
      </c>
      <c r="Q776" s="5" t="s">
        <v>3468</v>
      </c>
      <c r="R776" s="4">
        <v>8.7930440000000001</v>
      </c>
      <c r="S776" s="3" t="s">
        <v>5048</v>
      </c>
      <c r="T776" s="4">
        <v>14.95</v>
      </c>
      <c r="U776" s="4">
        <v>1582.40001725</v>
      </c>
      <c r="V776" s="10">
        <v>1390.4000169999999</v>
      </c>
      <c r="W776" s="4" t="s">
        <v>2935</v>
      </c>
      <c r="X776" s="4">
        <v>15.645</v>
      </c>
      <c r="Y776" s="4">
        <v>9.44</v>
      </c>
      <c r="Z776" s="5" t="s">
        <v>3467</v>
      </c>
      <c r="AA776" s="10">
        <v>20.1346801346</v>
      </c>
      <c r="AB776" s="10">
        <v>18.6875</v>
      </c>
      <c r="AC776" s="4">
        <v>0.58990200000000004</v>
      </c>
      <c r="AD776" s="4">
        <v>0.60456774624160003</v>
      </c>
      <c r="AE776" s="4">
        <v>0.5900714107774</v>
      </c>
      <c r="AF776" s="5" t="s">
        <v>3468</v>
      </c>
      <c r="AG776" s="4">
        <v>8.8522902499384006</v>
      </c>
      <c r="AH776" s="4">
        <v>8.4884005921856005</v>
      </c>
      <c r="AI776" s="4">
        <v>1.4228609999999999</v>
      </c>
      <c r="AJ776" s="4">
        <v>1.8280749999999999</v>
      </c>
    </row>
    <row r="777" spans="1:36" hidden="1" x14ac:dyDescent="0.3">
      <c r="A777" s="1" t="s">
        <v>771</v>
      </c>
      <c r="B777" s="2">
        <v>5720652</v>
      </c>
      <c r="C777" s="3" t="s">
        <v>2936</v>
      </c>
      <c r="D777" s="4">
        <v>3434.9369925199999</v>
      </c>
      <c r="E777" s="3" t="s">
        <v>2930</v>
      </c>
      <c r="F777" s="3" t="s">
        <v>2954</v>
      </c>
      <c r="G777" s="3" t="s">
        <v>2955</v>
      </c>
      <c r="H777" s="3" t="s">
        <v>2956</v>
      </c>
      <c r="I777" s="3"/>
      <c r="J777" s="4">
        <v>3.8419319999999999</v>
      </c>
      <c r="K777" s="4">
        <v>2.1598269999999999</v>
      </c>
      <c r="L777" s="4">
        <v>-2.3735810000000002</v>
      </c>
      <c r="M777" s="4">
        <v>2.3809520000000002</v>
      </c>
      <c r="N777" s="4" t="s">
        <v>2924</v>
      </c>
      <c r="O777" s="4">
        <v>19.585920999999999</v>
      </c>
      <c r="P777" s="4">
        <v>1.222696</v>
      </c>
      <c r="Q777" s="4" t="s">
        <v>2935</v>
      </c>
      <c r="R777" s="4">
        <v>78.278045000000006</v>
      </c>
      <c r="S777" s="3" t="s">
        <v>5049</v>
      </c>
      <c r="T777" s="4">
        <v>9.4600000000000009</v>
      </c>
      <c r="U777" s="4">
        <v>3434.9369925199999</v>
      </c>
      <c r="V777" s="10">
        <v>4499.5615319999997</v>
      </c>
      <c r="W777" s="4">
        <v>8.2452431289640593</v>
      </c>
      <c r="X777" s="5" t="s">
        <v>4511</v>
      </c>
      <c r="Y777" s="5" t="s">
        <v>5050</v>
      </c>
      <c r="Z777" s="4" t="s">
        <v>2924</v>
      </c>
      <c r="AA777" s="10" t="s">
        <v>2935</v>
      </c>
      <c r="AB777" s="10" t="s">
        <v>2935</v>
      </c>
      <c r="AC777" s="4">
        <v>30.009743</v>
      </c>
      <c r="AD777" s="4" t="s">
        <v>2935</v>
      </c>
      <c r="AE777" s="4" t="s">
        <v>2935</v>
      </c>
      <c r="AF777" s="4" t="s">
        <v>2935</v>
      </c>
      <c r="AG777" s="4" t="s">
        <v>2935</v>
      </c>
      <c r="AH777" s="4" t="s">
        <v>2935</v>
      </c>
      <c r="AI777" s="4">
        <v>1.222696</v>
      </c>
      <c r="AJ777" s="4">
        <v>1.222696</v>
      </c>
    </row>
    <row r="778" spans="1:36" hidden="1" x14ac:dyDescent="0.3">
      <c r="A778" s="1" t="s">
        <v>772</v>
      </c>
      <c r="B778" s="2">
        <v>4556424</v>
      </c>
      <c r="C778" s="3" t="s">
        <v>2919</v>
      </c>
      <c r="D778" s="4">
        <v>16850.665580389999</v>
      </c>
      <c r="E778" s="3" t="s">
        <v>2946</v>
      </c>
      <c r="F778" s="3" t="s">
        <v>2947</v>
      </c>
      <c r="G778" s="3" t="s">
        <v>2948</v>
      </c>
      <c r="H778" s="3" t="s">
        <v>2990</v>
      </c>
      <c r="I778" s="3" t="s">
        <v>2950</v>
      </c>
      <c r="J778" s="4">
        <v>94.267664999999994</v>
      </c>
      <c r="K778" s="4">
        <v>46.437390000000001</v>
      </c>
      <c r="L778" s="4">
        <v>17.473117999999999</v>
      </c>
      <c r="M778" s="4">
        <v>4.9551259999999999</v>
      </c>
      <c r="N778" s="4">
        <v>17.594829000000001</v>
      </c>
      <c r="O778" s="4">
        <v>18.533481999999999</v>
      </c>
      <c r="P778" s="4">
        <v>8.5624420000000008</v>
      </c>
      <c r="Q778" s="4">
        <v>73.981815999999995</v>
      </c>
      <c r="R778" s="4">
        <v>14.040018999999999</v>
      </c>
      <c r="S778" s="3" t="s">
        <v>5051</v>
      </c>
      <c r="T778" s="4">
        <v>83.03</v>
      </c>
      <c r="U778" s="4">
        <v>16850.665580389999</v>
      </c>
      <c r="V778" s="10">
        <v>16047.91358</v>
      </c>
      <c r="W778" s="4" t="s">
        <v>2935</v>
      </c>
      <c r="X778" s="4">
        <v>83.68</v>
      </c>
      <c r="Y778" s="4">
        <v>42.125</v>
      </c>
      <c r="Z778" s="4">
        <v>17.594829000000001</v>
      </c>
      <c r="AA778" s="10">
        <v>23.588068181800001</v>
      </c>
      <c r="AB778" s="10">
        <v>23.785583123399999</v>
      </c>
      <c r="AC778" s="4">
        <v>5.6141540000000001</v>
      </c>
      <c r="AD778" s="4">
        <v>5.2957842716604002</v>
      </c>
      <c r="AE778" s="4">
        <v>5.4448557927878003</v>
      </c>
      <c r="AF778" s="4">
        <v>73.981815999999995</v>
      </c>
      <c r="AG778" s="4">
        <v>16.0215437211893</v>
      </c>
      <c r="AH778" s="4">
        <v>16.749735888600298</v>
      </c>
      <c r="AI778" s="4">
        <v>8.5624420000000008</v>
      </c>
      <c r="AJ778" s="4">
        <v>11.863123</v>
      </c>
    </row>
    <row r="779" spans="1:36" hidden="1" x14ac:dyDescent="0.3">
      <c r="A779" s="1" t="s">
        <v>773</v>
      </c>
      <c r="B779" s="2">
        <v>8418777</v>
      </c>
      <c r="C779" s="3" t="s">
        <v>2957</v>
      </c>
      <c r="D779" s="4">
        <v>610.68966425999997</v>
      </c>
      <c r="E779" s="3" t="s">
        <v>2925</v>
      </c>
      <c r="F779" s="3" t="s">
        <v>2997</v>
      </c>
      <c r="G779" s="3" t="s">
        <v>3128</v>
      </c>
      <c r="H779" s="3" t="s">
        <v>3129</v>
      </c>
      <c r="I779" s="3" t="s">
        <v>3258</v>
      </c>
      <c r="J779" s="4">
        <v>1427.7070060000001</v>
      </c>
      <c r="K779" s="4">
        <v>152.34087299999999</v>
      </c>
      <c r="L779" s="4">
        <v>-9.4050989999999999</v>
      </c>
      <c r="M779" s="4">
        <v>5.6840710000000003</v>
      </c>
      <c r="N779" s="4" t="s">
        <v>2924</v>
      </c>
      <c r="O779" s="4" t="s">
        <v>2924</v>
      </c>
      <c r="P779" s="4">
        <v>7.9923359999999999</v>
      </c>
      <c r="Q779" s="4" t="s">
        <v>2924</v>
      </c>
      <c r="R779" s="4" t="s">
        <v>2924</v>
      </c>
      <c r="S779" s="3" t="s">
        <v>5052</v>
      </c>
      <c r="T779" s="4">
        <v>47.97</v>
      </c>
      <c r="U779" s="4">
        <v>610.68966425999997</v>
      </c>
      <c r="V779" s="10">
        <v>622.51168399999995</v>
      </c>
      <c r="W779" s="4" t="s">
        <v>2935</v>
      </c>
      <c r="X779" s="4">
        <v>58.5</v>
      </c>
      <c r="Y779" s="5" t="s">
        <v>5053</v>
      </c>
      <c r="Z779" s="4" t="s">
        <v>2924</v>
      </c>
      <c r="AA779" s="10" t="s">
        <v>2935</v>
      </c>
      <c r="AB779" s="10" t="s">
        <v>2935</v>
      </c>
      <c r="AC779" s="4">
        <v>41.925902000000001</v>
      </c>
      <c r="AD779" s="4" t="s">
        <v>2935</v>
      </c>
      <c r="AE779" s="4" t="s">
        <v>2935</v>
      </c>
      <c r="AF779" s="4" t="s">
        <v>2924</v>
      </c>
      <c r="AG779" s="4" t="s">
        <v>2935</v>
      </c>
      <c r="AH779" s="4" t="s">
        <v>2935</v>
      </c>
      <c r="AI779" s="4">
        <v>7.9923359999999999</v>
      </c>
      <c r="AJ779" s="4">
        <v>8.1832139999999995</v>
      </c>
    </row>
    <row r="780" spans="1:36" hidden="1" x14ac:dyDescent="0.3">
      <c r="A780" s="1" t="s">
        <v>774</v>
      </c>
      <c r="B780" s="2">
        <v>4160234</v>
      </c>
      <c r="C780" s="3" t="s">
        <v>2936</v>
      </c>
      <c r="D780" s="4">
        <v>7687.3544149500003</v>
      </c>
      <c r="E780" s="3" t="s">
        <v>2946</v>
      </c>
      <c r="F780" s="3" t="s">
        <v>2947</v>
      </c>
      <c r="G780" s="3" t="s">
        <v>2948</v>
      </c>
      <c r="H780" s="3" t="s">
        <v>2949</v>
      </c>
      <c r="I780" s="3" t="s">
        <v>2950</v>
      </c>
      <c r="J780" s="4">
        <v>-6.8355309999999996</v>
      </c>
      <c r="K780" s="4">
        <v>12.030597999999999</v>
      </c>
      <c r="L780" s="4">
        <v>9.920852</v>
      </c>
      <c r="M780" s="4">
        <v>12.296110000000001</v>
      </c>
      <c r="N780" s="4">
        <v>29.944237999999999</v>
      </c>
      <c r="O780" s="4">
        <v>25.891995999999999</v>
      </c>
      <c r="P780" s="4">
        <v>3.1018949999999998</v>
      </c>
      <c r="Q780" s="4">
        <v>19.258032</v>
      </c>
      <c r="R780" s="4">
        <v>30.966726999999999</v>
      </c>
      <c r="S780" s="3" t="s">
        <v>5054</v>
      </c>
      <c r="T780" s="4">
        <v>80.55</v>
      </c>
      <c r="U780" s="4">
        <v>7687.3544149500003</v>
      </c>
      <c r="V780" s="10">
        <v>7262.0304139999998</v>
      </c>
      <c r="W780" s="4">
        <v>1.63873370577281</v>
      </c>
      <c r="X780" s="4">
        <v>90.06</v>
      </c>
      <c r="Y780" s="4">
        <v>66.349999999999994</v>
      </c>
      <c r="Z780" s="4">
        <v>29.944237999999999</v>
      </c>
      <c r="AA780" s="10">
        <v>19.839901477800002</v>
      </c>
      <c r="AB780" s="10">
        <v>19.839901477800002</v>
      </c>
      <c r="AC780" s="4">
        <v>5.7014290000000001</v>
      </c>
      <c r="AD780" s="4">
        <v>5.3581468754727002</v>
      </c>
      <c r="AE780" s="4">
        <v>5.3581468754727002</v>
      </c>
      <c r="AF780" s="4">
        <v>19.258032</v>
      </c>
      <c r="AG780" s="4">
        <v>13.4656599554979</v>
      </c>
      <c r="AH780" s="4">
        <v>13.4656599554979</v>
      </c>
      <c r="AI780" s="4">
        <v>3.1018949999999998</v>
      </c>
      <c r="AJ780" s="4">
        <v>5.0906909999999996</v>
      </c>
    </row>
    <row r="781" spans="1:36" hidden="1" x14ac:dyDescent="0.3">
      <c r="A781" s="1" t="s">
        <v>775</v>
      </c>
      <c r="B781" s="2">
        <v>4913589</v>
      </c>
      <c r="C781" s="3" t="s">
        <v>2936</v>
      </c>
      <c r="D781" s="4">
        <v>1461.2845600000001</v>
      </c>
      <c r="E781" s="3" t="s">
        <v>3007</v>
      </c>
      <c r="F781" s="3" t="s">
        <v>3008</v>
      </c>
      <c r="G781" s="3" t="s">
        <v>3009</v>
      </c>
      <c r="H781" s="3" t="s">
        <v>3010</v>
      </c>
      <c r="I781" s="3" t="s">
        <v>3469</v>
      </c>
      <c r="J781" s="4">
        <v>33.044983000000002</v>
      </c>
      <c r="K781" s="4">
        <v>-2.1628500000000002</v>
      </c>
      <c r="L781" s="4">
        <v>-3.2095660000000001</v>
      </c>
      <c r="M781" s="4">
        <v>4.412763</v>
      </c>
      <c r="N781" s="4">
        <v>9.8526589999999992</v>
      </c>
      <c r="O781" s="4">
        <v>8.4785009999999996</v>
      </c>
      <c r="P781" s="4">
        <v>1.051336</v>
      </c>
      <c r="Q781" s="4">
        <v>5.9222330000000003</v>
      </c>
      <c r="R781" s="4">
        <v>13.361890000000001</v>
      </c>
      <c r="S781" s="3" t="s">
        <v>5055</v>
      </c>
      <c r="T781" s="4">
        <v>15.38</v>
      </c>
      <c r="U781" s="4">
        <v>1461.2845600000001</v>
      </c>
      <c r="V781" s="10">
        <v>2648.32656</v>
      </c>
      <c r="W781" s="4">
        <v>2.0806241872561801</v>
      </c>
      <c r="X781" s="4">
        <v>17.12</v>
      </c>
      <c r="Y781" s="4">
        <v>10.71</v>
      </c>
      <c r="Z781" s="4">
        <v>7.842937</v>
      </c>
      <c r="AA781" s="10">
        <v>11.5865601928</v>
      </c>
      <c r="AB781" s="10">
        <v>12.532186043399999</v>
      </c>
      <c r="AC781" s="4">
        <v>0.31602400000000003</v>
      </c>
      <c r="AD781" s="4">
        <v>0.31814976151259999</v>
      </c>
      <c r="AE781" s="4">
        <v>0.31765682383069999</v>
      </c>
      <c r="AF781" s="4">
        <v>5.9222330000000003</v>
      </c>
      <c r="AG781" s="4">
        <v>6.9518258498858998</v>
      </c>
      <c r="AH781" s="4">
        <v>6.9164668264031004</v>
      </c>
      <c r="AI781" s="4">
        <v>1.051336</v>
      </c>
      <c r="AJ781" s="4">
        <v>2.3774929999999999</v>
      </c>
    </row>
    <row r="782" spans="1:36" hidden="1" x14ac:dyDescent="0.3">
      <c r="A782" s="1" t="s">
        <v>776</v>
      </c>
      <c r="B782" s="2">
        <v>4022058</v>
      </c>
      <c r="C782" s="3" t="s">
        <v>2936</v>
      </c>
      <c r="D782" s="4">
        <v>16478.24473712</v>
      </c>
      <c r="E782" s="3" t="s">
        <v>3007</v>
      </c>
      <c r="F782" s="3" t="s">
        <v>3075</v>
      </c>
      <c r="G782" s="3" t="s">
        <v>3075</v>
      </c>
      <c r="H782" s="3" t="s">
        <v>3276</v>
      </c>
      <c r="I782" s="3" t="s">
        <v>3470</v>
      </c>
      <c r="J782" s="4">
        <v>-40.285303999999996</v>
      </c>
      <c r="K782" s="4">
        <v>-39.199935000000004</v>
      </c>
      <c r="L782" s="4">
        <v>-7.6306710000000004</v>
      </c>
      <c r="M782" s="4">
        <v>-1.2519769999999999</v>
      </c>
      <c r="N782" s="4">
        <v>11.653188</v>
      </c>
      <c r="O782" s="4">
        <v>9.7412899999999993</v>
      </c>
      <c r="P782" s="4">
        <v>2.2696429999999999</v>
      </c>
      <c r="Q782" s="4">
        <v>6.4248630000000002</v>
      </c>
      <c r="R782" s="4">
        <v>22.925576</v>
      </c>
      <c r="S782" s="3" t="s">
        <v>5056</v>
      </c>
      <c r="T782" s="4">
        <v>74.930000000000007</v>
      </c>
      <c r="U782" s="4">
        <v>16478.24473712</v>
      </c>
      <c r="V782" s="10">
        <v>33469.547737000001</v>
      </c>
      <c r="W782" s="4">
        <v>3.1496062992125999</v>
      </c>
      <c r="X782" s="5" t="s">
        <v>5057</v>
      </c>
      <c r="Y782" s="4">
        <v>72.12</v>
      </c>
      <c r="Z782" s="4">
        <v>11.653188</v>
      </c>
      <c r="AA782" s="10">
        <v>12.5342924054</v>
      </c>
      <c r="AB782" s="10">
        <v>12.814351800300001</v>
      </c>
      <c r="AC782" s="4">
        <v>0.84355100000000005</v>
      </c>
      <c r="AD782" s="4">
        <v>0.80779419551359999</v>
      </c>
      <c r="AE782" s="4">
        <v>0.82430444418600002</v>
      </c>
      <c r="AF782" s="4">
        <v>6.4248630000000002</v>
      </c>
      <c r="AG782" s="4">
        <v>11.2582893469243</v>
      </c>
      <c r="AH782" s="4">
        <v>11.6184589464242</v>
      </c>
      <c r="AI782" s="4">
        <v>2.2696429999999999</v>
      </c>
      <c r="AJ782" s="4">
        <v>9.569604</v>
      </c>
    </row>
    <row r="783" spans="1:36" hidden="1" x14ac:dyDescent="0.3">
      <c r="A783" s="1" t="s">
        <v>777</v>
      </c>
      <c r="B783" s="2">
        <v>4911259</v>
      </c>
      <c r="C783" s="3" t="s">
        <v>2919</v>
      </c>
      <c r="D783" s="4">
        <v>14275.476701600001</v>
      </c>
      <c r="E783" s="3" t="s">
        <v>3007</v>
      </c>
      <c r="F783" s="3" t="s">
        <v>3075</v>
      </c>
      <c r="G783" s="3" t="s">
        <v>3075</v>
      </c>
      <c r="H783" s="3" t="s">
        <v>3276</v>
      </c>
      <c r="I783" s="3" t="s">
        <v>3471</v>
      </c>
      <c r="J783" s="4">
        <v>-43.402659</v>
      </c>
      <c r="K783" s="4">
        <v>-32.217232000000003</v>
      </c>
      <c r="L783" s="4">
        <v>-0.80669299999999999</v>
      </c>
      <c r="M783" s="4">
        <v>3.4267910000000001</v>
      </c>
      <c r="N783" s="4" t="s">
        <v>2924</v>
      </c>
      <c r="O783" s="4">
        <v>31.057062999999999</v>
      </c>
      <c r="P783" s="4">
        <v>1.9343939999999999</v>
      </c>
      <c r="Q783" s="4">
        <v>5.0694179999999998</v>
      </c>
      <c r="R783" s="4">
        <v>55.547682000000002</v>
      </c>
      <c r="S783" s="3" t="s">
        <v>5058</v>
      </c>
      <c r="T783" s="4">
        <v>66.400000000000006</v>
      </c>
      <c r="U783" s="4">
        <v>14275.476701600001</v>
      </c>
      <c r="V783" s="10">
        <v>24502.776700999999</v>
      </c>
      <c r="W783" s="4" t="s">
        <v>2935</v>
      </c>
      <c r="X783" s="4">
        <v>151.215</v>
      </c>
      <c r="Y783" s="4">
        <v>60.49</v>
      </c>
      <c r="Z783" s="4" t="s">
        <v>2924</v>
      </c>
      <c r="AA783" s="10">
        <v>11.5758093478</v>
      </c>
      <c r="AB783" s="10">
        <v>12.2591103283</v>
      </c>
      <c r="AC783" s="4">
        <v>0.79127199999999998</v>
      </c>
      <c r="AD783" s="4">
        <v>0.78616404827399999</v>
      </c>
      <c r="AE783" s="4">
        <v>0.7979515809412</v>
      </c>
      <c r="AF783" s="4">
        <v>5.0694179999999998</v>
      </c>
      <c r="AG783" s="4">
        <v>8.8841769133731994</v>
      </c>
      <c r="AH783" s="4">
        <v>9.2618618544825004</v>
      </c>
      <c r="AI783" s="4">
        <v>1.9343939999999999</v>
      </c>
      <c r="AJ783" s="4">
        <v>3.307102</v>
      </c>
    </row>
    <row r="784" spans="1:36" hidden="1" x14ac:dyDescent="0.3">
      <c r="A784" s="1" t="s">
        <v>778</v>
      </c>
      <c r="B784" s="2">
        <v>4001616</v>
      </c>
      <c r="C784" s="3" t="s">
        <v>2936</v>
      </c>
      <c r="D784" s="4">
        <v>48838.159655640004</v>
      </c>
      <c r="E784" s="3" t="s">
        <v>3095</v>
      </c>
      <c r="F784" s="3" t="s">
        <v>3095</v>
      </c>
      <c r="G784" s="3" t="s">
        <v>3130</v>
      </c>
      <c r="H784" s="3" t="s">
        <v>3130</v>
      </c>
      <c r="I784" s="3" t="s">
        <v>3097</v>
      </c>
      <c r="J784" s="4">
        <v>23.807496</v>
      </c>
      <c r="K784" s="4">
        <v>3.0120480000000001</v>
      </c>
      <c r="L784" s="4">
        <v>-3.1</v>
      </c>
      <c r="M784" s="4">
        <v>0.88495599999999996</v>
      </c>
      <c r="N784" s="4">
        <v>21.445961</v>
      </c>
      <c r="O784" s="4" t="s">
        <v>2924</v>
      </c>
      <c r="P784" s="4">
        <v>1.8652550000000001</v>
      </c>
      <c r="Q784" s="4">
        <v>12.881008</v>
      </c>
      <c r="R784" s="4">
        <v>23.237034999999999</v>
      </c>
      <c r="S784" s="3" t="s">
        <v>5059</v>
      </c>
      <c r="T784" s="4">
        <v>58.14</v>
      </c>
      <c r="U784" s="4">
        <v>48838.159655640004</v>
      </c>
      <c r="V784" s="10">
        <v>91455.159654999996</v>
      </c>
      <c r="W784" s="4">
        <v>4.5923632610939098</v>
      </c>
      <c r="X784" s="4">
        <v>61.97</v>
      </c>
      <c r="Y784" s="4">
        <v>43.53</v>
      </c>
      <c r="Z784" s="4">
        <v>20.450229</v>
      </c>
      <c r="AA784" s="10">
        <v>18.1223115765</v>
      </c>
      <c r="AB784" s="10">
        <v>21.052402885199999</v>
      </c>
      <c r="AC784" s="4">
        <v>6.2670570000000003</v>
      </c>
      <c r="AD784" s="4">
        <v>5.5841990173060001</v>
      </c>
      <c r="AE784" s="4">
        <v>6.0515696171988997</v>
      </c>
      <c r="AF784" s="4">
        <v>12.881008</v>
      </c>
      <c r="AG784" s="4">
        <v>11.876086882108099</v>
      </c>
      <c r="AH784" s="4">
        <v>12.4406127773879</v>
      </c>
      <c r="AI784" s="4">
        <v>1.8652550000000001</v>
      </c>
      <c r="AJ784" s="4">
        <v>2.2158699999999998</v>
      </c>
    </row>
    <row r="785" spans="1:36" hidden="1" x14ac:dyDescent="0.3">
      <c r="A785" s="1" t="s">
        <v>779</v>
      </c>
      <c r="B785" s="2">
        <v>4206221</v>
      </c>
      <c r="C785" s="3" t="s">
        <v>2936</v>
      </c>
      <c r="D785" s="4">
        <v>15655.072226300001</v>
      </c>
      <c r="E785" s="3" t="s">
        <v>2925</v>
      </c>
      <c r="F785" s="3" t="s">
        <v>2981</v>
      </c>
      <c r="G785" s="3" t="s">
        <v>2982</v>
      </c>
      <c r="H785" s="3" t="s">
        <v>3174</v>
      </c>
      <c r="I785" s="3" t="s">
        <v>3187</v>
      </c>
      <c r="J785" s="4">
        <v>22.421149</v>
      </c>
      <c r="K785" s="4">
        <v>8.9181460000000001</v>
      </c>
      <c r="L785" s="4">
        <v>6.2256900000000002</v>
      </c>
      <c r="M785" s="4">
        <v>5.3249079999999998</v>
      </c>
      <c r="N785" s="4">
        <v>27.847052000000001</v>
      </c>
      <c r="O785" s="4">
        <v>31.638635000000001</v>
      </c>
      <c r="P785" s="4" t="s">
        <v>2924</v>
      </c>
      <c r="Q785" s="4">
        <v>20.500342</v>
      </c>
      <c r="R785" s="4">
        <v>35.623690000000003</v>
      </c>
      <c r="S785" s="3" t="s">
        <v>5060</v>
      </c>
      <c r="T785" s="4">
        <v>453.35</v>
      </c>
      <c r="U785" s="4">
        <v>15655.072226300001</v>
      </c>
      <c r="V785" s="10">
        <v>20669.408226</v>
      </c>
      <c r="W785" s="4">
        <v>1.33230395941326</v>
      </c>
      <c r="X785" s="4">
        <v>542.74990000000003</v>
      </c>
      <c r="Y785" s="4">
        <v>367.24</v>
      </c>
      <c r="Z785" s="4">
        <v>27.847052000000001</v>
      </c>
      <c r="AA785" s="10">
        <v>26.525967186999999</v>
      </c>
      <c r="AB785" s="10">
        <v>27.120381952599999</v>
      </c>
      <c r="AC785" s="4">
        <v>4.4302910000000004</v>
      </c>
      <c r="AD785" s="4">
        <v>4.1911257166888003</v>
      </c>
      <c r="AE785" s="4">
        <v>4.3516506090688001</v>
      </c>
      <c r="AF785" s="4">
        <v>20.500342</v>
      </c>
      <c r="AG785" s="4">
        <v>20.275647050029601</v>
      </c>
      <c r="AH785" s="4">
        <v>21.326778006709901</v>
      </c>
      <c r="AI785" s="4" t="s">
        <v>2924</v>
      </c>
      <c r="AJ785" s="4" t="s">
        <v>2924</v>
      </c>
    </row>
    <row r="786" spans="1:36" hidden="1" x14ac:dyDescent="0.3">
      <c r="A786" s="1" t="s">
        <v>780</v>
      </c>
      <c r="B786" s="2">
        <v>4991702</v>
      </c>
      <c r="C786" s="3" t="s">
        <v>2936</v>
      </c>
      <c r="D786" s="4">
        <v>9274.4705178000004</v>
      </c>
      <c r="E786" s="3" t="s">
        <v>2937</v>
      </c>
      <c r="F786" s="3" t="s">
        <v>2938</v>
      </c>
      <c r="G786" s="3" t="s">
        <v>3047</v>
      </c>
      <c r="H786" s="3" t="s">
        <v>3071</v>
      </c>
      <c r="I786" s="3" t="s">
        <v>3472</v>
      </c>
      <c r="J786" s="4">
        <v>28.08004</v>
      </c>
      <c r="K786" s="4">
        <v>4.9173669999999996</v>
      </c>
      <c r="L786" s="4">
        <v>5.0311909999999997</v>
      </c>
      <c r="M786" s="4">
        <v>1.3743460000000001</v>
      </c>
      <c r="N786" s="4">
        <v>22.914200999999998</v>
      </c>
      <c r="O786" s="4">
        <v>22.975377999999999</v>
      </c>
      <c r="P786" s="4">
        <v>6.2469749999999999</v>
      </c>
      <c r="Q786" s="4">
        <v>13.924557</v>
      </c>
      <c r="R786" s="4">
        <v>24.040576000000001</v>
      </c>
      <c r="S786" s="3" t="s">
        <v>5061</v>
      </c>
      <c r="T786" s="4">
        <v>77.45</v>
      </c>
      <c r="U786" s="4">
        <v>9274.4705178000004</v>
      </c>
      <c r="V786" s="10">
        <v>9639.9705169999997</v>
      </c>
      <c r="W786" s="4">
        <v>1.3944480309877301</v>
      </c>
      <c r="X786" s="4">
        <v>78.710499999999996</v>
      </c>
      <c r="Y786" s="4">
        <v>58.75</v>
      </c>
      <c r="Z786" s="4">
        <v>22.914200999999998</v>
      </c>
      <c r="AA786" s="10">
        <v>21.4015899903</v>
      </c>
      <c r="AB786" s="10">
        <v>21.4015899903</v>
      </c>
      <c r="AC786" s="4">
        <v>2.687999</v>
      </c>
      <c r="AD786" s="4">
        <v>2.5870299161727002</v>
      </c>
      <c r="AE786" s="4">
        <v>2.5870299161727002</v>
      </c>
      <c r="AF786" s="4">
        <v>13.924557</v>
      </c>
      <c r="AG786" s="4">
        <v>13.972421655638501</v>
      </c>
      <c r="AH786" s="4">
        <v>13.972421655638501</v>
      </c>
      <c r="AI786" s="4">
        <v>6.2469749999999999</v>
      </c>
      <c r="AJ786" s="4">
        <v>11.089632999999999</v>
      </c>
    </row>
    <row r="787" spans="1:36" hidden="1" x14ac:dyDescent="0.3">
      <c r="A787" s="1" t="s">
        <v>781</v>
      </c>
      <c r="B787" s="2">
        <v>103348</v>
      </c>
      <c r="C787" s="3" t="s">
        <v>2919</v>
      </c>
      <c r="D787" s="4">
        <v>532.56879780249994</v>
      </c>
      <c r="E787" s="3" t="s">
        <v>2930</v>
      </c>
      <c r="F787" s="3" t="s">
        <v>2958</v>
      </c>
      <c r="G787" s="3" t="s">
        <v>2958</v>
      </c>
      <c r="H787" s="3" t="s">
        <v>3118</v>
      </c>
      <c r="I787" s="3" t="s">
        <v>3133</v>
      </c>
      <c r="J787" s="4">
        <v>10.895212000000001</v>
      </c>
      <c r="K787" s="4">
        <v>9.3023260000000008</v>
      </c>
      <c r="L787" s="4">
        <v>10.588234999999999</v>
      </c>
      <c r="M787" s="4">
        <v>1.2032929999999999</v>
      </c>
      <c r="N787" s="4">
        <v>21.556055862289401</v>
      </c>
      <c r="O787" s="4">
        <v>12.788833900162199</v>
      </c>
      <c r="P787" s="4">
        <v>1.049865</v>
      </c>
      <c r="Q787" s="4">
        <v>15.392301</v>
      </c>
      <c r="R787" s="4">
        <v>11.086907999999999</v>
      </c>
      <c r="S787" s="3" t="s">
        <v>5062</v>
      </c>
      <c r="T787" s="4">
        <v>15.98</v>
      </c>
      <c r="U787" s="4">
        <v>532.56879780249994</v>
      </c>
      <c r="V787" s="10">
        <v>538.91802700000005</v>
      </c>
      <c r="W787" s="4">
        <v>4.3178973717146398</v>
      </c>
      <c r="X787" s="4">
        <v>16</v>
      </c>
      <c r="Y787" s="5" t="s">
        <v>5063</v>
      </c>
      <c r="Z787" s="4">
        <v>21.449663999999999</v>
      </c>
      <c r="AA787" s="10">
        <v>13.8354978354</v>
      </c>
      <c r="AB787" s="10">
        <v>16.821052631499999</v>
      </c>
      <c r="AC787" s="4">
        <v>0.55041099999999998</v>
      </c>
      <c r="AD787" s="4">
        <v>0.52354466155799995</v>
      </c>
      <c r="AE787" s="4">
        <v>0.54420223065969997</v>
      </c>
      <c r="AF787" s="4">
        <v>15.392301</v>
      </c>
      <c r="AG787" s="4" t="s">
        <v>2935</v>
      </c>
      <c r="AH787" s="4" t="s">
        <v>2935</v>
      </c>
      <c r="AI787" s="4">
        <v>1.049865</v>
      </c>
      <c r="AJ787" s="4">
        <v>1.063561</v>
      </c>
    </row>
    <row r="788" spans="1:36" hidden="1" x14ac:dyDescent="0.3">
      <c r="A788" s="1" t="s">
        <v>782</v>
      </c>
      <c r="B788" s="2">
        <v>4998292</v>
      </c>
      <c r="C788" s="3" t="s">
        <v>2936</v>
      </c>
      <c r="D788" s="4">
        <v>1774.7815754999999</v>
      </c>
      <c r="E788" s="3" t="s">
        <v>2930</v>
      </c>
      <c r="F788" s="3" t="s">
        <v>2954</v>
      </c>
      <c r="G788" s="3" t="s">
        <v>2955</v>
      </c>
      <c r="H788" s="3" t="s">
        <v>3393</v>
      </c>
      <c r="I788" s="3" t="s">
        <v>3473</v>
      </c>
      <c r="J788" s="4">
        <v>6.3645800000000001</v>
      </c>
      <c r="K788" s="4">
        <v>-5.3846150000000002</v>
      </c>
      <c r="L788" s="4">
        <v>-4.384328</v>
      </c>
      <c r="M788" s="4">
        <v>1.8211919999999999</v>
      </c>
      <c r="N788" s="4">
        <v>19.327466999999999</v>
      </c>
      <c r="O788" s="4">
        <v>14.989032</v>
      </c>
      <c r="P788" s="4">
        <v>3.99844</v>
      </c>
      <c r="Q788" s="4">
        <v>12.047713999999999</v>
      </c>
      <c r="R788" s="4">
        <v>13.154019</v>
      </c>
      <c r="S788" s="3" t="s">
        <v>5064</v>
      </c>
      <c r="T788" s="4">
        <v>61.5</v>
      </c>
      <c r="U788" s="4">
        <v>1774.7815754999999</v>
      </c>
      <c r="V788" s="10">
        <v>1889.0815749999999</v>
      </c>
      <c r="W788" s="4" t="s">
        <v>2935</v>
      </c>
      <c r="X788" s="4">
        <v>71.010000000000005</v>
      </c>
      <c r="Y788" s="4">
        <v>56.02</v>
      </c>
      <c r="Z788" s="4">
        <v>19.327466999999999</v>
      </c>
      <c r="AA788" s="10">
        <v>15.7692307692</v>
      </c>
      <c r="AB788" s="10">
        <v>17.389239029900001</v>
      </c>
      <c r="AC788" s="4">
        <v>2.3551700000000002</v>
      </c>
      <c r="AD788" s="4">
        <v>2.3085440241964998</v>
      </c>
      <c r="AE788" s="4">
        <v>2.3753815661248998</v>
      </c>
      <c r="AF788" s="4">
        <v>12.047713999999999</v>
      </c>
      <c r="AG788" s="4">
        <v>8.0147712134069007</v>
      </c>
      <c r="AH788" s="4">
        <v>8.4230590792554008</v>
      </c>
      <c r="AI788" s="4">
        <v>3.99844</v>
      </c>
      <c r="AJ788" s="4" t="s">
        <v>2924</v>
      </c>
    </row>
    <row r="789" spans="1:36" hidden="1" x14ac:dyDescent="0.3">
      <c r="A789" s="1" t="s">
        <v>783</v>
      </c>
      <c r="B789" s="2">
        <v>6543878</v>
      </c>
      <c r="C789" s="3" t="s">
        <v>2919</v>
      </c>
      <c r="D789" s="4">
        <v>73624.829400360002</v>
      </c>
      <c r="E789" s="3" t="s">
        <v>2925</v>
      </c>
      <c r="F789" s="3" t="s">
        <v>2981</v>
      </c>
      <c r="G789" s="3" t="s">
        <v>2982</v>
      </c>
      <c r="H789" s="3" t="s">
        <v>3174</v>
      </c>
      <c r="I789" s="3" t="s">
        <v>2950</v>
      </c>
      <c r="J789" s="4">
        <v>88.935081999999994</v>
      </c>
      <c r="K789" s="4">
        <v>37.608696000000002</v>
      </c>
      <c r="L789" s="4">
        <v>16.192474000000001</v>
      </c>
      <c r="M789" s="4">
        <v>4.6095730000000001</v>
      </c>
      <c r="N789" s="4" t="s">
        <v>2924</v>
      </c>
      <c r="O789" s="4">
        <v>40.539799000000002</v>
      </c>
      <c r="P789" s="4">
        <v>9.721902</v>
      </c>
      <c r="Q789" s="4" t="s">
        <v>2924</v>
      </c>
      <c r="R789" s="4">
        <v>36.805073</v>
      </c>
      <c r="S789" s="3" t="s">
        <v>5065</v>
      </c>
      <c r="T789" s="4">
        <v>177.24</v>
      </c>
      <c r="U789" s="4">
        <v>73624.829400360002</v>
      </c>
      <c r="V789" s="10">
        <v>68406.829400000002</v>
      </c>
      <c r="W789" s="4" t="s">
        <v>2935</v>
      </c>
      <c r="X789" s="4">
        <v>178.16</v>
      </c>
      <c r="Y789" s="4">
        <v>92.56</v>
      </c>
      <c r="Z789" s="4" t="s">
        <v>2924</v>
      </c>
      <c r="AA789" s="10">
        <v>43.091585422100003</v>
      </c>
      <c r="AB789" s="10">
        <v>53.377664139899998</v>
      </c>
      <c r="AC789" s="4">
        <v>6.7382609999999996</v>
      </c>
      <c r="AD789" s="4">
        <v>5.6163991843077001</v>
      </c>
      <c r="AE789" s="4">
        <v>6.403341694701</v>
      </c>
      <c r="AF789" s="4" t="s">
        <v>2924</v>
      </c>
      <c r="AG789" s="4">
        <v>27.6356604370499</v>
      </c>
      <c r="AH789" s="4">
        <v>36.135291201508203</v>
      </c>
      <c r="AI789" s="4">
        <v>9.721902</v>
      </c>
      <c r="AJ789" s="4">
        <v>16.236716999999999</v>
      </c>
    </row>
    <row r="790" spans="1:36" hidden="1" x14ac:dyDescent="0.3">
      <c r="A790" s="1" t="s">
        <v>784</v>
      </c>
      <c r="B790" s="2">
        <v>4166546</v>
      </c>
      <c r="C790" s="3" t="s">
        <v>2919</v>
      </c>
      <c r="D790" s="4">
        <v>1597.2516000000001</v>
      </c>
      <c r="E790" s="3" t="s">
        <v>3098</v>
      </c>
      <c r="F790" s="3" t="s">
        <v>3098</v>
      </c>
      <c r="G790" s="3" t="s">
        <v>3099</v>
      </c>
      <c r="H790" s="3" t="s">
        <v>3158</v>
      </c>
      <c r="I790" s="3" t="s">
        <v>3159</v>
      </c>
      <c r="J790" s="4">
        <v>16.666667</v>
      </c>
      <c r="K790" s="4">
        <v>10.622951</v>
      </c>
      <c r="L790" s="4">
        <v>2.4597630000000001</v>
      </c>
      <c r="M790" s="4">
        <v>1.96434</v>
      </c>
      <c r="N790" s="4">
        <v>12.114901</v>
      </c>
      <c r="O790" s="4">
        <v>9.6731649999999991</v>
      </c>
      <c r="P790" s="4">
        <v>4.020975</v>
      </c>
      <c r="Q790" s="4">
        <v>10.527742</v>
      </c>
      <c r="R790" s="4">
        <v>16.733074999999999</v>
      </c>
      <c r="S790" s="3" t="s">
        <v>5066</v>
      </c>
      <c r="T790" s="4">
        <v>33.74</v>
      </c>
      <c r="U790" s="4">
        <v>1597.2516000000001</v>
      </c>
      <c r="V790" s="10">
        <v>1541.1246000000001</v>
      </c>
      <c r="W790" s="4">
        <v>11.8053941908714</v>
      </c>
      <c r="X790" s="4">
        <v>35.74</v>
      </c>
      <c r="Y790" s="4">
        <v>28.400099999999998</v>
      </c>
      <c r="Z790" s="4">
        <v>12.114901</v>
      </c>
      <c r="AA790" s="10" t="s">
        <v>2935</v>
      </c>
      <c r="AB790" s="10" t="s">
        <v>2935</v>
      </c>
      <c r="AC790" s="4">
        <v>9.2585619999999995</v>
      </c>
      <c r="AD790" s="4" t="s">
        <v>2935</v>
      </c>
      <c r="AE790" s="4" t="s">
        <v>2935</v>
      </c>
      <c r="AF790" s="4">
        <v>10.527742</v>
      </c>
      <c r="AG790" s="4" t="s">
        <v>2935</v>
      </c>
      <c r="AH790" s="4" t="s">
        <v>2935</v>
      </c>
      <c r="AI790" s="4">
        <v>4.020975</v>
      </c>
      <c r="AJ790" s="4">
        <v>4.020975</v>
      </c>
    </row>
    <row r="791" spans="1:36" hidden="1" x14ac:dyDescent="0.3">
      <c r="A791" s="1" t="s">
        <v>785</v>
      </c>
      <c r="B791" s="2">
        <v>4980640</v>
      </c>
      <c r="C791" s="3" t="s">
        <v>2936</v>
      </c>
      <c r="D791" s="4">
        <v>1101.78728946</v>
      </c>
      <c r="E791" s="3" t="s">
        <v>3098</v>
      </c>
      <c r="F791" s="3" t="s">
        <v>3098</v>
      </c>
      <c r="G791" s="3" t="s">
        <v>3099</v>
      </c>
      <c r="H791" s="3" t="s">
        <v>3156</v>
      </c>
      <c r="I791" s="3" t="s">
        <v>3341</v>
      </c>
      <c r="J791" s="4">
        <v>-41.566401999999997</v>
      </c>
      <c r="K791" s="4">
        <v>-30.338294999999999</v>
      </c>
      <c r="L791" s="4">
        <v>-18.724345</v>
      </c>
      <c r="M791" s="4">
        <v>-1</v>
      </c>
      <c r="N791" s="4">
        <v>4.4234400000000003</v>
      </c>
      <c r="O791" s="4">
        <v>3.5784790000000002</v>
      </c>
      <c r="P791" s="4">
        <v>1.012429</v>
      </c>
      <c r="Q791" s="4">
        <v>4.0227409999999999</v>
      </c>
      <c r="R791" s="4">
        <v>6.7587479999999998</v>
      </c>
      <c r="S791" s="3" t="s">
        <v>5067</v>
      </c>
      <c r="T791" s="4">
        <v>25.74</v>
      </c>
      <c r="U791" s="4">
        <v>1101.78728946</v>
      </c>
      <c r="V791" s="10">
        <v>1496.055539</v>
      </c>
      <c r="W791" s="4">
        <v>0</v>
      </c>
      <c r="X791" s="4">
        <v>51.659300000000002</v>
      </c>
      <c r="Y791" s="4">
        <v>24.91</v>
      </c>
      <c r="Z791" s="4">
        <v>4.4234400000000003</v>
      </c>
      <c r="AA791" s="10">
        <v>8.9272708354999999</v>
      </c>
      <c r="AB791" s="10">
        <v>7.7705425793999998</v>
      </c>
      <c r="AC791" s="4">
        <v>2.9991530000000002</v>
      </c>
      <c r="AD791" s="4">
        <v>3.9158222109963998</v>
      </c>
      <c r="AE791" s="4">
        <v>3.9336084627286998</v>
      </c>
      <c r="AF791" s="4">
        <v>4.0227409999999999</v>
      </c>
      <c r="AG791" s="4">
        <v>7.0530963357790002</v>
      </c>
      <c r="AH791" s="4">
        <v>6.4993048000406004</v>
      </c>
      <c r="AI791" s="4">
        <v>1.012429</v>
      </c>
      <c r="AJ791" s="4">
        <v>1.012429</v>
      </c>
    </row>
    <row r="792" spans="1:36" hidden="1" x14ac:dyDescent="0.3">
      <c r="A792" s="1" t="s">
        <v>786</v>
      </c>
      <c r="B792" s="2">
        <v>4915418</v>
      </c>
      <c r="C792" s="3" t="s">
        <v>2919</v>
      </c>
      <c r="D792" s="4">
        <v>4255.6631438000004</v>
      </c>
      <c r="E792" s="3" t="s">
        <v>2925</v>
      </c>
      <c r="F792" s="3" t="s">
        <v>3012</v>
      </c>
      <c r="G792" s="3" t="s">
        <v>3013</v>
      </c>
      <c r="H792" s="3" t="s">
        <v>3014</v>
      </c>
      <c r="I792" s="3" t="s">
        <v>3015</v>
      </c>
      <c r="J792" s="4">
        <v>91.158327999999997</v>
      </c>
      <c r="K792" s="4">
        <v>27.759962999999999</v>
      </c>
      <c r="L792" s="4">
        <v>21.187104000000001</v>
      </c>
      <c r="M792" s="4">
        <v>3.5033029999999998</v>
      </c>
      <c r="N792" s="4">
        <v>23.350636000000002</v>
      </c>
      <c r="O792" s="4">
        <v>24.443470999999999</v>
      </c>
      <c r="P792" s="4">
        <v>3.4468700000000001</v>
      </c>
      <c r="Q792" s="4">
        <v>11.189569000000001</v>
      </c>
      <c r="R792" s="4">
        <v>22.535896000000001</v>
      </c>
      <c r="S792" s="3" t="s">
        <v>5068</v>
      </c>
      <c r="T792" s="4">
        <v>139.44999999999999</v>
      </c>
      <c r="U792" s="4">
        <v>4255.6631438000004</v>
      </c>
      <c r="V792" s="10">
        <v>4840.3781429999999</v>
      </c>
      <c r="W792" s="4" t="s">
        <v>2935</v>
      </c>
      <c r="X792" s="5" t="s">
        <v>5069</v>
      </c>
      <c r="Y792" s="4">
        <v>69.77</v>
      </c>
      <c r="Z792" s="4">
        <v>23.350636000000002</v>
      </c>
      <c r="AA792" s="10">
        <v>18.825514681000001</v>
      </c>
      <c r="AB792" s="10">
        <v>20.2101449275</v>
      </c>
      <c r="AC792" s="4">
        <v>2.4573930000000002</v>
      </c>
      <c r="AD792" s="4">
        <v>2.3495311512813002</v>
      </c>
      <c r="AE792" s="4">
        <v>2.4209271516654001</v>
      </c>
      <c r="AF792" s="4">
        <v>11.189569000000001</v>
      </c>
      <c r="AG792" s="4">
        <v>12.423962161723701</v>
      </c>
      <c r="AH792" s="4">
        <v>13.214822768671301</v>
      </c>
      <c r="AI792" s="4">
        <v>3.4468700000000001</v>
      </c>
      <c r="AJ792" s="4">
        <v>8.3915030000000002</v>
      </c>
    </row>
    <row r="793" spans="1:36" hidden="1" x14ac:dyDescent="0.3">
      <c r="A793" s="1" t="s">
        <v>787</v>
      </c>
      <c r="B793" s="2">
        <v>6602795</v>
      </c>
      <c r="C793" s="3" t="s">
        <v>2919</v>
      </c>
      <c r="D793" s="4">
        <v>721.99362080000003</v>
      </c>
      <c r="E793" s="3" t="s">
        <v>3107</v>
      </c>
      <c r="F793" s="3" t="s">
        <v>3108</v>
      </c>
      <c r="G793" s="3" t="s">
        <v>3212</v>
      </c>
      <c r="H793" s="3" t="s">
        <v>3474</v>
      </c>
      <c r="I793" s="3" t="s">
        <v>2950</v>
      </c>
      <c r="J793" s="4">
        <v>69.418604999999999</v>
      </c>
      <c r="K793" s="4">
        <v>2.6779419999999998</v>
      </c>
      <c r="L793" s="4">
        <v>0.20632700000000001</v>
      </c>
      <c r="M793" s="4">
        <v>-6.1211339999999996</v>
      </c>
      <c r="N793" s="4">
        <v>6.3347829999999998</v>
      </c>
      <c r="O793" s="4">
        <v>5.5315110000000001</v>
      </c>
      <c r="P793" s="4">
        <v>0.88528399999999996</v>
      </c>
      <c r="Q793" s="4">
        <v>2.7363390000000001</v>
      </c>
      <c r="R793" s="4">
        <v>4.6126370000000003</v>
      </c>
      <c r="S793" s="3" t="s">
        <v>5070</v>
      </c>
      <c r="T793" s="4">
        <v>14.57</v>
      </c>
      <c r="U793" s="4">
        <v>721.99362080000003</v>
      </c>
      <c r="V793" s="10">
        <v>391.97962000000001</v>
      </c>
      <c r="W793" s="4" t="s">
        <v>2935</v>
      </c>
      <c r="X793" s="4">
        <v>18.213999999999999</v>
      </c>
      <c r="Y793" s="5" t="s">
        <v>5071</v>
      </c>
      <c r="Z793" s="4">
        <v>6.3347829999999998</v>
      </c>
      <c r="AA793" s="10">
        <v>6.3903508771000004</v>
      </c>
      <c r="AB793" s="10">
        <v>6.2132196162</v>
      </c>
      <c r="AC793" s="4">
        <v>1.144606</v>
      </c>
      <c r="AD793" s="4">
        <v>1.1324766703455</v>
      </c>
      <c r="AE793" s="4">
        <v>1.1365458951380001</v>
      </c>
      <c r="AF793" s="4">
        <v>2.7363390000000001</v>
      </c>
      <c r="AG793" s="4">
        <v>2.8077783802718002</v>
      </c>
      <c r="AH793" s="4">
        <v>2.7880103631180999</v>
      </c>
      <c r="AI793" s="4">
        <v>0.88528399999999996</v>
      </c>
      <c r="AJ793" s="4">
        <v>1.9551799999999999</v>
      </c>
    </row>
    <row r="794" spans="1:36" hidden="1" x14ac:dyDescent="0.3">
      <c r="A794" s="1" t="s">
        <v>788</v>
      </c>
      <c r="B794" s="2">
        <v>5733926</v>
      </c>
      <c r="C794" s="3" t="s">
        <v>2936</v>
      </c>
      <c r="D794" s="4">
        <v>1314.2087508</v>
      </c>
      <c r="E794" s="3" t="s">
        <v>2930</v>
      </c>
      <c r="F794" s="3" t="s">
        <v>2954</v>
      </c>
      <c r="G794" s="3" t="s">
        <v>2955</v>
      </c>
      <c r="H794" s="3" t="s">
        <v>2956</v>
      </c>
      <c r="I794" s="3"/>
      <c r="J794" s="4">
        <v>8.2693949999999994</v>
      </c>
      <c r="K794" s="4">
        <v>-1.2441679999999999</v>
      </c>
      <c r="L794" s="4">
        <v>1.1146499999999999</v>
      </c>
      <c r="M794" s="5" t="s">
        <v>3475</v>
      </c>
      <c r="N794" s="4" t="s">
        <v>2935</v>
      </c>
      <c r="O794" s="4" t="s">
        <v>2935</v>
      </c>
      <c r="P794" s="4" t="s">
        <v>2935</v>
      </c>
      <c r="Q794" s="4" t="s">
        <v>2935</v>
      </c>
      <c r="R794" s="4" t="s">
        <v>2935</v>
      </c>
      <c r="S794" s="3" t="s">
        <v>5072</v>
      </c>
      <c r="T794" s="5" t="s">
        <v>4903</v>
      </c>
      <c r="U794" s="4">
        <v>1314.2087508</v>
      </c>
      <c r="V794" s="10" t="s">
        <v>2935</v>
      </c>
      <c r="W794" s="4">
        <v>10.393700787401601</v>
      </c>
      <c r="X794" s="4">
        <v>13.2392</v>
      </c>
      <c r="Y794" s="4">
        <v>11.68</v>
      </c>
      <c r="Z794" s="4" t="s">
        <v>2935</v>
      </c>
      <c r="AA794" s="10" t="s">
        <v>2935</v>
      </c>
      <c r="AB794" s="10" t="s">
        <v>2935</v>
      </c>
      <c r="AC794" s="4" t="s">
        <v>2935</v>
      </c>
      <c r="AD794" s="4" t="s">
        <v>2935</v>
      </c>
      <c r="AE794" s="4" t="s">
        <v>2935</v>
      </c>
      <c r="AF794" s="4" t="s">
        <v>2935</v>
      </c>
      <c r="AG794" s="4" t="s">
        <v>2935</v>
      </c>
      <c r="AH794" s="4" t="s">
        <v>2935</v>
      </c>
      <c r="AI794" s="4" t="s">
        <v>2935</v>
      </c>
      <c r="AJ794" s="4" t="s">
        <v>2935</v>
      </c>
    </row>
    <row r="795" spans="1:36" hidden="1" x14ac:dyDescent="0.3">
      <c r="A795" s="1" t="s">
        <v>789</v>
      </c>
      <c r="B795" s="2">
        <v>19263902</v>
      </c>
      <c r="C795" s="3" t="s">
        <v>2936</v>
      </c>
      <c r="D795" s="4">
        <v>783.43402886000001</v>
      </c>
      <c r="E795" s="3" t="s">
        <v>2930</v>
      </c>
      <c r="F795" s="3" t="s">
        <v>2954</v>
      </c>
      <c r="G795" s="3" t="s">
        <v>2955</v>
      </c>
      <c r="H795" s="3" t="s">
        <v>2956</v>
      </c>
      <c r="I795" s="3"/>
      <c r="J795" s="4">
        <v>13.079585</v>
      </c>
      <c r="K795" s="4">
        <v>0.12254900000000001</v>
      </c>
      <c r="L795" s="5" t="s">
        <v>3476</v>
      </c>
      <c r="M795" s="5" t="s">
        <v>3476</v>
      </c>
      <c r="N795" s="4" t="s">
        <v>2935</v>
      </c>
      <c r="O795" s="4" t="s">
        <v>2935</v>
      </c>
      <c r="P795" s="4" t="s">
        <v>2935</v>
      </c>
      <c r="Q795" s="4" t="s">
        <v>2935</v>
      </c>
      <c r="R795" s="4" t="s">
        <v>2935</v>
      </c>
      <c r="S795" s="3" t="s">
        <v>5073</v>
      </c>
      <c r="T795" s="4">
        <v>16.34</v>
      </c>
      <c r="U795" s="4">
        <v>783.43402886000001</v>
      </c>
      <c r="V795" s="10" t="s">
        <v>2935</v>
      </c>
      <c r="W795" s="4">
        <v>8.5703794369644992</v>
      </c>
      <c r="X795" s="4">
        <v>16.899999999999999</v>
      </c>
      <c r="Y795" s="4">
        <v>14.33</v>
      </c>
      <c r="Z795" s="4" t="s">
        <v>2935</v>
      </c>
      <c r="AA795" s="10" t="s">
        <v>2935</v>
      </c>
      <c r="AB795" s="10" t="s">
        <v>2935</v>
      </c>
      <c r="AC795" s="4" t="s">
        <v>2935</v>
      </c>
      <c r="AD795" s="4" t="s">
        <v>2935</v>
      </c>
      <c r="AE795" s="4" t="s">
        <v>2935</v>
      </c>
      <c r="AF795" s="4" t="s">
        <v>2935</v>
      </c>
      <c r="AG795" s="4" t="s">
        <v>2935</v>
      </c>
      <c r="AH795" s="4" t="s">
        <v>2935</v>
      </c>
      <c r="AI795" s="4" t="s">
        <v>2935</v>
      </c>
      <c r="AJ795" s="4" t="s">
        <v>2935</v>
      </c>
    </row>
    <row r="796" spans="1:36" hidden="1" x14ac:dyDescent="0.3">
      <c r="A796" s="1" t="s">
        <v>790</v>
      </c>
      <c r="B796" s="2">
        <v>28172255</v>
      </c>
      <c r="C796" s="3" t="s">
        <v>2936</v>
      </c>
      <c r="D796" s="4">
        <v>3395.14173063</v>
      </c>
      <c r="E796" s="3" t="s">
        <v>2946</v>
      </c>
      <c r="F796" s="3" t="s">
        <v>2947</v>
      </c>
      <c r="G796" s="3" t="s">
        <v>2948</v>
      </c>
      <c r="H796" s="3" t="s">
        <v>2990</v>
      </c>
      <c r="I796" s="3" t="s">
        <v>2950</v>
      </c>
      <c r="J796" s="4">
        <v>-37.359551000000003</v>
      </c>
      <c r="K796" s="4">
        <v>5.0235479999999999</v>
      </c>
      <c r="L796" s="4">
        <v>21.268882000000001</v>
      </c>
      <c r="M796" s="4">
        <v>4.8589339999999996</v>
      </c>
      <c r="N796" s="4">
        <v>53.095238000000002</v>
      </c>
      <c r="O796" s="4">
        <v>22.884834999999999</v>
      </c>
      <c r="P796" s="4">
        <v>3.0289769999999998</v>
      </c>
      <c r="Q796" s="4">
        <v>23.661944999999999</v>
      </c>
      <c r="R796" s="4">
        <v>19.300471999999999</v>
      </c>
      <c r="S796" s="3" t="s">
        <v>5074</v>
      </c>
      <c r="T796" s="4">
        <v>20.07</v>
      </c>
      <c r="U796" s="4">
        <v>3395.14173063</v>
      </c>
      <c r="V796" s="10">
        <v>3126.7367300000001</v>
      </c>
      <c r="W796" s="4" t="s">
        <v>2935</v>
      </c>
      <c r="X796" s="4">
        <v>43</v>
      </c>
      <c r="Y796" s="4">
        <v>16.114999999999998</v>
      </c>
      <c r="Z796" s="4">
        <v>53.095238000000002</v>
      </c>
      <c r="AA796" s="10">
        <v>20.262493689999999</v>
      </c>
      <c r="AB796" s="10">
        <v>21.682295492800002</v>
      </c>
      <c r="AC796" s="4">
        <v>4.8973180000000003</v>
      </c>
      <c r="AD796" s="4">
        <v>4.3201375845482</v>
      </c>
      <c r="AE796" s="4">
        <v>4.7146553188964004</v>
      </c>
      <c r="AF796" s="4">
        <v>23.661944999999999</v>
      </c>
      <c r="AG796" s="4">
        <v>13.135755537584201</v>
      </c>
      <c r="AH796" s="4">
        <v>14.128335626425301</v>
      </c>
      <c r="AI796" s="4">
        <v>3.0289769999999998</v>
      </c>
      <c r="AJ796" s="4">
        <v>5.9732139999999996</v>
      </c>
    </row>
    <row r="797" spans="1:36" hidden="1" x14ac:dyDescent="0.3">
      <c r="A797" s="1" t="s">
        <v>791</v>
      </c>
      <c r="B797" s="2">
        <v>4995489</v>
      </c>
      <c r="C797" s="3" t="s">
        <v>2936</v>
      </c>
      <c r="D797" s="4">
        <v>584.2793891</v>
      </c>
      <c r="E797" s="3" t="s">
        <v>2937</v>
      </c>
      <c r="F797" s="3" t="s">
        <v>2938</v>
      </c>
      <c r="G797" s="3" t="s">
        <v>3047</v>
      </c>
      <c r="H797" s="3" t="s">
        <v>3104</v>
      </c>
      <c r="I797" s="3" t="s">
        <v>3354</v>
      </c>
      <c r="J797" s="4">
        <v>-7.2580650000000002</v>
      </c>
      <c r="K797" s="4">
        <v>-8.3333329999999997</v>
      </c>
      <c r="L797" s="4">
        <v>-2.5798999999999999</v>
      </c>
      <c r="M797" s="4">
        <v>1.9750099999999999</v>
      </c>
      <c r="N797" s="4">
        <v>10.83976</v>
      </c>
      <c r="O797" s="4">
        <v>15.942029</v>
      </c>
      <c r="P797" s="4">
        <v>2.240723</v>
      </c>
      <c r="Q797" s="4">
        <v>11.609054</v>
      </c>
      <c r="R797" s="4">
        <v>16.331143000000001</v>
      </c>
      <c r="S797" s="3" t="s">
        <v>5075</v>
      </c>
      <c r="T797" s="4">
        <v>25.3</v>
      </c>
      <c r="U797" s="4">
        <v>584.2793891</v>
      </c>
      <c r="V797" s="10">
        <v>862.68038899999999</v>
      </c>
      <c r="W797" s="4">
        <v>4.6640316205533603</v>
      </c>
      <c r="X797" s="4">
        <v>31.389900000000001</v>
      </c>
      <c r="Y797" s="4">
        <v>21.31</v>
      </c>
      <c r="Z797" s="4">
        <v>10.83976</v>
      </c>
      <c r="AA797" s="10">
        <v>14.6242774566</v>
      </c>
      <c r="AB797" s="10">
        <v>18.377679472899999</v>
      </c>
      <c r="AC797" s="4">
        <v>1.542705</v>
      </c>
      <c r="AD797" s="4">
        <v>1.4193491099046001</v>
      </c>
      <c r="AE797" s="4">
        <v>1.487038141732</v>
      </c>
      <c r="AF797" s="4">
        <v>11.609054</v>
      </c>
      <c r="AG797" s="4">
        <v>10.3563071908764</v>
      </c>
      <c r="AH797" s="4">
        <v>11.291628128272301</v>
      </c>
      <c r="AI797" s="4">
        <v>2.240723</v>
      </c>
      <c r="AJ797" s="4">
        <v>18.007117000000001</v>
      </c>
    </row>
    <row r="798" spans="1:36" hidden="1" x14ac:dyDescent="0.3">
      <c r="A798" s="1" t="s">
        <v>792</v>
      </c>
      <c r="B798" s="2">
        <v>4137375</v>
      </c>
      <c r="C798" s="3" t="s">
        <v>2936</v>
      </c>
      <c r="D798" s="4">
        <v>3234.84920388</v>
      </c>
      <c r="E798" s="3" t="s">
        <v>2977</v>
      </c>
      <c r="F798" s="3" t="s">
        <v>2978</v>
      </c>
      <c r="G798" s="3" t="s">
        <v>3299</v>
      </c>
      <c r="H798" s="3" t="s">
        <v>3299</v>
      </c>
      <c r="I798" s="3" t="s">
        <v>2980</v>
      </c>
      <c r="J798" s="4">
        <v>70.220264</v>
      </c>
      <c r="K798" s="4">
        <v>27.693325000000002</v>
      </c>
      <c r="L798" s="4">
        <v>4.8859940000000002</v>
      </c>
      <c r="M798" s="4">
        <v>5.0570959999999996</v>
      </c>
      <c r="N798" s="4" t="s">
        <v>2924</v>
      </c>
      <c r="O798" s="4">
        <v>7.5233639999999999</v>
      </c>
      <c r="P798" s="4">
        <v>1.5477050000000001</v>
      </c>
      <c r="Q798" s="4">
        <v>15.849080000000001</v>
      </c>
      <c r="R798" s="4">
        <v>17.114567999999998</v>
      </c>
      <c r="S798" s="3" t="s">
        <v>5076</v>
      </c>
      <c r="T798" s="4">
        <v>19.32</v>
      </c>
      <c r="U798" s="4">
        <v>3234.84920388</v>
      </c>
      <c r="V798" s="10">
        <v>9705.2952029999997</v>
      </c>
      <c r="W798" s="4">
        <v>3.9337474120082798</v>
      </c>
      <c r="X798" s="4">
        <v>19.59</v>
      </c>
      <c r="Y798" s="5" t="s">
        <v>5077</v>
      </c>
      <c r="Z798" s="4" t="s">
        <v>2924</v>
      </c>
      <c r="AA798" s="10" t="s">
        <v>2924</v>
      </c>
      <c r="AB798" s="10">
        <v>219.67026719719999</v>
      </c>
      <c r="AC798" s="4">
        <v>10.052686</v>
      </c>
      <c r="AD798" s="4">
        <v>9.9329433655227</v>
      </c>
      <c r="AE798" s="4">
        <v>9.8656118894847005</v>
      </c>
      <c r="AF798" s="4">
        <v>15.849080000000001</v>
      </c>
      <c r="AG798" s="4">
        <v>15.716827818764999</v>
      </c>
      <c r="AH798" s="4">
        <v>15.962389581411101</v>
      </c>
      <c r="AI798" s="4">
        <v>1.5477050000000001</v>
      </c>
      <c r="AJ798" s="4">
        <v>1.5511839999999999</v>
      </c>
    </row>
    <row r="799" spans="1:36" hidden="1" x14ac:dyDescent="0.3">
      <c r="A799" s="1" t="s">
        <v>793</v>
      </c>
      <c r="B799" s="2">
        <v>4068060</v>
      </c>
      <c r="C799" s="3" t="s">
        <v>2936</v>
      </c>
      <c r="D799" s="4">
        <v>28088.683118839999</v>
      </c>
      <c r="E799" s="3" t="s">
        <v>2937</v>
      </c>
      <c r="F799" s="3" t="s">
        <v>2938</v>
      </c>
      <c r="G799" s="3" t="s">
        <v>3047</v>
      </c>
      <c r="H799" s="3" t="s">
        <v>3071</v>
      </c>
      <c r="I799" s="3" t="s">
        <v>3066</v>
      </c>
      <c r="J799" s="4">
        <v>46.567399000000002</v>
      </c>
      <c r="K799" s="4">
        <v>12.779553</v>
      </c>
      <c r="L799" s="4">
        <v>6.969697</v>
      </c>
      <c r="M799" s="4">
        <v>1.76956</v>
      </c>
      <c r="N799" s="4">
        <v>18.597511000000001</v>
      </c>
      <c r="O799" s="4">
        <v>25.923017999999999</v>
      </c>
      <c r="P799" s="4">
        <v>4.9295739999999997</v>
      </c>
      <c r="Q799" s="4">
        <v>16.756758999999999</v>
      </c>
      <c r="R799" s="4">
        <v>33.376655999999997</v>
      </c>
      <c r="S799" s="3" t="s">
        <v>5078</v>
      </c>
      <c r="T799" s="4">
        <v>204.74</v>
      </c>
      <c r="U799" s="4">
        <v>28088.683118839999</v>
      </c>
      <c r="V799" s="10">
        <v>31089.032117999999</v>
      </c>
      <c r="W799" s="4">
        <v>1.00615414672267</v>
      </c>
      <c r="X799" s="5" t="s">
        <v>5079</v>
      </c>
      <c r="Y799" s="4">
        <v>137.72999999999999</v>
      </c>
      <c r="Z799" s="4">
        <v>18.303235999999998</v>
      </c>
      <c r="AA799" s="10">
        <v>22.542996190299998</v>
      </c>
      <c r="AB799" s="10">
        <v>25.051819113899999</v>
      </c>
      <c r="AC799" s="4">
        <v>3.668533</v>
      </c>
      <c r="AD799" s="4">
        <v>3.8487957917895002</v>
      </c>
      <c r="AE799" s="4">
        <v>3.9974820605415</v>
      </c>
      <c r="AF799" s="4">
        <v>16.756758999999999</v>
      </c>
      <c r="AG799" s="4">
        <v>16.952257824768399</v>
      </c>
      <c r="AH799" s="4">
        <v>18.5755759051446</v>
      </c>
      <c r="AI799" s="4">
        <v>4.9295739999999997</v>
      </c>
      <c r="AJ799" s="4" t="s">
        <v>2924</v>
      </c>
    </row>
    <row r="800" spans="1:36" hidden="1" x14ac:dyDescent="0.3">
      <c r="A800" s="1" t="s">
        <v>794</v>
      </c>
      <c r="B800" s="2">
        <v>4209300</v>
      </c>
      <c r="C800" s="3" t="s">
        <v>2936</v>
      </c>
      <c r="D800" s="4">
        <v>31935.272227400001</v>
      </c>
      <c r="E800" s="3" t="s">
        <v>3033</v>
      </c>
      <c r="F800" s="3" t="s">
        <v>3033</v>
      </c>
      <c r="G800" s="3" t="s">
        <v>3034</v>
      </c>
      <c r="H800" s="3" t="s">
        <v>3035</v>
      </c>
      <c r="I800" s="3" t="s">
        <v>3074</v>
      </c>
      <c r="J800" s="4">
        <v>-12.018579000000001</v>
      </c>
      <c r="K800" s="4">
        <v>-13.508371</v>
      </c>
      <c r="L800" s="4">
        <v>-12.69445</v>
      </c>
      <c r="M800" s="4">
        <v>3.224342</v>
      </c>
      <c r="N800" s="4">
        <v>30.408027000000001</v>
      </c>
      <c r="O800" s="4">
        <v>64.757835</v>
      </c>
      <c r="P800" s="5" t="s">
        <v>3477</v>
      </c>
      <c r="Q800" s="4">
        <v>7.0624279999999997</v>
      </c>
      <c r="R800" s="4">
        <v>37.847918</v>
      </c>
      <c r="S800" s="3" t="s">
        <v>5080</v>
      </c>
      <c r="T800" s="4">
        <v>45.46</v>
      </c>
      <c r="U800" s="4">
        <v>31935.272227400001</v>
      </c>
      <c r="V800" s="10">
        <v>47092.272227000001</v>
      </c>
      <c r="W800" s="4">
        <v>6.1592608886933604</v>
      </c>
      <c r="X800" s="4">
        <v>60.69</v>
      </c>
      <c r="Y800" s="4">
        <v>43.33</v>
      </c>
      <c r="Z800" s="4">
        <v>30.408027000000001</v>
      </c>
      <c r="AA800" s="10">
        <v>17.4156227253</v>
      </c>
      <c r="AB800" s="10">
        <v>21.956261349999998</v>
      </c>
      <c r="AC800" s="4">
        <v>1.0906039999999999</v>
      </c>
      <c r="AD800" s="4">
        <v>1.0647223749968999</v>
      </c>
      <c r="AE800" s="4">
        <v>1.0904279512232999</v>
      </c>
      <c r="AF800" s="4">
        <v>7.0624279999999997</v>
      </c>
      <c r="AG800" s="4">
        <v>7.6626467553445998</v>
      </c>
      <c r="AH800" s="4">
        <v>8.4956379470200005</v>
      </c>
      <c r="AI800" s="5" t="s">
        <v>3477</v>
      </c>
      <c r="AJ800" s="4">
        <v>4.087027</v>
      </c>
    </row>
    <row r="801" spans="1:36" hidden="1" x14ac:dyDescent="0.3">
      <c r="A801" s="1" t="s">
        <v>795</v>
      </c>
      <c r="B801" s="2">
        <v>5217252</v>
      </c>
      <c r="C801" s="3" t="s">
        <v>2936</v>
      </c>
      <c r="D801" s="4">
        <v>8998.5428802000006</v>
      </c>
      <c r="E801" s="3" t="s">
        <v>2920</v>
      </c>
      <c r="F801" s="3" t="s">
        <v>2961</v>
      </c>
      <c r="G801" s="3" t="s">
        <v>3375</v>
      </c>
      <c r="H801" s="3" t="s">
        <v>3375</v>
      </c>
      <c r="I801" s="3" t="s">
        <v>2950</v>
      </c>
      <c r="J801" s="4">
        <v>96.254071999999994</v>
      </c>
      <c r="K801" s="4">
        <v>32.928846999999998</v>
      </c>
      <c r="L801" s="4">
        <v>14.326376</v>
      </c>
      <c r="M801" s="4">
        <v>-2.4291499999999999</v>
      </c>
      <c r="N801" s="4">
        <v>55.148741000000001</v>
      </c>
      <c r="O801" s="4">
        <v>41.302484999999997</v>
      </c>
      <c r="P801" s="4">
        <v>9.366498</v>
      </c>
      <c r="Q801" s="4">
        <v>38.989708999999998</v>
      </c>
      <c r="R801" s="4">
        <v>44.517184999999998</v>
      </c>
      <c r="S801" s="3" t="s">
        <v>5081</v>
      </c>
      <c r="T801" s="4">
        <v>48.2</v>
      </c>
      <c r="U801" s="4">
        <v>8998.5428802000006</v>
      </c>
      <c r="V801" s="10">
        <v>8206.47588</v>
      </c>
      <c r="W801" s="4" t="s">
        <v>2935</v>
      </c>
      <c r="X801" s="4">
        <v>61.75</v>
      </c>
      <c r="Y801" s="4">
        <v>22.96</v>
      </c>
      <c r="Z801" s="4">
        <v>55.148741000000001</v>
      </c>
      <c r="AA801" s="10">
        <v>42.448260678099999</v>
      </c>
      <c r="AB801" s="10">
        <v>42.159401021599997</v>
      </c>
      <c r="AC801" s="4">
        <v>15.877898</v>
      </c>
      <c r="AD801" s="4">
        <v>14.5735561943523</v>
      </c>
      <c r="AE801" s="4">
        <v>15.205194635215801</v>
      </c>
      <c r="AF801" s="4">
        <v>38.989708999999998</v>
      </c>
      <c r="AG801" s="4">
        <v>28.757529771218099</v>
      </c>
      <c r="AH801" s="4">
        <v>29.3648937182023</v>
      </c>
      <c r="AI801" s="4">
        <v>9.366498</v>
      </c>
      <c r="AJ801" s="4">
        <v>10.372282999999999</v>
      </c>
    </row>
    <row r="802" spans="1:36" hidden="1" x14ac:dyDescent="0.3">
      <c r="A802" s="1" t="s">
        <v>796</v>
      </c>
      <c r="B802" s="2">
        <v>19659800</v>
      </c>
      <c r="C802" s="3" t="s">
        <v>2919</v>
      </c>
      <c r="D802" s="4">
        <v>21011.87927351</v>
      </c>
      <c r="E802" s="3" t="s">
        <v>2925</v>
      </c>
      <c r="F802" s="3" t="s">
        <v>2981</v>
      </c>
      <c r="G802" s="3" t="s">
        <v>2982</v>
      </c>
      <c r="H802" s="3" t="s">
        <v>2983</v>
      </c>
      <c r="I802" s="3" t="s">
        <v>3296</v>
      </c>
      <c r="J802" s="4">
        <v>11.343669</v>
      </c>
      <c r="K802" s="4">
        <v>22.241135</v>
      </c>
      <c r="L802" s="4">
        <v>14.388107</v>
      </c>
      <c r="M802" s="4">
        <v>8.1576310000000003</v>
      </c>
      <c r="N802" s="4" t="s">
        <v>2924</v>
      </c>
      <c r="O802" s="4" t="s">
        <v>2924</v>
      </c>
      <c r="P802" s="4">
        <v>19.506564000000001</v>
      </c>
      <c r="Q802" s="4" t="s">
        <v>2924</v>
      </c>
      <c r="R802" s="4">
        <v>47.129950000000001</v>
      </c>
      <c r="S802" s="3" t="s">
        <v>5082</v>
      </c>
      <c r="T802" s="4">
        <v>43.09</v>
      </c>
      <c r="U802" s="4">
        <v>21011.87927351</v>
      </c>
      <c r="V802" s="10">
        <v>21476.853273000001</v>
      </c>
      <c r="W802" s="4" t="s">
        <v>2935</v>
      </c>
      <c r="X802" s="4">
        <v>49.57</v>
      </c>
      <c r="Y802" s="4">
        <v>28.69</v>
      </c>
      <c r="Z802" s="4" t="s">
        <v>2924</v>
      </c>
      <c r="AA802" s="10" t="s">
        <v>2924</v>
      </c>
      <c r="AB802" s="10" t="s">
        <v>2924</v>
      </c>
      <c r="AC802" s="4">
        <v>4.6630180000000001</v>
      </c>
      <c r="AD802" s="4">
        <v>3.6784279550034</v>
      </c>
      <c r="AE802" s="4">
        <v>4.3721256996945002</v>
      </c>
      <c r="AF802" s="4" t="s">
        <v>2924</v>
      </c>
      <c r="AG802" s="4">
        <v>34.471614249456003</v>
      </c>
      <c r="AH802" s="4">
        <v>75.396678770636399</v>
      </c>
      <c r="AI802" s="4">
        <v>19.506564000000001</v>
      </c>
      <c r="AJ802" s="4" t="s">
        <v>2924</v>
      </c>
    </row>
    <row r="803" spans="1:36" hidden="1" x14ac:dyDescent="0.3">
      <c r="A803" s="1" t="s">
        <v>797</v>
      </c>
      <c r="B803" s="2">
        <v>4349804</v>
      </c>
      <c r="C803" s="3" t="s">
        <v>2936</v>
      </c>
      <c r="D803" s="4">
        <v>834.79217246999997</v>
      </c>
      <c r="E803" s="3" t="s">
        <v>3033</v>
      </c>
      <c r="F803" s="3" t="s">
        <v>3033</v>
      </c>
      <c r="G803" s="3" t="s">
        <v>3054</v>
      </c>
      <c r="H803" s="3" t="s">
        <v>3055</v>
      </c>
      <c r="I803" s="3" t="s">
        <v>3409</v>
      </c>
      <c r="J803" s="4">
        <v>11.635945</v>
      </c>
      <c r="K803" s="4">
        <v>11.507479999999999</v>
      </c>
      <c r="L803" s="4">
        <v>-21.917808000000001</v>
      </c>
      <c r="M803" s="4">
        <v>4.9837490000000004</v>
      </c>
      <c r="N803" s="4">
        <v>11.523904</v>
      </c>
      <c r="O803" s="4" t="s">
        <v>2924</v>
      </c>
      <c r="P803" s="4">
        <v>2.2121439999999999</v>
      </c>
      <c r="Q803" s="4">
        <v>7.8397819999999996</v>
      </c>
      <c r="R803" s="4" t="s">
        <v>2924</v>
      </c>
      <c r="S803" s="3" t="s">
        <v>5083</v>
      </c>
      <c r="T803" s="4">
        <v>9.69</v>
      </c>
      <c r="U803" s="4">
        <v>834.79217246999997</v>
      </c>
      <c r="V803" s="10">
        <v>807.85175200000003</v>
      </c>
      <c r="W803" s="4">
        <v>2.27015479876161</v>
      </c>
      <c r="X803" s="5" t="s">
        <v>4903</v>
      </c>
      <c r="Y803" s="4">
        <v>6.48</v>
      </c>
      <c r="Z803" s="4">
        <v>11.523904</v>
      </c>
      <c r="AA803" s="10">
        <v>12.8174603174</v>
      </c>
      <c r="AB803" s="10">
        <v>12.8174603174</v>
      </c>
      <c r="AC803" s="4">
        <v>2.3634810000000002</v>
      </c>
      <c r="AD803" s="4">
        <v>2.2018788962419</v>
      </c>
      <c r="AE803" s="4">
        <v>2.2018788962419</v>
      </c>
      <c r="AF803" s="4">
        <v>7.8397819999999996</v>
      </c>
      <c r="AG803" s="4">
        <v>5.6636900103059</v>
      </c>
      <c r="AH803" s="4">
        <v>5.6636900103059</v>
      </c>
      <c r="AI803" s="4">
        <v>2.2121439999999999</v>
      </c>
      <c r="AJ803" s="4">
        <v>2.2121439999999999</v>
      </c>
    </row>
    <row r="804" spans="1:36" hidden="1" x14ac:dyDescent="0.3">
      <c r="A804" s="1" t="s">
        <v>798</v>
      </c>
      <c r="B804" s="2">
        <v>6566086</v>
      </c>
      <c r="C804" s="3" t="s">
        <v>2936</v>
      </c>
      <c r="D804" s="4">
        <v>2958.5227744499998</v>
      </c>
      <c r="E804" s="3" t="s">
        <v>2925</v>
      </c>
      <c r="F804" s="3" t="s">
        <v>2997</v>
      </c>
      <c r="G804" s="3" t="s">
        <v>3250</v>
      </c>
      <c r="H804" s="3" t="s">
        <v>3251</v>
      </c>
      <c r="I804" s="3" t="s">
        <v>3252</v>
      </c>
      <c r="J804" s="4">
        <v>29.078302999999998</v>
      </c>
      <c r="K804" s="4">
        <v>2.030948</v>
      </c>
      <c r="L804" s="4">
        <v>0.92474500000000004</v>
      </c>
      <c r="M804" s="4">
        <v>12.593382999999999</v>
      </c>
      <c r="N804" s="4">
        <v>10.459352000000001</v>
      </c>
      <c r="O804" s="4" t="s">
        <v>2924</v>
      </c>
      <c r="P804" s="4">
        <v>2.6531980000000002</v>
      </c>
      <c r="Q804" s="4">
        <v>9.7201850000000007</v>
      </c>
      <c r="R804" s="4" t="s">
        <v>2924</v>
      </c>
      <c r="S804" s="3" t="s">
        <v>5084</v>
      </c>
      <c r="T804" s="4">
        <v>31.65</v>
      </c>
      <c r="U804" s="4">
        <v>2958.5227744499998</v>
      </c>
      <c r="V804" s="10">
        <v>4403.8587740000003</v>
      </c>
      <c r="W804" s="4" t="s">
        <v>2935</v>
      </c>
      <c r="X804" s="4">
        <v>44.38</v>
      </c>
      <c r="Y804" s="4">
        <v>23.46</v>
      </c>
      <c r="Z804" s="4">
        <v>10.459352000000001</v>
      </c>
      <c r="AA804" s="10">
        <v>9.3088235293999997</v>
      </c>
      <c r="AB804" s="10">
        <v>9.9216300939999993</v>
      </c>
      <c r="AC804" s="4">
        <v>1.093081</v>
      </c>
      <c r="AD804" s="4">
        <v>1.0137651750826999</v>
      </c>
      <c r="AE804" s="4">
        <v>1.0242918828484999</v>
      </c>
      <c r="AF804" s="4">
        <v>9.7201850000000007</v>
      </c>
      <c r="AG804" s="4">
        <v>7.5286149092554</v>
      </c>
      <c r="AH804" s="4">
        <v>7.6773527966395001</v>
      </c>
      <c r="AI804" s="4">
        <v>2.6531980000000002</v>
      </c>
      <c r="AJ804" s="4">
        <v>3.6312530000000001</v>
      </c>
    </row>
    <row r="805" spans="1:36" hidden="1" x14ac:dyDescent="0.3">
      <c r="A805" s="1" t="s">
        <v>799</v>
      </c>
      <c r="B805" s="2">
        <v>27430291</v>
      </c>
      <c r="C805" s="3" t="s">
        <v>2919</v>
      </c>
      <c r="D805" s="4">
        <v>2739.0643123099999</v>
      </c>
      <c r="E805" s="3" t="s">
        <v>2937</v>
      </c>
      <c r="F805" s="3" t="s">
        <v>2967</v>
      </c>
      <c r="G805" s="3" t="s">
        <v>2968</v>
      </c>
      <c r="H805" s="3" t="s">
        <v>3000</v>
      </c>
      <c r="I805" s="3" t="s">
        <v>3478</v>
      </c>
      <c r="J805" s="4">
        <v>24.366617000000002</v>
      </c>
      <c r="K805" s="4">
        <v>18.959372999999999</v>
      </c>
      <c r="L805" s="4">
        <v>16.468945999999999</v>
      </c>
      <c r="M805" s="4">
        <v>0.300481</v>
      </c>
      <c r="N805" s="4" t="s">
        <v>2924</v>
      </c>
      <c r="O805" s="4" t="s">
        <v>2924</v>
      </c>
      <c r="P805" s="4">
        <v>2.8447249999999999</v>
      </c>
      <c r="Q805" s="4">
        <v>9.7219160000000002</v>
      </c>
      <c r="R805" s="4">
        <v>67.575345999999996</v>
      </c>
      <c r="S805" s="3" t="s">
        <v>5085</v>
      </c>
      <c r="T805" s="4">
        <v>16.690000000000001</v>
      </c>
      <c r="U805" s="4">
        <v>2739.0643123099999</v>
      </c>
      <c r="V805" s="10">
        <v>6612.2223119999999</v>
      </c>
      <c r="W805" s="4" t="s">
        <v>2935</v>
      </c>
      <c r="X805" s="4">
        <v>16.93</v>
      </c>
      <c r="Y805" s="4">
        <v>10.59</v>
      </c>
      <c r="Z805" s="4" t="s">
        <v>2924</v>
      </c>
      <c r="AA805" s="10">
        <v>14.4752818733</v>
      </c>
      <c r="AB805" s="10">
        <v>16.156355575300001</v>
      </c>
      <c r="AC805" s="4">
        <v>2.838902</v>
      </c>
      <c r="AD805" s="4">
        <v>2.6624847540425001</v>
      </c>
      <c r="AE805" s="4">
        <v>2.8136671182950002</v>
      </c>
      <c r="AF805" s="4">
        <v>9.7219160000000002</v>
      </c>
      <c r="AG805" s="4">
        <v>10.888480174394299</v>
      </c>
      <c r="AH805" s="4">
        <v>11.966438764224799</v>
      </c>
      <c r="AI805" s="4">
        <v>2.8447249999999999</v>
      </c>
      <c r="AJ805" s="4" t="s">
        <v>2924</v>
      </c>
    </row>
    <row r="806" spans="1:36" hidden="1" x14ac:dyDescent="0.3">
      <c r="A806" s="1" t="s">
        <v>800</v>
      </c>
      <c r="B806" s="2">
        <v>4331134</v>
      </c>
      <c r="C806" s="3" t="s">
        <v>2919</v>
      </c>
      <c r="D806" s="4">
        <v>8669.3475982500004</v>
      </c>
      <c r="E806" s="3" t="s">
        <v>2946</v>
      </c>
      <c r="F806" s="3" t="s">
        <v>2947</v>
      </c>
      <c r="G806" s="3" t="s">
        <v>2948</v>
      </c>
      <c r="H806" s="3" t="s">
        <v>2990</v>
      </c>
      <c r="I806" s="3" t="s">
        <v>3391</v>
      </c>
      <c r="J806" s="4">
        <v>-1.8927449999999999</v>
      </c>
      <c r="K806" s="4">
        <v>16.966151</v>
      </c>
      <c r="L806" s="4">
        <v>6.5068489999999999</v>
      </c>
      <c r="M806" s="4">
        <v>3.4368069999999999</v>
      </c>
      <c r="N806" s="4">
        <v>15.876347000000001</v>
      </c>
      <c r="O806" s="4">
        <v>10.761246</v>
      </c>
      <c r="P806" s="4" t="s">
        <v>2924</v>
      </c>
      <c r="Q806" s="4">
        <v>14.934137</v>
      </c>
      <c r="R806" s="4">
        <v>12.558567</v>
      </c>
      <c r="S806" s="3" t="s">
        <v>5086</v>
      </c>
      <c r="T806" s="4">
        <v>27.99</v>
      </c>
      <c r="U806" s="4">
        <v>8669.3475982500004</v>
      </c>
      <c r="V806" s="10">
        <v>9801.6475979999996</v>
      </c>
      <c r="W806" s="4" t="s">
        <v>2935</v>
      </c>
      <c r="X806" s="4">
        <v>33.43</v>
      </c>
      <c r="Y806" s="4">
        <v>20.68</v>
      </c>
      <c r="Z806" s="4">
        <v>15.876347000000001</v>
      </c>
      <c r="AA806" s="10">
        <v>10.9494190822</v>
      </c>
      <c r="AB806" s="10">
        <v>11.653905244800001</v>
      </c>
      <c r="AC806" s="4">
        <v>3.859524</v>
      </c>
      <c r="AD806" s="4">
        <v>3.8482527778144</v>
      </c>
      <c r="AE806" s="4">
        <v>3.8539114662112999</v>
      </c>
      <c r="AF806" s="4">
        <v>14.934137</v>
      </c>
      <c r="AG806" s="4">
        <v>8.9623544701144002</v>
      </c>
      <c r="AH806" s="4">
        <v>9.2386867431181994</v>
      </c>
      <c r="AI806" s="4" t="s">
        <v>2924</v>
      </c>
      <c r="AJ806" s="4" t="s">
        <v>2924</v>
      </c>
    </row>
    <row r="807" spans="1:36" hidden="1" x14ac:dyDescent="0.3">
      <c r="A807" s="1" t="s">
        <v>801</v>
      </c>
      <c r="B807" s="2">
        <v>28660777</v>
      </c>
      <c r="C807" s="3" t="s">
        <v>2936</v>
      </c>
      <c r="D807" s="4">
        <v>10547.27099264</v>
      </c>
      <c r="E807" s="3" t="s">
        <v>3098</v>
      </c>
      <c r="F807" s="3" t="s">
        <v>3098</v>
      </c>
      <c r="G807" s="3" t="s">
        <v>3099</v>
      </c>
      <c r="H807" s="3" t="s">
        <v>3156</v>
      </c>
      <c r="I807" s="3" t="s">
        <v>3380</v>
      </c>
      <c r="J807" s="4">
        <v>90.056021999999999</v>
      </c>
      <c r="K807" s="4">
        <v>43.294615</v>
      </c>
      <c r="L807" s="4">
        <v>24.767268000000001</v>
      </c>
      <c r="M807" s="4">
        <v>7.709098</v>
      </c>
      <c r="N807" s="4">
        <v>26.420054</v>
      </c>
      <c r="O807" s="4">
        <v>27.365767999999999</v>
      </c>
      <c r="P807" s="4">
        <v>2.500518</v>
      </c>
      <c r="Q807" s="4">
        <v>14.911936000000001</v>
      </c>
      <c r="R807" s="4">
        <v>126.96448599999999</v>
      </c>
      <c r="S807" s="3" t="s">
        <v>5087</v>
      </c>
      <c r="T807" s="4">
        <v>108.56</v>
      </c>
      <c r="U807" s="4">
        <v>10547.27099264</v>
      </c>
      <c r="V807" s="10">
        <v>13331.270992</v>
      </c>
      <c r="W807" s="4">
        <v>2.7081798084008799</v>
      </c>
      <c r="X807" s="4">
        <v>109.846</v>
      </c>
      <c r="Y807" s="4">
        <v>51.168999999999997</v>
      </c>
      <c r="Z807" s="4">
        <v>26.420054</v>
      </c>
      <c r="AA807" s="10">
        <v>27.109501810400001</v>
      </c>
      <c r="AB807" s="10">
        <v>27.700095939899999</v>
      </c>
      <c r="AC807" s="4">
        <v>13.659089</v>
      </c>
      <c r="AD807" s="4">
        <v>12.379569317493001</v>
      </c>
      <c r="AE807" s="4">
        <v>13.617876914914399</v>
      </c>
      <c r="AF807" s="4">
        <v>14.911936000000001</v>
      </c>
      <c r="AG807" s="4">
        <v>12.452383042125099</v>
      </c>
      <c r="AH807" s="4">
        <v>13.583363826249499</v>
      </c>
      <c r="AI807" s="4">
        <v>2.500518</v>
      </c>
      <c r="AJ807" s="4">
        <v>5.795121</v>
      </c>
    </row>
    <row r="808" spans="1:36" hidden="1" x14ac:dyDescent="0.3">
      <c r="A808" s="1" t="s">
        <v>802</v>
      </c>
      <c r="B808" s="2">
        <v>4057044</v>
      </c>
      <c r="C808" s="3" t="s">
        <v>2936</v>
      </c>
      <c r="D808" s="4">
        <v>25804.733015599999</v>
      </c>
      <c r="E808" s="3" t="s">
        <v>3095</v>
      </c>
      <c r="F808" s="3" t="s">
        <v>3095</v>
      </c>
      <c r="G808" s="3" t="s">
        <v>3130</v>
      </c>
      <c r="H808" s="3" t="s">
        <v>3130</v>
      </c>
      <c r="I808" s="3" t="s">
        <v>3097</v>
      </c>
      <c r="J808" s="4">
        <v>18.249976</v>
      </c>
      <c r="K808" s="4">
        <v>1.021566</v>
      </c>
      <c r="L808" s="4">
        <v>-2.830851</v>
      </c>
      <c r="M808" s="4">
        <v>3.7555170000000002</v>
      </c>
      <c r="N808" s="4">
        <v>16.885757000000002</v>
      </c>
      <c r="O808" s="4" t="s">
        <v>2924</v>
      </c>
      <c r="P808" s="4">
        <v>2.226073</v>
      </c>
      <c r="Q808" s="4">
        <v>13.768757000000001</v>
      </c>
      <c r="R808" s="4" t="s">
        <v>2924</v>
      </c>
      <c r="S808" s="3" t="s">
        <v>5088</v>
      </c>
      <c r="T808" s="5" t="s">
        <v>5089</v>
      </c>
      <c r="U808" s="4">
        <v>25804.733015599999</v>
      </c>
      <c r="V808" s="10">
        <v>48572.733014999998</v>
      </c>
      <c r="W808" s="4">
        <v>3.27447833065811</v>
      </c>
      <c r="X808" s="4">
        <v>131.66499999999999</v>
      </c>
      <c r="Y808" s="4">
        <v>102.16500000000001</v>
      </c>
      <c r="Z808" s="4">
        <v>16.885757000000002</v>
      </c>
      <c r="AA808" s="10">
        <v>17.937865307599999</v>
      </c>
      <c r="AB808" s="10">
        <v>18.488100696299998</v>
      </c>
      <c r="AC808" s="4">
        <v>3.912423</v>
      </c>
      <c r="AD808" s="4">
        <v>4.2315883982002997</v>
      </c>
      <c r="AE808" s="4">
        <v>3.6975932794627</v>
      </c>
      <c r="AF808" s="4">
        <v>13.768757000000001</v>
      </c>
      <c r="AG808" s="4">
        <v>11.404284279497601</v>
      </c>
      <c r="AH808" s="4">
        <v>12.1993765098045</v>
      </c>
      <c r="AI808" s="4">
        <v>2.226073</v>
      </c>
      <c r="AJ808" s="4">
        <v>2.7303600000000001</v>
      </c>
    </row>
    <row r="809" spans="1:36" hidden="1" x14ac:dyDescent="0.3">
      <c r="A809" s="1" t="s">
        <v>803</v>
      </c>
      <c r="B809" s="2">
        <v>4987110</v>
      </c>
      <c r="C809" s="3" t="s">
        <v>2936</v>
      </c>
      <c r="D809" s="4">
        <v>979.57200399999999</v>
      </c>
      <c r="E809" s="3" t="s">
        <v>2937</v>
      </c>
      <c r="F809" s="3" t="s">
        <v>2938</v>
      </c>
      <c r="G809" s="3" t="s">
        <v>2952</v>
      </c>
      <c r="H809" s="3" t="s">
        <v>2952</v>
      </c>
      <c r="I809" s="3" t="s">
        <v>3479</v>
      </c>
      <c r="J809" s="4">
        <v>31.039936999999998</v>
      </c>
      <c r="K809" s="4">
        <v>2.9192550000000002</v>
      </c>
      <c r="L809" s="4">
        <v>6.3713689999999996</v>
      </c>
      <c r="M809" s="4">
        <v>-0.495421</v>
      </c>
      <c r="N809" s="4">
        <v>33.223058000000002</v>
      </c>
      <c r="O809" s="4">
        <v>34.270941000000001</v>
      </c>
      <c r="P809" s="4">
        <v>1.4715149999999999</v>
      </c>
      <c r="Q809" s="4">
        <v>11.709125999999999</v>
      </c>
      <c r="R809" s="4">
        <v>19.899802000000001</v>
      </c>
      <c r="S809" s="3" t="s">
        <v>5090</v>
      </c>
      <c r="T809" s="4">
        <v>66.28</v>
      </c>
      <c r="U809" s="4">
        <v>979.57200399999999</v>
      </c>
      <c r="V809" s="10">
        <v>1227.778004</v>
      </c>
      <c r="W809" s="4" t="s">
        <v>2935</v>
      </c>
      <c r="X809" s="4">
        <v>70.045000000000002</v>
      </c>
      <c r="Y809" s="4">
        <v>47.53</v>
      </c>
      <c r="Z809" s="4">
        <v>33.223058000000002</v>
      </c>
      <c r="AA809" s="10">
        <v>17.8195994085</v>
      </c>
      <c r="AB809" s="10">
        <v>19.711817276000001</v>
      </c>
      <c r="AC809" s="4">
        <v>1.5710729999999999</v>
      </c>
      <c r="AD809" s="4">
        <v>1.5055191963881001</v>
      </c>
      <c r="AE809" s="4">
        <v>1.5576582833343999</v>
      </c>
      <c r="AF809" s="4">
        <v>11.709125999999999</v>
      </c>
      <c r="AG809" s="4">
        <v>9.6232611824016008</v>
      </c>
      <c r="AH809" s="4">
        <v>10.2759981342511</v>
      </c>
      <c r="AI809" s="4">
        <v>1.4715149999999999</v>
      </c>
      <c r="AJ809" s="4">
        <v>3.665524</v>
      </c>
    </row>
    <row r="810" spans="1:36" hidden="1" x14ac:dyDescent="0.3">
      <c r="A810" s="1" t="s">
        <v>804</v>
      </c>
      <c r="B810" s="2">
        <v>4121470</v>
      </c>
      <c r="C810" s="3" t="s">
        <v>2936</v>
      </c>
      <c r="D810" s="4">
        <v>88603.731853499994</v>
      </c>
      <c r="E810" s="3" t="s">
        <v>3095</v>
      </c>
      <c r="F810" s="3" t="s">
        <v>3095</v>
      </c>
      <c r="G810" s="3" t="s">
        <v>3096</v>
      </c>
      <c r="H810" s="3" t="s">
        <v>3096</v>
      </c>
      <c r="I810" s="3" t="s">
        <v>3097</v>
      </c>
      <c r="J810" s="4">
        <v>26.405114000000001</v>
      </c>
      <c r="K810" s="4">
        <v>2.3011059999999999</v>
      </c>
      <c r="L810" s="4">
        <v>-4.3209879999999998</v>
      </c>
      <c r="M810" s="4">
        <v>2.2555049999999999</v>
      </c>
      <c r="N810" s="4">
        <v>20.467523</v>
      </c>
      <c r="O810" s="4" t="s">
        <v>2924</v>
      </c>
      <c r="P810" s="4">
        <v>1.8386420000000001</v>
      </c>
      <c r="Q810" s="4">
        <v>12.146495</v>
      </c>
      <c r="R810" s="4" t="s">
        <v>2924</v>
      </c>
      <c r="S810" s="3" t="s">
        <v>5091</v>
      </c>
      <c r="T810" s="5" t="s">
        <v>5092</v>
      </c>
      <c r="U810" s="4">
        <v>88603.731853499994</v>
      </c>
      <c r="V810" s="10">
        <v>175340.731853</v>
      </c>
      <c r="W810" s="4">
        <v>3.6442894507410601</v>
      </c>
      <c r="X810" s="4">
        <v>121.25</v>
      </c>
      <c r="Y810" s="4">
        <v>89.915000000000006</v>
      </c>
      <c r="Z810" s="4">
        <v>21.084558999999999</v>
      </c>
      <c r="AA810" s="10">
        <v>18.263167951</v>
      </c>
      <c r="AB810" s="10">
        <v>19.2747841459</v>
      </c>
      <c r="AC810" s="4">
        <v>5.8936080000000004</v>
      </c>
      <c r="AD810" s="4">
        <v>5.7190540437391997</v>
      </c>
      <c r="AE810" s="4">
        <v>5.8819964517840999</v>
      </c>
      <c r="AF810" s="4">
        <v>12.146495</v>
      </c>
      <c r="AG810" s="4">
        <v>11.9480767842192</v>
      </c>
      <c r="AH810" s="4">
        <v>12.571868975369799</v>
      </c>
      <c r="AI810" s="4">
        <v>1.8386420000000001</v>
      </c>
      <c r="AJ810" s="4">
        <v>3.068486</v>
      </c>
    </row>
    <row r="811" spans="1:36" x14ac:dyDescent="0.3">
      <c r="A811" s="1" t="s">
        <v>1278</v>
      </c>
      <c r="B811" s="2">
        <v>4098304</v>
      </c>
      <c r="C811" s="3" t="s">
        <v>2919</v>
      </c>
      <c r="D811" s="4">
        <v>2519.6443258999998</v>
      </c>
      <c r="E811" s="3" t="s">
        <v>2937</v>
      </c>
      <c r="F811" s="3" t="s">
        <v>2967</v>
      </c>
      <c r="G811" s="3" t="s">
        <v>3087</v>
      </c>
      <c r="H811" s="3" t="s">
        <v>3125</v>
      </c>
      <c r="I811" s="3" t="s">
        <v>3347</v>
      </c>
      <c r="J811" s="10">
        <v>1.7888269999999999</v>
      </c>
      <c r="K811" s="10">
        <v>-15.853123999999999</v>
      </c>
      <c r="L811" s="10">
        <v>-20.768187000000001</v>
      </c>
      <c r="M811" s="10">
        <v>-2.1209910000000001</v>
      </c>
      <c r="N811" s="4">
        <v>23.613503999999999</v>
      </c>
      <c r="O811" s="4">
        <v>15.464072</v>
      </c>
      <c r="P811" s="4">
        <v>2.5807630000000001</v>
      </c>
      <c r="Q811" s="4">
        <v>12.324037000000001</v>
      </c>
      <c r="R811" s="4">
        <v>15.93525</v>
      </c>
      <c r="S811" s="3" t="s">
        <v>5692</v>
      </c>
      <c r="T811" s="4">
        <v>134.29</v>
      </c>
      <c r="U811" s="4">
        <v>2519.6443258999998</v>
      </c>
      <c r="V811" s="10">
        <v>3131.3283249999999</v>
      </c>
      <c r="W811" s="4">
        <v>0.41700796783081401</v>
      </c>
      <c r="X811" s="4">
        <v>179.67</v>
      </c>
      <c r="Y811" s="4">
        <v>128.28</v>
      </c>
      <c r="Z811" s="4">
        <v>23.613503999999999</v>
      </c>
      <c r="AA811" s="10">
        <v>17.201890683599999</v>
      </c>
      <c r="AB811" s="10">
        <v>18.0315542128</v>
      </c>
      <c r="AC811" s="4">
        <v>1.5642450000000001</v>
      </c>
      <c r="AD811" s="4">
        <v>1.4704155679033999</v>
      </c>
      <c r="AE811" s="4">
        <v>1.5517102144329</v>
      </c>
      <c r="AF811" s="4">
        <v>12.324037000000001</v>
      </c>
      <c r="AG811" s="4">
        <v>12.9431813202893</v>
      </c>
      <c r="AH811" s="4">
        <v>13.7433296319623</v>
      </c>
      <c r="AI811" s="4">
        <v>2.5807630000000001</v>
      </c>
      <c r="AJ811" s="4" t="s">
        <v>2924</v>
      </c>
    </row>
    <row r="812" spans="1:36" hidden="1" x14ac:dyDescent="0.3">
      <c r="A812" s="1" t="s">
        <v>806</v>
      </c>
      <c r="B812" s="2">
        <v>5242080</v>
      </c>
      <c r="C812" s="3" t="s">
        <v>2919</v>
      </c>
      <c r="D812" s="4">
        <v>15481.244879260001</v>
      </c>
      <c r="E812" s="3" t="s">
        <v>2925</v>
      </c>
      <c r="F812" s="3" t="s">
        <v>2981</v>
      </c>
      <c r="G812" s="3" t="s">
        <v>3017</v>
      </c>
      <c r="H812" s="3" t="s">
        <v>3020</v>
      </c>
      <c r="I812" s="3" t="s">
        <v>3021</v>
      </c>
      <c r="J812" s="4">
        <v>58.931635999999997</v>
      </c>
      <c r="K812" s="4">
        <v>68.673023999999998</v>
      </c>
      <c r="L812" s="4">
        <v>25.122644999999999</v>
      </c>
      <c r="M812" s="4">
        <v>14.528829999999999</v>
      </c>
      <c r="N812" s="4">
        <v>192.22829100000001</v>
      </c>
      <c r="O812" s="4">
        <v>66.234475000000003</v>
      </c>
      <c r="P812" s="4">
        <v>18.805834999999998</v>
      </c>
      <c r="Q812" s="4">
        <v>198.90016700000001</v>
      </c>
      <c r="R812" s="4">
        <v>83.562313000000003</v>
      </c>
      <c r="S812" s="3" t="s">
        <v>5096</v>
      </c>
      <c r="T812" s="4">
        <v>351.97</v>
      </c>
      <c r="U812" s="4">
        <v>15481.244879260001</v>
      </c>
      <c r="V812" s="10">
        <v>14657.748879000001</v>
      </c>
      <c r="W812" s="4" t="s">
        <v>2935</v>
      </c>
      <c r="X812" s="4">
        <v>352.39</v>
      </c>
      <c r="Y812" s="5" t="s">
        <v>5097</v>
      </c>
      <c r="Z812" s="4">
        <v>192.22829100000001</v>
      </c>
      <c r="AA812" s="10">
        <v>132.9995465538</v>
      </c>
      <c r="AB812" s="10">
        <v>175.0241175944</v>
      </c>
      <c r="AC812" s="4">
        <v>21.259782999999999</v>
      </c>
      <c r="AD812" s="4">
        <v>16.155739766010001</v>
      </c>
      <c r="AE812" s="4">
        <v>19.712272650549799</v>
      </c>
      <c r="AF812" s="4">
        <v>198.90016700000001</v>
      </c>
      <c r="AG812" s="4">
        <v>58.883582531627702</v>
      </c>
      <c r="AH812" s="4">
        <v>77.261471303312902</v>
      </c>
      <c r="AI812" s="4">
        <v>18.805834999999998</v>
      </c>
      <c r="AJ812" s="4">
        <v>19.577817</v>
      </c>
    </row>
    <row r="813" spans="1:36" hidden="1" x14ac:dyDescent="0.3">
      <c r="A813" s="1" t="s">
        <v>807</v>
      </c>
      <c r="B813" s="2">
        <v>4873611</v>
      </c>
      <c r="C813" s="3" t="s">
        <v>2936</v>
      </c>
      <c r="D813" s="4">
        <v>34824.044844520002</v>
      </c>
      <c r="E813" s="3" t="s">
        <v>3033</v>
      </c>
      <c r="F813" s="3" t="s">
        <v>3033</v>
      </c>
      <c r="G813" s="3" t="s">
        <v>3034</v>
      </c>
      <c r="H813" s="3" t="s">
        <v>3073</v>
      </c>
      <c r="I813" s="3" t="s">
        <v>2940</v>
      </c>
      <c r="J813" s="4">
        <v>16.498881000000001</v>
      </c>
      <c r="K813" s="4">
        <v>3.7738200000000002</v>
      </c>
      <c r="L813" s="4">
        <v>-1.8494520000000001</v>
      </c>
      <c r="M813" s="4">
        <v>1.795968</v>
      </c>
      <c r="N813" s="4">
        <v>69.607352000000006</v>
      </c>
      <c r="O813" s="4">
        <v>37.146678999999999</v>
      </c>
      <c r="P813" s="4">
        <v>1.438089</v>
      </c>
      <c r="Q813" s="4">
        <v>12.882349</v>
      </c>
      <c r="R813" s="4">
        <v>14.173514000000001</v>
      </c>
      <c r="S813" s="3" t="s">
        <v>5098</v>
      </c>
      <c r="T813" s="4">
        <v>83.32</v>
      </c>
      <c r="U813" s="4">
        <v>34824.044844520002</v>
      </c>
      <c r="V813" s="10">
        <v>41275.044843999996</v>
      </c>
      <c r="W813" s="4">
        <v>1.82429188670187</v>
      </c>
      <c r="X813" s="4">
        <v>90.06</v>
      </c>
      <c r="Y813" s="4">
        <v>61.14</v>
      </c>
      <c r="Z813" s="4">
        <v>44.201591999999998</v>
      </c>
      <c r="AA813" s="10">
        <v>19.519737612699998</v>
      </c>
      <c r="AB813" s="10">
        <v>21.3715003911</v>
      </c>
      <c r="AC813" s="4">
        <v>3.3854199999999999</v>
      </c>
      <c r="AD813" s="4">
        <v>3.2063845322717999</v>
      </c>
      <c r="AE813" s="4">
        <v>3.3313267974663998</v>
      </c>
      <c r="AF813" s="4">
        <v>12.882349</v>
      </c>
      <c r="AG813" s="4">
        <v>12.315789584180299</v>
      </c>
      <c r="AH813" s="4">
        <v>13.1845519230984</v>
      </c>
      <c r="AI813" s="4">
        <v>1.438089</v>
      </c>
      <c r="AJ813" s="4">
        <v>19.725379</v>
      </c>
    </row>
    <row r="814" spans="1:36" hidden="1" x14ac:dyDescent="0.3">
      <c r="A814" s="1" t="s">
        <v>808</v>
      </c>
      <c r="B814" s="2">
        <v>8435281</v>
      </c>
      <c r="C814" s="3" t="s">
        <v>2936</v>
      </c>
      <c r="D814" s="4">
        <v>5827.7468672000005</v>
      </c>
      <c r="E814" s="3" t="s">
        <v>2925</v>
      </c>
      <c r="F814" s="3" t="s">
        <v>2981</v>
      </c>
      <c r="G814" s="3" t="s">
        <v>2982</v>
      </c>
      <c r="H814" s="3" t="s">
        <v>3174</v>
      </c>
      <c r="I814" s="3" t="s">
        <v>3480</v>
      </c>
      <c r="J814" s="4">
        <v>76.978915000000001</v>
      </c>
      <c r="K814" s="4">
        <v>63.421641000000001</v>
      </c>
      <c r="L814" s="4">
        <v>47.33813</v>
      </c>
      <c r="M814" s="4">
        <v>9.8476719999999993</v>
      </c>
      <c r="N814" s="4">
        <v>158.51393200000001</v>
      </c>
      <c r="O814" s="4" t="s">
        <v>2924</v>
      </c>
      <c r="P814" s="4">
        <v>11.140122</v>
      </c>
      <c r="Q814" s="4">
        <v>29.505554</v>
      </c>
      <c r="R814" s="4" t="s">
        <v>2924</v>
      </c>
      <c r="S814" s="3" t="s">
        <v>5099</v>
      </c>
      <c r="T814" s="4">
        <v>51.2</v>
      </c>
      <c r="U814" s="4">
        <v>5827.7468672000005</v>
      </c>
      <c r="V814" s="10">
        <v>6703.9568669999999</v>
      </c>
      <c r="W814" s="4" t="s">
        <v>2935</v>
      </c>
      <c r="X814" s="4">
        <v>52.98</v>
      </c>
      <c r="Y814" s="4">
        <v>25.46</v>
      </c>
      <c r="Z814" s="4">
        <v>158.51393200000001</v>
      </c>
      <c r="AA814" s="10">
        <v>101.2457979038</v>
      </c>
      <c r="AB814" s="10">
        <v>114.65167834819999</v>
      </c>
      <c r="AC814" s="4">
        <v>5.622465</v>
      </c>
      <c r="AD814" s="4">
        <v>4.6038350845393996</v>
      </c>
      <c r="AE814" s="4">
        <v>5.3342183548642996</v>
      </c>
      <c r="AF814" s="4">
        <v>29.505554</v>
      </c>
      <c r="AG814" s="4">
        <v>26.547601125270699</v>
      </c>
      <c r="AH814" s="4">
        <v>30.665009905355902</v>
      </c>
      <c r="AI814" s="4">
        <v>11.140122</v>
      </c>
      <c r="AJ814" s="4">
        <v>11.700183000000001</v>
      </c>
    </row>
    <row r="815" spans="1:36" hidden="1" x14ac:dyDescent="0.3">
      <c r="A815" s="1" t="s">
        <v>809</v>
      </c>
      <c r="B815" s="2">
        <v>4024401</v>
      </c>
      <c r="C815" s="3" t="s">
        <v>2936</v>
      </c>
      <c r="D815" s="4">
        <v>4036.8460601000002</v>
      </c>
      <c r="E815" s="3" t="s">
        <v>2946</v>
      </c>
      <c r="F815" s="3" t="s">
        <v>2947</v>
      </c>
      <c r="G815" s="3" t="s">
        <v>2985</v>
      </c>
      <c r="H815" s="3" t="s">
        <v>2986</v>
      </c>
      <c r="I815" s="3" t="s">
        <v>3291</v>
      </c>
      <c r="J815" s="4">
        <v>-3.3376679999999999</v>
      </c>
      <c r="K815" s="4">
        <v>10.615079</v>
      </c>
      <c r="L815" s="4">
        <v>8.9931570000000001</v>
      </c>
      <c r="M815" s="4">
        <v>7.1600190000000001</v>
      </c>
      <c r="N815" s="4">
        <v>175.590551</v>
      </c>
      <c r="O815" s="4">
        <v>4.105302</v>
      </c>
      <c r="P815" s="4">
        <v>1.353977</v>
      </c>
      <c r="Q815" s="4">
        <v>4.325081</v>
      </c>
      <c r="R815" s="4">
        <v>6.7079849999999999</v>
      </c>
      <c r="S815" s="3" t="s">
        <v>5100</v>
      </c>
      <c r="T815" s="4">
        <v>22.3</v>
      </c>
      <c r="U815" s="4">
        <v>4036.8460601000002</v>
      </c>
      <c r="V815" s="10">
        <v>7767.8460599999999</v>
      </c>
      <c r="W815" s="4" t="s">
        <v>2935</v>
      </c>
      <c r="X815" s="4">
        <v>25.14</v>
      </c>
      <c r="Y815" s="4">
        <v>14.785</v>
      </c>
      <c r="Z815" s="4">
        <v>175.590551</v>
      </c>
      <c r="AA815" s="10">
        <v>7.1421708356</v>
      </c>
      <c r="AB815" s="10">
        <v>7.0126888786999997</v>
      </c>
      <c r="AC815" s="4">
        <v>0.58572199999999996</v>
      </c>
      <c r="AD815" s="4">
        <v>0.60612407504260002</v>
      </c>
      <c r="AE815" s="4">
        <v>0.59821564754379997</v>
      </c>
      <c r="AF815" s="4">
        <v>4.325081</v>
      </c>
      <c r="AG815" s="4">
        <v>4.0719130769814997</v>
      </c>
      <c r="AH815" s="4">
        <v>4.0494639626979003</v>
      </c>
      <c r="AI815" s="4">
        <v>1.353977</v>
      </c>
      <c r="AJ815" s="4">
        <v>8.7933749999999993</v>
      </c>
    </row>
    <row r="816" spans="1:36" hidden="1" x14ac:dyDescent="0.3">
      <c r="A816" s="1" t="s">
        <v>810</v>
      </c>
      <c r="B816" s="2">
        <v>4376766</v>
      </c>
      <c r="C816" s="3" t="s">
        <v>2919</v>
      </c>
      <c r="D816" s="4">
        <v>1119.51600439</v>
      </c>
      <c r="E816" s="3" t="s">
        <v>2937</v>
      </c>
      <c r="F816" s="3" t="s">
        <v>2938</v>
      </c>
      <c r="G816" s="3" t="s">
        <v>3039</v>
      </c>
      <c r="H816" s="3" t="s">
        <v>3039</v>
      </c>
      <c r="I816" s="3" t="s">
        <v>3481</v>
      </c>
      <c r="J816" s="4">
        <v>124.803026</v>
      </c>
      <c r="K816" s="4">
        <v>42.204943999999998</v>
      </c>
      <c r="L816" s="4">
        <v>45.127161999999998</v>
      </c>
      <c r="M816" s="4">
        <v>3.3917959999999998</v>
      </c>
      <c r="N816" s="4">
        <v>18.417248000000001</v>
      </c>
      <c r="O816" s="4">
        <v>12.444172999999999</v>
      </c>
      <c r="P816" s="4">
        <v>2.7824149999999999</v>
      </c>
      <c r="Q816" s="4">
        <v>8.7702159999999996</v>
      </c>
      <c r="R816" s="4">
        <v>16.791687</v>
      </c>
      <c r="S816" s="3" t="s">
        <v>5101</v>
      </c>
      <c r="T816" s="4">
        <v>71.33</v>
      </c>
      <c r="U816" s="4">
        <v>1119.51600439</v>
      </c>
      <c r="V816" s="10">
        <v>1659.1320040000001</v>
      </c>
      <c r="W816" s="4" t="s">
        <v>2935</v>
      </c>
      <c r="X816" s="4">
        <v>73.75</v>
      </c>
      <c r="Y816" s="4">
        <v>28.82</v>
      </c>
      <c r="Z816" s="4">
        <v>18.417248000000001</v>
      </c>
      <c r="AA816" s="10">
        <v>16.983333333299999</v>
      </c>
      <c r="AB816" s="10">
        <v>17.525798525700001</v>
      </c>
      <c r="AC816" s="4">
        <v>0.95452800000000004</v>
      </c>
      <c r="AD816" s="4">
        <v>0.90563974017469995</v>
      </c>
      <c r="AE816" s="4">
        <v>0.93314510911140003</v>
      </c>
      <c r="AF816" s="4">
        <v>8.7702159999999996</v>
      </c>
      <c r="AG816" s="4">
        <v>8.4649592040816</v>
      </c>
      <c r="AH816" s="4">
        <v>9.2688938770949996</v>
      </c>
      <c r="AI816" s="4">
        <v>2.7824149999999999</v>
      </c>
      <c r="AJ816" s="4" t="s">
        <v>2924</v>
      </c>
    </row>
    <row r="817" spans="1:36" hidden="1" x14ac:dyDescent="0.3">
      <c r="A817" s="1" t="s">
        <v>811</v>
      </c>
      <c r="B817" s="2">
        <v>4295787</v>
      </c>
      <c r="C817" s="3" t="s">
        <v>2936</v>
      </c>
      <c r="D817" s="4">
        <v>5260.4084595000004</v>
      </c>
      <c r="E817" s="3" t="s">
        <v>2937</v>
      </c>
      <c r="F817" s="3" t="s">
        <v>2938</v>
      </c>
      <c r="G817" s="3" t="s">
        <v>3037</v>
      </c>
      <c r="H817" s="3" t="s">
        <v>3037</v>
      </c>
      <c r="I817" s="3" t="s">
        <v>3405</v>
      </c>
      <c r="J817" s="4">
        <v>77.915926999999996</v>
      </c>
      <c r="K817" s="4">
        <v>2.6239400000000002</v>
      </c>
      <c r="L817" s="4">
        <v>-8.0524249999999995</v>
      </c>
      <c r="M817" s="4">
        <v>-3.8502559999999999</v>
      </c>
      <c r="N817" s="4">
        <v>23.748683</v>
      </c>
      <c r="O817" s="4">
        <v>49.316192999999998</v>
      </c>
      <c r="P817" s="4">
        <v>4.2639230000000001</v>
      </c>
      <c r="Q817" s="4">
        <v>10.94608</v>
      </c>
      <c r="R817" s="4">
        <v>49.431376999999998</v>
      </c>
      <c r="S817" s="3" t="s">
        <v>5102</v>
      </c>
      <c r="T817" s="5" t="s">
        <v>5103</v>
      </c>
      <c r="U817" s="4">
        <v>5260.4084595000004</v>
      </c>
      <c r="V817" s="10">
        <v>6435.4524590000001</v>
      </c>
      <c r="W817" s="4" t="s">
        <v>2935</v>
      </c>
      <c r="X817" s="5" t="s">
        <v>5104</v>
      </c>
      <c r="Y817" s="4">
        <v>99.54</v>
      </c>
      <c r="Z817" s="4">
        <v>23.748683</v>
      </c>
      <c r="AA817" s="10">
        <v>20.007101799800001</v>
      </c>
      <c r="AB817" s="10">
        <v>22.124029542799999</v>
      </c>
      <c r="AC817" s="4">
        <v>1.4082129999999999</v>
      </c>
      <c r="AD817" s="4">
        <v>1.2575707783767001</v>
      </c>
      <c r="AE817" s="4">
        <v>1.3865594491966</v>
      </c>
      <c r="AF817" s="4">
        <v>10.94608</v>
      </c>
      <c r="AG817" s="4">
        <v>10.0244361888636</v>
      </c>
      <c r="AH817" s="4">
        <v>11.3791820044957</v>
      </c>
      <c r="AI817" s="4">
        <v>4.2639230000000001</v>
      </c>
      <c r="AJ817" s="4">
        <v>7.8089130000000004</v>
      </c>
    </row>
    <row r="818" spans="1:36" hidden="1" x14ac:dyDescent="0.3">
      <c r="A818" s="1" t="s">
        <v>812</v>
      </c>
      <c r="B818" s="2">
        <v>15568188</v>
      </c>
      <c r="C818" s="3" t="s">
        <v>2936</v>
      </c>
      <c r="D818" s="4">
        <v>16553.92380466</v>
      </c>
      <c r="E818" s="3" t="s">
        <v>2946</v>
      </c>
      <c r="F818" s="3" t="s">
        <v>2947</v>
      </c>
      <c r="G818" s="3" t="s">
        <v>2948</v>
      </c>
      <c r="H818" s="3" t="s">
        <v>2990</v>
      </c>
      <c r="I818" s="3" t="s">
        <v>2950</v>
      </c>
      <c r="J818" s="4">
        <v>6.2248609999999998</v>
      </c>
      <c r="K818" s="4">
        <v>10.588234999999999</v>
      </c>
      <c r="L818" s="4">
        <v>3.5474239999999999</v>
      </c>
      <c r="M818" s="4">
        <v>5.9407829999999997</v>
      </c>
      <c r="N818" s="4">
        <v>102.703704</v>
      </c>
      <c r="O818" s="4">
        <v>37.727891</v>
      </c>
      <c r="P818" s="4">
        <v>7.7220829999999996</v>
      </c>
      <c r="Q818" s="4">
        <v>74.687673000000004</v>
      </c>
      <c r="R818" s="4">
        <v>32.596006000000003</v>
      </c>
      <c r="S818" s="3" t="s">
        <v>5105</v>
      </c>
      <c r="T818" s="4">
        <v>55.46</v>
      </c>
      <c r="U818" s="4">
        <v>16553.92380466</v>
      </c>
      <c r="V818" s="10">
        <v>15629.515804000001</v>
      </c>
      <c r="W818" s="4" t="s">
        <v>2935</v>
      </c>
      <c r="X818" s="4">
        <v>61.41</v>
      </c>
      <c r="Y818" s="4">
        <v>39.42</v>
      </c>
      <c r="Z818" s="4">
        <v>102.703704</v>
      </c>
      <c r="AA818" s="10">
        <v>40.893673499400002</v>
      </c>
      <c r="AB818" s="10">
        <v>41.922097163099998</v>
      </c>
      <c r="AC818" s="4">
        <v>9.9978160000000003</v>
      </c>
      <c r="AD818" s="4">
        <v>8.7419545121264992</v>
      </c>
      <c r="AE818" s="4">
        <v>9.3441722018204008</v>
      </c>
      <c r="AF818" s="4">
        <v>74.687673000000004</v>
      </c>
      <c r="AG818" s="4">
        <v>30.842187112302401</v>
      </c>
      <c r="AH818" s="4">
        <v>31.8295450093383</v>
      </c>
      <c r="AI818" s="4">
        <v>7.7220829999999996</v>
      </c>
      <c r="AJ818" s="4">
        <v>21.363636</v>
      </c>
    </row>
    <row r="819" spans="1:36" hidden="1" x14ac:dyDescent="0.3">
      <c r="A819" s="1" t="s">
        <v>813</v>
      </c>
      <c r="B819" s="2">
        <v>4811587</v>
      </c>
      <c r="C819" s="3" t="s">
        <v>2919</v>
      </c>
      <c r="D819" s="4">
        <v>1632.6656476200001</v>
      </c>
      <c r="E819" s="3" t="s">
        <v>2920</v>
      </c>
      <c r="F819" s="3" t="s">
        <v>2921</v>
      </c>
      <c r="G819" s="3" t="s">
        <v>2942</v>
      </c>
      <c r="H819" s="3" t="s">
        <v>2942</v>
      </c>
      <c r="I819" s="3" t="s">
        <v>3051</v>
      </c>
      <c r="J819" s="4">
        <v>-8.4070800000000006</v>
      </c>
      <c r="K819" s="4">
        <v>10.106382999999999</v>
      </c>
      <c r="L819" s="4">
        <v>13.011829000000001</v>
      </c>
      <c r="M819" s="4">
        <v>1.719902</v>
      </c>
      <c r="N819" s="4">
        <v>82.251655999999997</v>
      </c>
      <c r="O819" s="4">
        <v>71.379310000000004</v>
      </c>
      <c r="P819" s="4">
        <v>2.3939859999999999</v>
      </c>
      <c r="Q819" s="4">
        <v>105.70578399999999</v>
      </c>
      <c r="R819" s="4">
        <v>67.098631999999995</v>
      </c>
      <c r="S819" s="3" t="s">
        <v>5106</v>
      </c>
      <c r="T819" s="4">
        <v>12.42</v>
      </c>
      <c r="U819" s="4">
        <v>1632.6656476200001</v>
      </c>
      <c r="V819" s="10">
        <v>1123.264647</v>
      </c>
      <c r="W819" s="4" t="s">
        <v>2935</v>
      </c>
      <c r="X819" s="4">
        <v>15.01</v>
      </c>
      <c r="Y819" s="4">
        <v>9.74</v>
      </c>
      <c r="Z819" s="4">
        <v>82.251655999999997</v>
      </c>
      <c r="AA819" s="10">
        <v>41.057851239599998</v>
      </c>
      <c r="AB819" s="10">
        <v>62.8860759493</v>
      </c>
      <c r="AC819" s="4">
        <v>4.3068309999999999</v>
      </c>
      <c r="AD819" s="4">
        <v>3.4826639450618999</v>
      </c>
      <c r="AE819" s="4">
        <v>4.0559592195905001</v>
      </c>
      <c r="AF819" s="4">
        <v>105.70578399999999</v>
      </c>
      <c r="AG819" s="4">
        <v>57.787642994577602</v>
      </c>
      <c r="AH819" s="4" t="s">
        <v>2924</v>
      </c>
      <c r="AI819" s="4">
        <v>2.3939859999999999</v>
      </c>
      <c r="AJ819" s="4">
        <v>2.401392</v>
      </c>
    </row>
    <row r="820" spans="1:36" hidden="1" x14ac:dyDescent="0.3">
      <c r="A820" s="1" t="s">
        <v>814</v>
      </c>
      <c r="B820" s="2">
        <v>14758986</v>
      </c>
      <c r="C820" s="3" t="s">
        <v>2919</v>
      </c>
      <c r="D820" s="4">
        <v>3021.4312930199999</v>
      </c>
      <c r="E820" s="3" t="s">
        <v>2920</v>
      </c>
      <c r="F820" s="3" t="s">
        <v>2921</v>
      </c>
      <c r="G820" s="3" t="s">
        <v>2942</v>
      </c>
      <c r="H820" s="3" t="s">
        <v>2942</v>
      </c>
      <c r="I820" s="3" t="s">
        <v>3051</v>
      </c>
      <c r="J820" s="4">
        <v>168.687783</v>
      </c>
      <c r="K820" s="4">
        <v>-34.732908000000002</v>
      </c>
      <c r="L820" s="4">
        <v>-11.081162000000001</v>
      </c>
      <c r="M820" s="4">
        <v>4.5790769999999998</v>
      </c>
      <c r="N820" s="4" t="s">
        <v>2924</v>
      </c>
      <c r="O820" s="4" t="s">
        <v>2924</v>
      </c>
      <c r="P820" s="5" t="s">
        <v>3482</v>
      </c>
      <c r="Q820" s="4" t="s">
        <v>2924</v>
      </c>
      <c r="R820" s="4" t="s">
        <v>2924</v>
      </c>
      <c r="S820" s="3" t="s">
        <v>5107</v>
      </c>
      <c r="T820" s="4">
        <v>29.69</v>
      </c>
      <c r="U820" s="4">
        <v>3021.4312930199999</v>
      </c>
      <c r="V820" s="10">
        <v>2322.6152929999998</v>
      </c>
      <c r="W820" s="4" t="s">
        <v>2935</v>
      </c>
      <c r="X820" s="4">
        <v>47.45</v>
      </c>
      <c r="Y820" s="5" t="s">
        <v>4138</v>
      </c>
      <c r="Z820" s="4" t="s">
        <v>2924</v>
      </c>
      <c r="AA820" s="10" t="s">
        <v>2924</v>
      </c>
      <c r="AB820" s="10" t="s">
        <v>2924</v>
      </c>
      <c r="AC820" s="4" t="s">
        <v>2935</v>
      </c>
      <c r="AD820" s="4" t="s">
        <v>2935</v>
      </c>
      <c r="AE820" s="4" t="s">
        <v>2935</v>
      </c>
      <c r="AF820" s="4" t="s">
        <v>2924</v>
      </c>
      <c r="AG820" s="4" t="s">
        <v>2924</v>
      </c>
      <c r="AH820" s="4" t="s">
        <v>2924</v>
      </c>
      <c r="AI820" s="5" t="s">
        <v>3482</v>
      </c>
      <c r="AJ820" s="5" t="s">
        <v>3482</v>
      </c>
    </row>
    <row r="821" spans="1:36" hidden="1" x14ac:dyDescent="0.3">
      <c r="A821" s="1" t="s">
        <v>815</v>
      </c>
      <c r="B821" s="2">
        <v>103012</v>
      </c>
      <c r="C821" s="3" t="s">
        <v>2936</v>
      </c>
      <c r="D821" s="4">
        <v>1422.0191823600001</v>
      </c>
      <c r="E821" s="3" t="s">
        <v>2930</v>
      </c>
      <c r="F821" s="3" t="s">
        <v>2954</v>
      </c>
      <c r="G821" s="3" t="s">
        <v>3052</v>
      </c>
      <c r="H821" s="3" t="s">
        <v>3053</v>
      </c>
      <c r="I821" s="3" t="s">
        <v>2972</v>
      </c>
      <c r="J821" s="4">
        <v>9.3556930000000005</v>
      </c>
      <c r="K821" s="4">
        <v>0.64987799999999996</v>
      </c>
      <c r="L821" s="4">
        <v>-0.64154</v>
      </c>
      <c r="M821" s="4">
        <v>-0.24154600000000001</v>
      </c>
      <c r="N821" s="4">
        <v>9.8333333333333304</v>
      </c>
      <c r="O821" s="4">
        <v>97.900074321008802</v>
      </c>
      <c r="P821" s="4">
        <v>0.94949799999999995</v>
      </c>
      <c r="Q821" s="4" t="s">
        <v>2935</v>
      </c>
      <c r="R821" s="4" t="s">
        <v>2935</v>
      </c>
      <c r="S821" s="3" t="s">
        <v>5108</v>
      </c>
      <c r="T821" s="4">
        <v>12.39</v>
      </c>
      <c r="U821" s="4">
        <v>1422.0191823600001</v>
      </c>
      <c r="V821" s="10" t="s">
        <v>2935</v>
      </c>
      <c r="W821" s="4">
        <v>14.527845036319601</v>
      </c>
      <c r="X821" s="4">
        <v>13.125</v>
      </c>
      <c r="Y821" s="5" t="s">
        <v>5109</v>
      </c>
      <c r="Z821" s="4">
        <v>10.130826000000001</v>
      </c>
      <c r="AA821" s="10">
        <v>18.135245901600001</v>
      </c>
      <c r="AB821" s="10" t="s">
        <v>2924</v>
      </c>
      <c r="AC821" s="4" t="s">
        <v>2935</v>
      </c>
      <c r="AD821" s="4" t="s">
        <v>2935</v>
      </c>
      <c r="AE821" s="4" t="s">
        <v>2935</v>
      </c>
      <c r="AF821" s="4" t="s">
        <v>2935</v>
      </c>
      <c r="AG821" s="4" t="s">
        <v>2935</v>
      </c>
      <c r="AH821" s="4" t="s">
        <v>2935</v>
      </c>
      <c r="AI821" s="4">
        <v>0.94949799999999995</v>
      </c>
      <c r="AJ821" s="4">
        <v>0.94949799999999995</v>
      </c>
    </row>
    <row r="822" spans="1:36" hidden="1" x14ac:dyDescent="0.3">
      <c r="A822" s="1" t="s">
        <v>816</v>
      </c>
      <c r="B822" s="2">
        <v>4914448</v>
      </c>
      <c r="C822" s="3" t="s">
        <v>2936</v>
      </c>
      <c r="D822" s="4">
        <v>7121.3698239599998</v>
      </c>
      <c r="E822" s="3" t="s">
        <v>3007</v>
      </c>
      <c r="F822" s="3" t="s">
        <v>3256</v>
      </c>
      <c r="G822" s="3" t="s">
        <v>3257</v>
      </c>
      <c r="H822" s="3" t="s">
        <v>3257</v>
      </c>
      <c r="I822" s="3" t="s">
        <v>3426</v>
      </c>
      <c r="J822" s="4">
        <v>10.526316</v>
      </c>
      <c r="K822" s="4">
        <v>-25.827271</v>
      </c>
      <c r="L822" s="4">
        <v>18.559505000000001</v>
      </c>
      <c r="M822" s="4">
        <v>4.1951700000000001</v>
      </c>
      <c r="N822" s="4">
        <v>68.077544000000003</v>
      </c>
      <c r="O822" s="4" t="s">
        <v>2924</v>
      </c>
      <c r="P822" s="4">
        <v>9.7863450000000007</v>
      </c>
      <c r="Q822" s="4">
        <v>41.838433000000002</v>
      </c>
      <c r="R822" s="4">
        <v>162.524383</v>
      </c>
      <c r="S822" s="3" t="s">
        <v>5110</v>
      </c>
      <c r="T822" s="4">
        <v>126.42</v>
      </c>
      <c r="U822" s="4">
        <v>7121.3698239599998</v>
      </c>
      <c r="V822" s="10">
        <v>7325.8678229999996</v>
      </c>
      <c r="W822" s="4" t="s">
        <v>2935</v>
      </c>
      <c r="X822" s="4">
        <v>221.82990000000001</v>
      </c>
      <c r="Y822" s="4">
        <v>98.5</v>
      </c>
      <c r="Z822" s="4">
        <v>68.077544000000003</v>
      </c>
      <c r="AA822" s="10">
        <v>33.503829539100003</v>
      </c>
      <c r="AB822" s="10">
        <v>35.200561337800004</v>
      </c>
      <c r="AC822" s="4">
        <v>6.0164580000000001</v>
      </c>
      <c r="AD822" s="4">
        <v>5.1084643069775</v>
      </c>
      <c r="AE822" s="4">
        <v>5.4899346407216996</v>
      </c>
      <c r="AF822" s="4">
        <v>41.838433000000002</v>
      </c>
      <c r="AG822" s="4">
        <v>21.470965967641199</v>
      </c>
      <c r="AH822" s="4">
        <v>23.620160280155801</v>
      </c>
      <c r="AI822" s="4">
        <v>9.7863450000000007</v>
      </c>
      <c r="AJ822" s="4">
        <v>41.709007</v>
      </c>
    </row>
    <row r="823" spans="1:36" hidden="1" x14ac:dyDescent="0.3">
      <c r="A823" s="1" t="s">
        <v>817</v>
      </c>
      <c r="B823" s="2">
        <v>106562249</v>
      </c>
      <c r="C823" s="3" t="s">
        <v>2936</v>
      </c>
      <c r="D823" s="4">
        <v>722.86829999999998</v>
      </c>
      <c r="E823" s="3" t="s">
        <v>2930</v>
      </c>
      <c r="F823" s="3" t="s">
        <v>2954</v>
      </c>
      <c r="G823" s="3" t="s">
        <v>2955</v>
      </c>
      <c r="H823" s="3" t="s">
        <v>2956</v>
      </c>
      <c r="I823" s="3"/>
      <c r="J823" s="4">
        <v>31.384615</v>
      </c>
      <c r="K823" s="4">
        <v>7.5566750000000003</v>
      </c>
      <c r="L823" s="4">
        <v>2.48</v>
      </c>
      <c r="M823" s="4">
        <v>1.909308</v>
      </c>
      <c r="N823" s="4" t="s">
        <v>2935</v>
      </c>
      <c r="O823" s="4" t="s">
        <v>2935</v>
      </c>
      <c r="P823" s="4" t="s">
        <v>2935</v>
      </c>
      <c r="Q823" s="4" t="s">
        <v>2935</v>
      </c>
      <c r="R823" s="4" t="s">
        <v>2935</v>
      </c>
      <c r="S823" s="3" t="s">
        <v>5111</v>
      </c>
      <c r="T823" s="4">
        <v>38.43</v>
      </c>
      <c r="U823" s="4">
        <v>722.86829999999998</v>
      </c>
      <c r="V823" s="10" t="s">
        <v>2935</v>
      </c>
      <c r="W823" s="4">
        <v>1.10995992714025</v>
      </c>
      <c r="X823" s="4">
        <v>38.69</v>
      </c>
      <c r="Y823" s="4">
        <v>29.134599999999999</v>
      </c>
      <c r="Z823" s="4" t="s">
        <v>2935</v>
      </c>
      <c r="AA823" s="10" t="s">
        <v>2935</v>
      </c>
      <c r="AB823" s="10" t="s">
        <v>2935</v>
      </c>
      <c r="AC823" s="4" t="s">
        <v>2935</v>
      </c>
      <c r="AD823" s="4" t="s">
        <v>2935</v>
      </c>
      <c r="AE823" s="4" t="s">
        <v>2935</v>
      </c>
      <c r="AF823" s="4" t="s">
        <v>2935</v>
      </c>
      <c r="AG823" s="4" t="s">
        <v>2935</v>
      </c>
      <c r="AH823" s="4" t="s">
        <v>2935</v>
      </c>
      <c r="AI823" s="4" t="s">
        <v>2935</v>
      </c>
      <c r="AJ823" s="4" t="s">
        <v>2935</v>
      </c>
    </row>
    <row r="824" spans="1:36" hidden="1" x14ac:dyDescent="0.3">
      <c r="A824" s="1" t="s">
        <v>818</v>
      </c>
      <c r="B824" s="2">
        <v>4002078</v>
      </c>
      <c r="C824" s="3" t="s">
        <v>2957</v>
      </c>
      <c r="D824" s="4">
        <v>888.22723257999996</v>
      </c>
      <c r="E824" s="3" t="s">
        <v>2930</v>
      </c>
      <c r="F824" s="3" t="s">
        <v>2931</v>
      </c>
      <c r="G824" s="3" t="s">
        <v>2931</v>
      </c>
      <c r="H824" s="3" t="s">
        <v>2932</v>
      </c>
      <c r="I824" s="3" t="s">
        <v>3452</v>
      </c>
      <c r="J824" s="4">
        <v>23.988195999999999</v>
      </c>
      <c r="K824" s="4">
        <v>47.344689000000002</v>
      </c>
      <c r="L824" s="4">
        <v>27.316016999999999</v>
      </c>
      <c r="M824" s="4">
        <v>1.9410750000000001</v>
      </c>
      <c r="N824" s="4" t="s">
        <v>2924</v>
      </c>
      <c r="O824" s="4">
        <v>5.1933600000000002</v>
      </c>
      <c r="P824" s="4">
        <v>0.72415200000000002</v>
      </c>
      <c r="Q824" s="4" t="s">
        <v>2935</v>
      </c>
      <c r="R824" s="4" t="s">
        <v>2935</v>
      </c>
      <c r="S824" s="3" t="s">
        <v>5112</v>
      </c>
      <c r="T824" s="4">
        <v>29.41</v>
      </c>
      <c r="U824" s="4">
        <v>888.22723257999996</v>
      </c>
      <c r="V824" s="10" t="s">
        <v>2935</v>
      </c>
      <c r="W824" s="4">
        <v>2.2441346480788802</v>
      </c>
      <c r="X824" s="4">
        <v>31.97</v>
      </c>
      <c r="Y824" s="4">
        <v>15.99</v>
      </c>
      <c r="Z824" s="4" t="s">
        <v>2924</v>
      </c>
      <c r="AA824" s="10">
        <v>13.4599542334</v>
      </c>
      <c r="AB824" s="10">
        <v>15.4789473684</v>
      </c>
      <c r="AC824" s="4" t="s">
        <v>2935</v>
      </c>
      <c r="AD824" s="4" t="s">
        <v>2935</v>
      </c>
      <c r="AE824" s="4" t="s">
        <v>2935</v>
      </c>
      <c r="AF824" s="4" t="s">
        <v>2935</v>
      </c>
      <c r="AG824" s="4" t="s">
        <v>2935</v>
      </c>
      <c r="AH824" s="4" t="s">
        <v>2935</v>
      </c>
      <c r="AI824" s="4">
        <v>0.72415200000000002</v>
      </c>
      <c r="AJ824" s="4">
        <v>0.72415200000000002</v>
      </c>
    </row>
    <row r="825" spans="1:36" hidden="1" x14ac:dyDescent="0.3">
      <c r="A825" s="1" t="s">
        <v>819</v>
      </c>
      <c r="B825" s="2">
        <v>4144672</v>
      </c>
      <c r="C825" s="3" t="s">
        <v>2936</v>
      </c>
      <c r="D825" s="4">
        <v>10544.369676099999</v>
      </c>
      <c r="E825" s="3" t="s">
        <v>3033</v>
      </c>
      <c r="F825" s="3" t="s">
        <v>3033</v>
      </c>
      <c r="G825" s="3" t="s">
        <v>3431</v>
      </c>
      <c r="H825" s="3" t="s">
        <v>3431</v>
      </c>
      <c r="I825" s="3" t="s">
        <v>3483</v>
      </c>
      <c r="J825" s="4">
        <v>75.301137999999995</v>
      </c>
      <c r="K825" s="4">
        <v>23.497288999999999</v>
      </c>
      <c r="L825" s="4">
        <v>8.7791540000000001</v>
      </c>
      <c r="M825" s="4">
        <v>4.3381569999999998</v>
      </c>
      <c r="N825" s="4">
        <v>22.303816999999999</v>
      </c>
      <c r="O825" s="4">
        <v>23.120771000000001</v>
      </c>
      <c r="P825" s="4">
        <v>7.3642409999999998</v>
      </c>
      <c r="Q825" s="4">
        <v>14.030358</v>
      </c>
      <c r="R825" s="4">
        <v>27.091564999999999</v>
      </c>
      <c r="S825" s="3" t="s">
        <v>5113</v>
      </c>
      <c r="T825" s="4">
        <v>314.35000000000002</v>
      </c>
      <c r="U825" s="4">
        <v>10544.369676099999</v>
      </c>
      <c r="V825" s="10">
        <v>11548.050676000001</v>
      </c>
      <c r="W825" s="4">
        <v>0.318116748846827</v>
      </c>
      <c r="X825" s="4">
        <v>317</v>
      </c>
      <c r="Y825" s="4">
        <v>177.65</v>
      </c>
      <c r="Z825" s="4">
        <v>22.303816999999999</v>
      </c>
      <c r="AA825" s="10">
        <v>19.396299061400001</v>
      </c>
      <c r="AB825" s="10">
        <v>20.797028674500002</v>
      </c>
      <c r="AC825" s="4">
        <v>5.0920740000000002</v>
      </c>
      <c r="AD825" s="4">
        <v>4.8005536974577003</v>
      </c>
      <c r="AE825" s="4">
        <v>4.9945366228478001</v>
      </c>
      <c r="AF825" s="4">
        <v>14.030358</v>
      </c>
      <c r="AG825" s="4">
        <v>12.8205505773941</v>
      </c>
      <c r="AH825" s="4">
        <v>13.400058410909301</v>
      </c>
      <c r="AI825" s="4">
        <v>7.3642409999999998</v>
      </c>
      <c r="AJ825" s="4">
        <v>11.187231000000001</v>
      </c>
    </row>
    <row r="826" spans="1:36" hidden="1" x14ac:dyDescent="0.3">
      <c r="A826" s="1" t="s">
        <v>820</v>
      </c>
      <c r="B826" s="2">
        <v>4543871</v>
      </c>
      <c r="C826" s="3" t="s">
        <v>2936</v>
      </c>
      <c r="D826" s="4">
        <v>884.91408609999996</v>
      </c>
      <c r="E826" s="3" t="s">
        <v>2930</v>
      </c>
      <c r="F826" s="3" t="s">
        <v>2954</v>
      </c>
      <c r="G826" s="3" t="s">
        <v>2955</v>
      </c>
      <c r="H826" s="3" t="s">
        <v>2956</v>
      </c>
      <c r="I826" s="3" t="s">
        <v>2972</v>
      </c>
      <c r="J826" s="4">
        <v>-4.6364590000000003</v>
      </c>
      <c r="K826" s="4">
        <v>-9.0452259999999995</v>
      </c>
      <c r="L826" s="4">
        <v>-6.7010310000000004</v>
      </c>
      <c r="M826" s="4">
        <v>-0.87623200000000001</v>
      </c>
      <c r="N826" s="4">
        <v>14.691558000000001</v>
      </c>
      <c r="O826" s="4" t="s">
        <v>2924</v>
      </c>
      <c r="P826" s="5" t="s">
        <v>3484</v>
      </c>
      <c r="Q826" s="4" t="s">
        <v>2935</v>
      </c>
      <c r="R826" s="4">
        <v>14.604525000000001</v>
      </c>
      <c r="S826" s="3" t="s">
        <v>5114</v>
      </c>
      <c r="T826" s="5" t="s">
        <v>4034</v>
      </c>
      <c r="U826" s="4">
        <v>884.91408609999996</v>
      </c>
      <c r="V826" s="10">
        <v>1220.063476</v>
      </c>
      <c r="W826" s="4">
        <v>18.563535911602202</v>
      </c>
      <c r="X826" s="4">
        <v>10.49</v>
      </c>
      <c r="Y826" s="4">
        <v>8.89</v>
      </c>
      <c r="Z826" s="4">
        <v>14.691558000000001</v>
      </c>
      <c r="AA826" s="10">
        <v>8.1774645342000003</v>
      </c>
      <c r="AB826" s="10">
        <v>8.0325206137999992</v>
      </c>
      <c r="AC826" s="4">
        <v>7.1933259999999999</v>
      </c>
      <c r="AD826" s="4">
        <v>5.6801324240008002</v>
      </c>
      <c r="AE826" s="4">
        <v>6.7369009626034</v>
      </c>
      <c r="AF826" s="4" t="s">
        <v>2935</v>
      </c>
      <c r="AG826" s="4" t="s">
        <v>2935</v>
      </c>
      <c r="AH826" s="4" t="s">
        <v>2935</v>
      </c>
      <c r="AI826" s="5" t="s">
        <v>3484</v>
      </c>
      <c r="AJ826" s="5" t="s">
        <v>3484</v>
      </c>
    </row>
    <row r="827" spans="1:36" hidden="1" x14ac:dyDescent="0.3">
      <c r="A827" s="1" t="s">
        <v>821</v>
      </c>
      <c r="B827" s="2">
        <v>4040606</v>
      </c>
      <c r="C827" s="3" t="s">
        <v>2919</v>
      </c>
      <c r="D827" s="4">
        <v>15260.29606144</v>
      </c>
      <c r="E827" s="3" t="s">
        <v>2930</v>
      </c>
      <c r="F827" s="3" t="s">
        <v>2931</v>
      </c>
      <c r="G827" s="3" t="s">
        <v>2931</v>
      </c>
      <c r="H827" s="3" t="s">
        <v>2932</v>
      </c>
      <c r="I827" s="3" t="s">
        <v>2933</v>
      </c>
      <c r="J827" s="4">
        <v>80.370310000000003</v>
      </c>
      <c r="K827" s="4">
        <v>36.136532000000003</v>
      </c>
      <c r="L827" s="4">
        <v>21.796858</v>
      </c>
      <c r="M827" s="4">
        <v>6.5221600000000004</v>
      </c>
      <c r="N827" s="4">
        <v>13.8989898989899</v>
      </c>
      <c r="O827" s="4">
        <v>10.415366000000001</v>
      </c>
      <c r="P827" s="4">
        <v>1.9907410000000001</v>
      </c>
      <c r="Q827" s="4" t="s">
        <v>2935</v>
      </c>
      <c r="R827" s="4" t="s">
        <v>2935</v>
      </c>
      <c r="S827" s="3" t="s">
        <v>5115</v>
      </c>
      <c r="T827" s="5" t="s">
        <v>5116</v>
      </c>
      <c r="U827" s="4">
        <v>15260.29606144</v>
      </c>
      <c r="V827" s="10" t="s">
        <v>2935</v>
      </c>
      <c r="W827" s="4">
        <v>1.99854651162791</v>
      </c>
      <c r="X827" s="4">
        <v>110.31</v>
      </c>
      <c r="Y827" s="4">
        <v>60.34</v>
      </c>
      <c r="Z827" s="4">
        <v>13.907769999999999</v>
      </c>
      <c r="AA827" s="10">
        <v>12.976235382800001</v>
      </c>
      <c r="AB827" s="10">
        <v>13.158822734799999</v>
      </c>
      <c r="AC827" s="4" t="s">
        <v>2935</v>
      </c>
      <c r="AD827" s="4" t="s">
        <v>2935</v>
      </c>
      <c r="AE827" s="4" t="s">
        <v>2935</v>
      </c>
      <c r="AF827" s="4" t="s">
        <v>2935</v>
      </c>
      <c r="AG827" s="4" t="s">
        <v>2935</v>
      </c>
      <c r="AH827" s="4" t="s">
        <v>2935</v>
      </c>
      <c r="AI827" s="4">
        <v>1.9907410000000001</v>
      </c>
      <c r="AJ827" s="4">
        <v>2.119532</v>
      </c>
    </row>
    <row r="828" spans="1:36" hidden="1" x14ac:dyDescent="0.3">
      <c r="A828" s="1" t="s">
        <v>822</v>
      </c>
      <c r="B828" s="2">
        <v>4573867</v>
      </c>
      <c r="C828" s="3" t="s">
        <v>2936</v>
      </c>
      <c r="D828" s="4">
        <v>1314.9957052499999</v>
      </c>
      <c r="E828" s="3" t="s">
        <v>2977</v>
      </c>
      <c r="F828" s="3" t="s">
        <v>2978</v>
      </c>
      <c r="G828" s="3" t="s">
        <v>3299</v>
      </c>
      <c r="H828" s="3" t="s">
        <v>3299</v>
      </c>
      <c r="I828" s="3" t="s">
        <v>3449</v>
      </c>
      <c r="J828" s="4">
        <v>7.2351419999999997</v>
      </c>
      <c r="K828" s="4">
        <v>-7.4349439999999998</v>
      </c>
      <c r="L828" s="4">
        <v>-10.431654999999999</v>
      </c>
      <c r="M828" s="4">
        <v>3.2338309999999999</v>
      </c>
      <c r="N828" s="4">
        <v>73.235294117647001</v>
      </c>
      <c r="O828" s="4">
        <v>8.1425769999999993</v>
      </c>
      <c r="P828" s="4">
        <v>0.99983900000000003</v>
      </c>
      <c r="Q828" s="4">
        <v>16.442495000000001</v>
      </c>
      <c r="R828" s="4">
        <v>19.132729000000001</v>
      </c>
      <c r="S828" s="3" t="s">
        <v>5117</v>
      </c>
      <c r="T828" s="4">
        <v>12.45</v>
      </c>
      <c r="U828" s="4">
        <v>1314.9957052499999</v>
      </c>
      <c r="V828" s="10">
        <v>2826.793705</v>
      </c>
      <c r="W828" s="4">
        <v>8.5140562248995995</v>
      </c>
      <c r="X828" s="4">
        <v>14.525</v>
      </c>
      <c r="Y828" s="4">
        <v>10.94</v>
      </c>
      <c r="Z828" s="4">
        <v>72.807017999999999</v>
      </c>
      <c r="AA828" s="10">
        <v>49.8</v>
      </c>
      <c r="AB828" s="10">
        <v>60.731707317000001</v>
      </c>
      <c r="AC828" s="4">
        <v>9.3564950000000007</v>
      </c>
      <c r="AD828" s="4">
        <v>9.6494989711457002</v>
      </c>
      <c r="AE828" s="4">
        <v>9.3148726072673007</v>
      </c>
      <c r="AF828" s="4">
        <v>16.442495000000001</v>
      </c>
      <c r="AG828" s="4">
        <v>14.8549615093364</v>
      </c>
      <c r="AH828" s="4">
        <v>15.3565094567582</v>
      </c>
      <c r="AI828" s="4">
        <v>0.99983900000000003</v>
      </c>
      <c r="AJ828" s="4">
        <v>1.1248640000000001</v>
      </c>
    </row>
    <row r="829" spans="1:36" hidden="1" x14ac:dyDescent="0.3">
      <c r="A829" s="1" t="s">
        <v>823</v>
      </c>
      <c r="B829" s="2">
        <v>1022658</v>
      </c>
      <c r="C829" s="3" t="s">
        <v>2919</v>
      </c>
      <c r="D829" s="4">
        <v>3801.0387510199998</v>
      </c>
      <c r="E829" s="3" t="s">
        <v>2930</v>
      </c>
      <c r="F829" s="3" t="s">
        <v>2931</v>
      </c>
      <c r="G829" s="3" t="s">
        <v>2931</v>
      </c>
      <c r="H829" s="3" t="s">
        <v>2932</v>
      </c>
      <c r="I829" s="3" t="s">
        <v>2933</v>
      </c>
      <c r="J829" s="4">
        <v>55.877482999999998</v>
      </c>
      <c r="K829" s="4">
        <v>19.707564999999999</v>
      </c>
      <c r="L829" s="4">
        <v>13.433735</v>
      </c>
      <c r="M829" s="4">
        <v>2.0596209999999999</v>
      </c>
      <c r="N829" s="4">
        <v>33.625</v>
      </c>
      <c r="O829" s="4">
        <v>13.694545</v>
      </c>
      <c r="P829" s="5" t="s">
        <v>3485</v>
      </c>
      <c r="Q829" s="4" t="s">
        <v>2935</v>
      </c>
      <c r="R829" s="4" t="s">
        <v>2935</v>
      </c>
      <c r="S829" s="3" t="s">
        <v>5118</v>
      </c>
      <c r="T829" s="4">
        <v>18.829999999999998</v>
      </c>
      <c r="U829" s="4">
        <v>3801.0387510199998</v>
      </c>
      <c r="V829" s="10" t="s">
        <v>2935</v>
      </c>
      <c r="W829" s="4">
        <v>2.5491237387148198</v>
      </c>
      <c r="X829" s="4">
        <v>19.145</v>
      </c>
      <c r="Y829" s="4">
        <v>11.86</v>
      </c>
      <c r="Z829" s="4">
        <v>8.5903279999999995</v>
      </c>
      <c r="AA829" s="10">
        <v>15.033932135700001</v>
      </c>
      <c r="AB829" s="10">
        <v>19.165394402</v>
      </c>
      <c r="AC829" s="4" t="s">
        <v>2935</v>
      </c>
      <c r="AD829" s="4" t="s">
        <v>2935</v>
      </c>
      <c r="AE829" s="4" t="s">
        <v>2935</v>
      </c>
      <c r="AF829" s="4" t="s">
        <v>2935</v>
      </c>
      <c r="AG829" s="4" t="s">
        <v>2935</v>
      </c>
      <c r="AH829" s="4" t="s">
        <v>2935</v>
      </c>
      <c r="AI829" s="5" t="s">
        <v>3485</v>
      </c>
      <c r="AJ829" s="4">
        <v>1.4171750000000001</v>
      </c>
    </row>
    <row r="830" spans="1:36" hidden="1" x14ac:dyDescent="0.3">
      <c r="A830" s="1" t="s">
        <v>824</v>
      </c>
      <c r="B830" s="2">
        <v>102947</v>
      </c>
      <c r="C830" s="3" t="s">
        <v>2936</v>
      </c>
      <c r="D830" s="4">
        <v>8500.1663616200003</v>
      </c>
      <c r="E830" s="3" t="s">
        <v>2977</v>
      </c>
      <c r="F830" s="3" t="s">
        <v>2978</v>
      </c>
      <c r="G830" s="3" t="s">
        <v>3146</v>
      </c>
      <c r="H830" s="3" t="s">
        <v>3146</v>
      </c>
      <c r="I830" s="3" t="s">
        <v>2980</v>
      </c>
      <c r="J830" s="4">
        <v>-0.28988900000000001</v>
      </c>
      <c r="K830" s="4">
        <v>-7.3433539999999997</v>
      </c>
      <c r="L830" s="4">
        <v>-4.5774840000000001</v>
      </c>
      <c r="M830" s="4">
        <v>-5.8139999999999997E-3</v>
      </c>
      <c r="N830" s="4">
        <v>35.533057851239697</v>
      </c>
      <c r="O830" s="4">
        <v>20.576692999999999</v>
      </c>
      <c r="P830" s="4">
        <v>2.982812</v>
      </c>
      <c r="Q830" s="4">
        <v>24.429362999999999</v>
      </c>
      <c r="R830" s="4">
        <v>31.078529</v>
      </c>
      <c r="S830" s="3" t="s">
        <v>5119</v>
      </c>
      <c r="T830" s="4">
        <v>171.98</v>
      </c>
      <c r="U830" s="4">
        <v>8500.1663616200003</v>
      </c>
      <c r="V830" s="10">
        <v>10113.023361</v>
      </c>
      <c r="W830" s="4">
        <v>3.2561925805326202</v>
      </c>
      <c r="X830" s="4">
        <v>192.61</v>
      </c>
      <c r="Y830" s="4">
        <v>155.22499999999999</v>
      </c>
      <c r="Z830" s="4">
        <v>35.577162000000001</v>
      </c>
      <c r="AA830" s="10">
        <v>36.169004605700003</v>
      </c>
      <c r="AB830" s="10">
        <v>37.139093441500002</v>
      </c>
      <c r="AC830" s="4">
        <v>16.108208999999999</v>
      </c>
      <c r="AD830" s="4">
        <v>14.631645748896799</v>
      </c>
      <c r="AE830" s="4">
        <v>15.743799577364101</v>
      </c>
      <c r="AF830" s="4">
        <v>24.429362999999999</v>
      </c>
      <c r="AG830" s="4">
        <v>20.609099816652201</v>
      </c>
      <c r="AH830" s="4">
        <v>22.6439028930122</v>
      </c>
      <c r="AI830" s="4">
        <v>2.982812</v>
      </c>
      <c r="AJ830" s="5" t="s">
        <v>5120</v>
      </c>
    </row>
    <row r="831" spans="1:36" hidden="1" x14ac:dyDescent="0.3">
      <c r="A831" s="1" t="s">
        <v>825</v>
      </c>
      <c r="B831" s="2">
        <v>4022066</v>
      </c>
      <c r="C831" s="3" t="s">
        <v>2936</v>
      </c>
      <c r="D831" s="4">
        <v>12233.847250819999</v>
      </c>
      <c r="E831" s="3" t="s">
        <v>3033</v>
      </c>
      <c r="F831" s="3" t="s">
        <v>3033</v>
      </c>
      <c r="G831" s="3" t="s">
        <v>3034</v>
      </c>
      <c r="H831" s="3" t="s">
        <v>3073</v>
      </c>
      <c r="I831" s="3" t="s">
        <v>3074</v>
      </c>
      <c r="J831" s="4">
        <v>28.941262999999999</v>
      </c>
      <c r="K831" s="4">
        <v>6.9482429999999997</v>
      </c>
      <c r="L831" s="4">
        <v>-1.373062</v>
      </c>
      <c r="M831" s="4">
        <v>3.9169369999999999</v>
      </c>
      <c r="N831" s="4">
        <v>14.140886999999999</v>
      </c>
      <c r="O831" s="4">
        <v>20.822323000000001</v>
      </c>
      <c r="P831" s="4">
        <v>2.1637300000000002</v>
      </c>
      <c r="Q831" s="4">
        <v>9.3384110000000007</v>
      </c>
      <c r="R831" s="4">
        <v>26.206980999999999</v>
      </c>
      <c r="S831" s="3" t="s">
        <v>5121</v>
      </c>
      <c r="T831" s="4">
        <v>105.59</v>
      </c>
      <c r="U831" s="4">
        <v>12233.847250819999</v>
      </c>
      <c r="V831" s="10">
        <v>16883.847249999999</v>
      </c>
      <c r="W831" s="4">
        <v>3.0684723932190501</v>
      </c>
      <c r="X831" s="5" t="s">
        <v>5122</v>
      </c>
      <c r="Y831" s="4">
        <v>80.705600000000004</v>
      </c>
      <c r="Z831" s="4">
        <v>14.140886999999999</v>
      </c>
      <c r="AA831" s="10">
        <v>12.751337447299999</v>
      </c>
      <c r="AB831" s="10">
        <v>13.8741432956</v>
      </c>
      <c r="AC831" s="4">
        <v>1.8069189999999999</v>
      </c>
      <c r="AD831" s="4">
        <v>1.7391189463776999</v>
      </c>
      <c r="AE831" s="4">
        <v>1.7954544384363</v>
      </c>
      <c r="AF831" s="4">
        <v>9.3384110000000007</v>
      </c>
      <c r="AG831" s="4">
        <v>8.9010739534948993</v>
      </c>
      <c r="AH831" s="4">
        <v>9.4521148027391</v>
      </c>
      <c r="AI831" s="4">
        <v>2.1637300000000002</v>
      </c>
      <c r="AJ831" s="4">
        <v>13.197100000000001</v>
      </c>
    </row>
    <row r="832" spans="1:36" hidden="1" x14ac:dyDescent="0.3">
      <c r="A832" s="1" t="s">
        <v>826</v>
      </c>
      <c r="B832" s="2">
        <v>4991395</v>
      </c>
      <c r="C832" s="3" t="s">
        <v>2936</v>
      </c>
      <c r="D832" s="4">
        <v>149152.432</v>
      </c>
      <c r="E832" s="3" t="s">
        <v>2937</v>
      </c>
      <c r="F832" s="3" t="s">
        <v>2938</v>
      </c>
      <c r="G832" s="3" t="s">
        <v>2994</v>
      </c>
      <c r="H832" s="3" t="s">
        <v>2995</v>
      </c>
      <c r="I832" s="3" t="s">
        <v>3140</v>
      </c>
      <c r="J832" s="4">
        <v>65.009619000000001</v>
      </c>
      <c r="K832" s="4">
        <v>26.779536</v>
      </c>
      <c r="L832" s="4">
        <v>9.8559160000000006</v>
      </c>
      <c r="M832" s="4">
        <v>5.131062</v>
      </c>
      <c r="N832" s="4">
        <v>40.154271999999999</v>
      </c>
      <c r="O832" s="4">
        <v>46.576577</v>
      </c>
      <c r="P832" s="4">
        <v>7.8020800000000001</v>
      </c>
      <c r="Q832" s="4">
        <v>27.53406</v>
      </c>
      <c r="R832" s="4">
        <v>59.836953000000001</v>
      </c>
      <c r="S832" s="3" t="s">
        <v>5123</v>
      </c>
      <c r="T832" s="4">
        <v>377.41</v>
      </c>
      <c r="U832" s="4">
        <v>149152.432</v>
      </c>
      <c r="V832" s="10">
        <v>157281.432</v>
      </c>
      <c r="W832" s="4">
        <v>0.99626400996263997</v>
      </c>
      <c r="X832" s="4">
        <v>378</v>
      </c>
      <c r="Y832" s="4">
        <v>224.52</v>
      </c>
      <c r="Z832" s="4">
        <v>40.154271999999999</v>
      </c>
      <c r="AA832" s="10">
        <v>32.1268354969</v>
      </c>
      <c r="AB832" s="10">
        <v>34.9601313147</v>
      </c>
      <c r="AC832" s="4">
        <v>6.3922549999999996</v>
      </c>
      <c r="AD832" s="4">
        <v>5.9527260585897999</v>
      </c>
      <c r="AE832" s="4">
        <v>6.2822072478314004</v>
      </c>
      <c r="AF832" s="4">
        <v>27.53406</v>
      </c>
      <c r="AG832" s="4">
        <v>24.812133489766602</v>
      </c>
      <c r="AH832" s="4">
        <v>26.9908701947559</v>
      </c>
      <c r="AI832" s="4">
        <v>7.8020800000000001</v>
      </c>
      <c r="AJ832" s="4" t="s">
        <v>2924</v>
      </c>
    </row>
    <row r="833" spans="1:36" hidden="1" x14ac:dyDescent="0.3">
      <c r="A833" s="1" t="s">
        <v>827</v>
      </c>
      <c r="B833" s="2">
        <v>5721997</v>
      </c>
      <c r="C833" s="3" t="s">
        <v>2936</v>
      </c>
      <c r="D833" s="4">
        <v>860.54632686000002</v>
      </c>
      <c r="E833" s="3" t="s">
        <v>2930</v>
      </c>
      <c r="F833" s="3" t="s">
        <v>2954</v>
      </c>
      <c r="G833" s="3" t="s">
        <v>2955</v>
      </c>
      <c r="H833" s="3" t="s">
        <v>2956</v>
      </c>
      <c r="I833" s="3"/>
      <c r="J833" s="4">
        <v>36.058301999999998</v>
      </c>
      <c r="K833" s="4">
        <v>12.703412</v>
      </c>
      <c r="L833" s="4">
        <v>5.1420180000000002</v>
      </c>
      <c r="M833" s="4">
        <v>4.4768860000000004</v>
      </c>
      <c r="N833" s="4">
        <v>4.6481919999999999</v>
      </c>
      <c r="O833" s="4" t="s">
        <v>2935</v>
      </c>
      <c r="P833" s="4">
        <v>1.13652</v>
      </c>
      <c r="Q833" s="4" t="s">
        <v>2935</v>
      </c>
      <c r="R833" s="4" t="s">
        <v>2935</v>
      </c>
      <c r="S833" s="3" t="s">
        <v>5124</v>
      </c>
      <c r="T833" s="4">
        <v>21.47</v>
      </c>
      <c r="U833" s="4">
        <v>860.54632686000002</v>
      </c>
      <c r="V833" s="10" t="s">
        <v>2935</v>
      </c>
      <c r="W833" s="4">
        <v>7.4783418723800601</v>
      </c>
      <c r="X833" s="4">
        <v>21.65</v>
      </c>
      <c r="Y833" s="4">
        <v>15.708399999999999</v>
      </c>
      <c r="Z833" s="4">
        <v>4.6481919999999999</v>
      </c>
      <c r="AA833" s="10" t="s">
        <v>2935</v>
      </c>
      <c r="AB833" s="10" t="s">
        <v>2935</v>
      </c>
      <c r="AC833" s="4" t="s">
        <v>2935</v>
      </c>
      <c r="AD833" s="4" t="s">
        <v>2935</v>
      </c>
      <c r="AE833" s="4" t="s">
        <v>2935</v>
      </c>
      <c r="AF833" s="4" t="s">
        <v>2935</v>
      </c>
      <c r="AG833" s="4" t="s">
        <v>2935</v>
      </c>
      <c r="AH833" s="4" t="s">
        <v>2935</v>
      </c>
      <c r="AI833" s="4">
        <v>1.13652</v>
      </c>
      <c r="AJ833" s="4">
        <v>1.13652</v>
      </c>
    </row>
    <row r="834" spans="1:36" hidden="1" x14ac:dyDescent="0.3">
      <c r="A834" s="1" t="s">
        <v>828</v>
      </c>
      <c r="B834" s="2">
        <v>5722042</v>
      </c>
      <c r="C834" s="3" t="s">
        <v>2936</v>
      </c>
      <c r="D834" s="4">
        <v>1210.9166572500001</v>
      </c>
      <c r="E834" s="3" t="s">
        <v>2930</v>
      </c>
      <c r="F834" s="3" t="s">
        <v>2954</v>
      </c>
      <c r="G834" s="3" t="s">
        <v>2955</v>
      </c>
      <c r="H834" s="3" t="s">
        <v>2956</v>
      </c>
      <c r="I834" s="3" t="s">
        <v>2972</v>
      </c>
      <c r="J834" s="4">
        <v>26.502732000000002</v>
      </c>
      <c r="K834" s="4">
        <v>8.8899340000000002</v>
      </c>
      <c r="L834" s="4">
        <v>2.1173359999999999</v>
      </c>
      <c r="M834" s="4">
        <v>1.8029900000000001</v>
      </c>
      <c r="N834" s="4">
        <v>4.199166</v>
      </c>
      <c r="O834" s="4" t="s">
        <v>2935</v>
      </c>
      <c r="P834" s="4">
        <v>1.0231140000000001</v>
      </c>
      <c r="Q834" s="4" t="s">
        <v>2935</v>
      </c>
      <c r="R834" s="4" t="s">
        <v>2935</v>
      </c>
      <c r="S834" s="3" t="s">
        <v>5125</v>
      </c>
      <c r="T834" s="4">
        <v>23.15</v>
      </c>
      <c r="U834" s="4">
        <v>1210.9166572500001</v>
      </c>
      <c r="V834" s="10">
        <v>1210.8847470000001</v>
      </c>
      <c r="W834" s="4">
        <v>7.8946004319654399</v>
      </c>
      <c r="X834" s="4">
        <v>23.2499</v>
      </c>
      <c r="Y834" s="4">
        <v>17.914999999999999</v>
      </c>
      <c r="Z834" s="4">
        <v>4.199166</v>
      </c>
      <c r="AA834" s="10" t="s">
        <v>2935</v>
      </c>
      <c r="AB834" s="10" t="s">
        <v>2935</v>
      </c>
      <c r="AC834" s="4">
        <v>172.97009299999999</v>
      </c>
      <c r="AD834" s="4" t="s">
        <v>2935</v>
      </c>
      <c r="AE834" s="4" t="s">
        <v>2935</v>
      </c>
      <c r="AF834" s="4" t="s">
        <v>2935</v>
      </c>
      <c r="AG834" s="4" t="s">
        <v>2935</v>
      </c>
      <c r="AH834" s="4" t="s">
        <v>2935</v>
      </c>
      <c r="AI834" s="4">
        <v>1.0231140000000001</v>
      </c>
      <c r="AJ834" s="4">
        <v>1.0231140000000001</v>
      </c>
    </row>
    <row r="835" spans="1:36" hidden="1" x14ac:dyDescent="0.3">
      <c r="A835" s="1" t="s">
        <v>829</v>
      </c>
      <c r="B835" s="2">
        <v>5721596</v>
      </c>
      <c r="C835" s="3" t="s">
        <v>2971</v>
      </c>
      <c r="D835" s="4">
        <v>1173.6549460000001</v>
      </c>
      <c r="E835" s="3" t="s">
        <v>2930</v>
      </c>
      <c r="F835" s="3" t="s">
        <v>2954</v>
      </c>
      <c r="G835" s="3" t="s">
        <v>2955</v>
      </c>
      <c r="H835" s="3" t="s">
        <v>2956</v>
      </c>
      <c r="I835" s="3" t="s">
        <v>3002</v>
      </c>
      <c r="J835" s="4">
        <v>9.6634089999999997</v>
      </c>
      <c r="K835" s="4">
        <v>-1.077375</v>
      </c>
      <c r="L835" s="4">
        <v>-2.4154589999999998</v>
      </c>
      <c r="M835" s="4">
        <v>0.39761400000000002</v>
      </c>
      <c r="N835" s="4">
        <v>9.6282169999999994</v>
      </c>
      <c r="O835" s="4" t="s">
        <v>2924</v>
      </c>
      <c r="P835" s="4">
        <v>0.951125</v>
      </c>
      <c r="Q835" s="4" t="s">
        <v>2935</v>
      </c>
      <c r="R835" s="4" t="s">
        <v>2924</v>
      </c>
      <c r="S835" s="3" t="s">
        <v>5126</v>
      </c>
      <c r="T835" s="5" t="s">
        <v>5127</v>
      </c>
      <c r="U835" s="4">
        <v>1173.6549460000001</v>
      </c>
      <c r="V835" s="10">
        <v>1815.744526</v>
      </c>
      <c r="W835" s="4">
        <v>9.3980198019801993</v>
      </c>
      <c r="X835" s="4">
        <v>10.55</v>
      </c>
      <c r="Y835" s="5" t="s">
        <v>5128</v>
      </c>
      <c r="Z835" s="4">
        <v>9.6282169999999994</v>
      </c>
      <c r="AA835" s="10" t="s">
        <v>2935</v>
      </c>
      <c r="AB835" s="10" t="s">
        <v>2935</v>
      </c>
      <c r="AC835" s="4">
        <v>13.629098000000001</v>
      </c>
      <c r="AD835" s="4" t="s">
        <v>2935</v>
      </c>
      <c r="AE835" s="4" t="s">
        <v>2935</v>
      </c>
      <c r="AF835" s="4" t="s">
        <v>2935</v>
      </c>
      <c r="AG835" s="4" t="s">
        <v>2935</v>
      </c>
      <c r="AH835" s="4" t="s">
        <v>2935</v>
      </c>
      <c r="AI835" s="4">
        <v>0.951125</v>
      </c>
      <c r="AJ835" s="4">
        <v>0.951125</v>
      </c>
    </row>
    <row r="836" spans="1:36" hidden="1" x14ac:dyDescent="0.3">
      <c r="A836" s="1" t="s">
        <v>830</v>
      </c>
      <c r="B836" s="2">
        <v>5721267</v>
      </c>
      <c r="C836" s="3" t="s">
        <v>2971</v>
      </c>
      <c r="D836" s="4">
        <v>741.41617728000006</v>
      </c>
      <c r="E836" s="3" t="s">
        <v>2930</v>
      </c>
      <c r="F836" s="3" t="s">
        <v>2954</v>
      </c>
      <c r="G836" s="3" t="s">
        <v>2955</v>
      </c>
      <c r="H836" s="3" t="s">
        <v>2956</v>
      </c>
      <c r="I836" s="3"/>
      <c r="J836" s="4">
        <v>8.7682669999999998</v>
      </c>
      <c r="K836" s="4">
        <v>-0.19157099999999999</v>
      </c>
      <c r="L836" s="4">
        <v>-1.7907630000000001</v>
      </c>
      <c r="M836" s="4">
        <v>-0.28708099999999998</v>
      </c>
      <c r="N836" s="4">
        <v>37.890909000000001</v>
      </c>
      <c r="O836" s="4">
        <v>3.6703060000000001</v>
      </c>
      <c r="P836" s="4">
        <v>0.91315400000000002</v>
      </c>
      <c r="Q836" s="4" t="s">
        <v>2935</v>
      </c>
      <c r="R836" s="4">
        <v>38.252949000000001</v>
      </c>
      <c r="S836" s="3" t="s">
        <v>5129</v>
      </c>
      <c r="T836" s="4">
        <v>10.42</v>
      </c>
      <c r="U836" s="4">
        <v>741.41617728000006</v>
      </c>
      <c r="V836" s="10">
        <v>1075.786337</v>
      </c>
      <c r="W836" s="4">
        <v>5.8502879078694798</v>
      </c>
      <c r="X836" s="4">
        <v>10.93</v>
      </c>
      <c r="Y836" s="5" t="s">
        <v>5130</v>
      </c>
      <c r="Z836" s="4">
        <v>37.890909000000001</v>
      </c>
      <c r="AA836" s="10" t="s">
        <v>2935</v>
      </c>
      <c r="AB836" s="10" t="s">
        <v>2935</v>
      </c>
      <c r="AC836" s="4">
        <v>20.755374</v>
      </c>
      <c r="AD836" s="4" t="s">
        <v>2935</v>
      </c>
      <c r="AE836" s="4" t="s">
        <v>2935</v>
      </c>
      <c r="AF836" s="4" t="s">
        <v>2935</v>
      </c>
      <c r="AG836" s="4" t="s">
        <v>2935</v>
      </c>
      <c r="AH836" s="4" t="s">
        <v>2935</v>
      </c>
      <c r="AI836" s="4">
        <v>0.91315400000000002</v>
      </c>
      <c r="AJ836" s="4">
        <v>0.91315400000000002</v>
      </c>
    </row>
    <row r="837" spans="1:36" hidden="1" x14ac:dyDescent="0.3">
      <c r="A837" s="1" t="s">
        <v>831</v>
      </c>
      <c r="B837" s="2">
        <v>5727072</v>
      </c>
      <c r="C837" s="3" t="s">
        <v>2936</v>
      </c>
      <c r="D837" s="4">
        <v>607.29456479999999</v>
      </c>
      <c r="E837" s="3" t="s">
        <v>2930</v>
      </c>
      <c r="F837" s="3" t="s">
        <v>2954</v>
      </c>
      <c r="G837" s="3" t="s">
        <v>2955</v>
      </c>
      <c r="H837" s="3" t="s">
        <v>2956</v>
      </c>
      <c r="I837" s="3"/>
      <c r="J837" s="4">
        <v>15.789474</v>
      </c>
      <c r="K837" s="4">
        <v>3.010033</v>
      </c>
      <c r="L837" s="4">
        <v>-1.0706640000000001</v>
      </c>
      <c r="M837" s="4">
        <v>0.54407000000000005</v>
      </c>
      <c r="N837" s="4" t="s">
        <v>2935</v>
      </c>
      <c r="O837" s="4" t="s">
        <v>2935</v>
      </c>
      <c r="P837" s="4" t="s">
        <v>2935</v>
      </c>
      <c r="Q837" s="4" t="s">
        <v>2935</v>
      </c>
      <c r="R837" s="4" t="s">
        <v>2935</v>
      </c>
      <c r="S837" s="3" t="s">
        <v>5131</v>
      </c>
      <c r="T837" s="5" t="s">
        <v>5132</v>
      </c>
      <c r="U837" s="4">
        <v>607.29456479999999</v>
      </c>
      <c r="V837" s="10" t="s">
        <v>2935</v>
      </c>
      <c r="W837" s="4">
        <v>8.4545454545454604</v>
      </c>
      <c r="X837" s="5" t="s">
        <v>4441</v>
      </c>
      <c r="Y837" s="4">
        <v>7.56</v>
      </c>
      <c r="Z837" s="4" t="s">
        <v>2935</v>
      </c>
      <c r="AA837" s="10" t="s">
        <v>2935</v>
      </c>
      <c r="AB837" s="10" t="s">
        <v>2935</v>
      </c>
      <c r="AC837" s="4" t="s">
        <v>2935</v>
      </c>
      <c r="AD837" s="4" t="s">
        <v>2935</v>
      </c>
      <c r="AE837" s="4" t="s">
        <v>2935</v>
      </c>
      <c r="AF837" s="4" t="s">
        <v>2935</v>
      </c>
      <c r="AG837" s="4" t="s">
        <v>2935</v>
      </c>
      <c r="AH837" s="4" t="s">
        <v>2935</v>
      </c>
      <c r="AI837" s="4" t="s">
        <v>2935</v>
      </c>
      <c r="AJ837" s="4" t="s">
        <v>2935</v>
      </c>
    </row>
    <row r="838" spans="1:36" hidden="1" x14ac:dyDescent="0.3">
      <c r="A838" s="1" t="s">
        <v>832</v>
      </c>
      <c r="B838" s="2">
        <v>5721599</v>
      </c>
      <c r="C838" s="3" t="s">
        <v>2936</v>
      </c>
      <c r="D838" s="4">
        <v>1885.9323846</v>
      </c>
      <c r="E838" s="3" t="s">
        <v>2930</v>
      </c>
      <c r="F838" s="3" t="s">
        <v>2954</v>
      </c>
      <c r="G838" s="3" t="s">
        <v>2955</v>
      </c>
      <c r="H838" s="3" t="s">
        <v>2956</v>
      </c>
      <c r="I838" s="3"/>
      <c r="J838" s="4">
        <v>22.755944</v>
      </c>
      <c r="K838" s="4">
        <v>5.1537819999999996</v>
      </c>
      <c r="L838" s="4">
        <v>2.3048929999999999</v>
      </c>
      <c r="M838" s="4">
        <v>1.0383389999999999</v>
      </c>
      <c r="N838" s="4">
        <v>6.9543710000000001</v>
      </c>
      <c r="O838" s="4">
        <v>14.118304</v>
      </c>
      <c r="P838" s="4">
        <v>0.99320799999999998</v>
      </c>
      <c r="Q838" s="4" t="s">
        <v>2935</v>
      </c>
      <c r="R838" s="4">
        <v>66.647852</v>
      </c>
      <c r="S838" s="3" t="s">
        <v>5133</v>
      </c>
      <c r="T838" s="4">
        <v>25.3</v>
      </c>
      <c r="U838" s="4">
        <v>1885.9323846</v>
      </c>
      <c r="V838" s="10">
        <v>2332.9298840000001</v>
      </c>
      <c r="W838" s="4">
        <v>7.80711462450593</v>
      </c>
      <c r="X838" s="4">
        <v>25.378</v>
      </c>
      <c r="Y838" s="4">
        <v>20.38</v>
      </c>
      <c r="Z838" s="4">
        <v>6.9543710000000001</v>
      </c>
      <c r="AA838" s="10" t="s">
        <v>2935</v>
      </c>
      <c r="AB838" s="10" t="s">
        <v>2935</v>
      </c>
      <c r="AC838" s="4">
        <v>29.410087000000001</v>
      </c>
      <c r="AD838" s="4" t="s">
        <v>2935</v>
      </c>
      <c r="AE838" s="4" t="s">
        <v>2935</v>
      </c>
      <c r="AF838" s="4" t="s">
        <v>2935</v>
      </c>
      <c r="AG838" s="4" t="s">
        <v>2935</v>
      </c>
      <c r="AH838" s="4" t="s">
        <v>2935</v>
      </c>
      <c r="AI838" s="4">
        <v>0.99320799999999998</v>
      </c>
      <c r="AJ838" s="4">
        <v>0.99320799999999998</v>
      </c>
    </row>
    <row r="839" spans="1:36" hidden="1" x14ac:dyDescent="0.3">
      <c r="A839" s="1" t="s">
        <v>833</v>
      </c>
      <c r="B839" s="2">
        <v>5721756</v>
      </c>
      <c r="C839" s="3" t="s">
        <v>2936</v>
      </c>
      <c r="D839" s="4">
        <v>1449.6618057600001</v>
      </c>
      <c r="E839" s="3" t="s">
        <v>2930</v>
      </c>
      <c r="F839" s="3" t="s">
        <v>2954</v>
      </c>
      <c r="G839" s="3" t="s">
        <v>2955</v>
      </c>
      <c r="H839" s="3" t="s">
        <v>2956</v>
      </c>
      <c r="I839" s="3" t="s">
        <v>3002</v>
      </c>
      <c r="J839" s="4">
        <v>15.750916</v>
      </c>
      <c r="K839" s="4">
        <v>1.2820510000000001</v>
      </c>
      <c r="L839" s="4">
        <v>-2.0661160000000001</v>
      </c>
      <c r="M839" s="4">
        <v>-5.2714999999999998E-2</v>
      </c>
      <c r="N839" s="4">
        <v>6.047847</v>
      </c>
      <c r="O839" s="4">
        <v>15.131684</v>
      </c>
      <c r="P839" s="4">
        <v>0.96351299999999995</v>
      </c>
      <c r="Q839" s="4" t="s">
        <v>2935</v>
      </c>
      <c r="R839" s="4">
        <v>35.308672999999999</v>
      </c>
      <c r="S839" s="3" t="s">
        <v>5134</v>
      </c>
      <c r="T839" s="4">
        <v>18.96</v>
      </c>
      <c r="U839" s="4">
        <v>1449.6618057600001</v>
      </c>
      <c r="V839" s="10">
        <v>1819.3248349999999</v>
      </c>
      <c r="W839" s="4">
        <v>8.1835443037974702</v>
      </c>
      <c r="X839" s="4">
        <v>19.559999999999999</v>
      </c>
      <c r="Y839" s="4">
        <v>16.29</v>
      </c>
      <c r="Z839" s="4">
        <v>6.047847</v>
      </c>
      <c r="AA839" s="10" t="s">
        <v>2935</v>
      </c>
      <c r="AB839" s="10" t="s">
        <v>2935</v>
      </c>
      <c r="AC839" s="4">
        <v>16.069421999999999</v>
      </c>
      <c r="AD839" s="4" t="s">
        <v>2935</v>
      </c>
      <c r="AE839" s="4" t="s">
        <v>2935</v>
      </c>
      <c r="AF839" s="4" t="s">
        <v>2935</v>
      </c>
      <c r="AG839" s="4" t="s">
        <v>2935</v>
      </c>
      <c r="AH839" s="4" t="s">
        <v>2935</v>
      </c>
      <c r="AI839" s="4">
        <v>0.96351299999999995</v>
      </c>
      <c r="AJ839" s="4">
        <v>0.96351299999999995</v>
      </c>
    </row>
    <row r="840" spans="1:36" hidden="1" x14ac:dyDescent="0.3">
      <c r="A840" s="1" t="s">
        <v>834</v>
      </c>
      <c r="B840" s="2">
        <v>5724376</v>
      </c>
      <c r="C840" s="3" t="s">
        <v>2936</v>
      </c>
      <c r="D840" s="4">
        <v>1653.24468288</v>
      </c>
      <c r="E840" s="3" t="s">
        <v>2930</v>
      </c>
      <c r="F840" s="3" t="s">
        <v>2954</v>
      </c>
      <c r="G840" s="3" t="s">
        <v>2955</v>
      </c>
      <c r="H840" s="3" t="s">
        <v>2956</v>
      </c>
      <c r="I840" s="3" t="s">
        <v>2972</v>
      </c>
      <c r="J840" s="4">
        <v>14.470492999999999</v>
      </c>
      <c r="K840" s="4">
        <v>7.0294790000000003</v>
      </c>
      <c r="L840" s="4">
        <v>1.142857</v>
      </c>
      <c r="M840" s="4">
        <v>7.0670999999999998E-2</v>
      </c>
      <c r="N840" s="4">
        <v>6.4716639999999996</v>
      </c>
      <c r="O840" s="4" t="s">
        <v>2935</v>
      </c>
      <c r="P840" s="4">
        <v>0.993475</v>
      </c>
      <c r="Q840" s="4" t="s">
        <v>2935</v>
      </c>
      <c r="R840" s="4" t="s">
        <v>2935</v>
      </c>
      <c r="S840" s="3" t="s">
        <v>5135</v>
      </c>
      <c r="T840" s="4">
        <v>14.16</v>
      </c>
      <c r="U840" s="4">
        <v>1653.24468288</v>
      </c>
      <c r="V840" s="10">
        <v>1653.2223019999999</v>
      </c>
      <c r="W840" s="4">
        <v>8.4152542372881296</v>
      </c>
      <c r="X840" s="4">
        <v>14.28</v>
      </c>
      <c r="Y840" s="4">
        <v>11.82</v>
      </c>
      <c r="Z840" s="4">
        <v>6.4716639999999996</v>
      </c>
      <c r="AA840" s="10" t="s">
        <v>2935</v>
      </c>
      <c r="AB840" s="10" t="s">
        <v>2935</v>
      </c>
      <c r="AC840" s="4">
        <v>78.950241000000005</v>
      </c>
      <c r="AD840" s="4" t="s">
        <v>2935</v>
      </c>
      <c r="AE840" s="4" t="s">
        <v>2935</v>
      </c>
      <c r="AF840" s="4" t="s">
        <v>2935</v>
      </c>
      <c r="AG840" s="4" t="s">
        <v>2935</v>
      </c>
      <c r="AH840" s="4" t="s">
        <v>2935</v>
      </c>
      <c r="AI840" s="4">
        <v>0.993475</v>
      </c>
      <c r="AJ840" s="4">
        <v>0.993475</v>
      </c>
    </row>
    <row r="841" spans="1:36" hidden="1" x14ac:dyDescent="0.3">
      <c r="A841" s="1" t="s">
        <v>835</v>
      </c>
      <c r="B841" s="2">
        <v>5724621</v>
      </c>
      <c r="C841" s="3" t="s">
        <v>2936</v>
      </c>
      <c r="D841" s="4">
        <v>2341.0110139200001</v>
      </c>
      <c r="E841" s="3" t="s">
        <v>2930</v>
      </c>
      <c r="F841" s="3" t="s">
        <v>2954</v>
      </c>
      <c r="G841" s="3" t="s">
        <v>2955</v>
      </c>
      <c r="H841" s="3" t="s">
        <v>2956</v>
      </c>
      <c r="I841" s="3" t="s">
        <v>3002</v>
      </c>
      <c r="J841" s="4">
        <v>25.56962</v>
      </c>
      <c r="K841" s="4">
        <v>6.5139589999999998</v>
      </c>
      <c r="L841" s="4">
        <v>-0.201207</v>
      </c>
      <c r="M841" s="4">
        <v>0.404858</v>
      </c>
      <c r="N841" s="4">
        <v>5.968712</v>
      </c>
      <c r="O841" s="4" t="s">
        <v>2935</v>
      </c>
      <c r="P841" s="4">
        <v>1.110365</v>
      </c>
      <c r="Q841" s="4" t="s">
        <v>2935</v>
      </c>
      <c r="R841" s="4" t="s">
        <v>2935</v>
      </c>
      <c r="S841" s="3" t="s">
        <v>5136</v>
      </c>
      <c r="T841" s="4">
        <v>14.88</v>
      </c>
      <c r="U841" s="4">
        <v>2341.0110139200001</v>
      </c>
      <c r="V841" s="10">
        <v>2341.0083629999999</v>
      </c>
      <c r="W841" s="4">
        <v>8</v>
      </c>
      <c r="X841" s="4">
        <v>15.29</v>
      </c>
      <c r="Y841" s="5" t="s">
        <v>5137</v>
      </c>
      <c r="Z841" s="4">
        <v>5.968712</v>
      </c>
      <c r="AA841" s="10" t="s">
        <v>2935</v>
      </c>
      <c r="AB841" s="10" t="s">
        <v>2935</v>
      </c>
      <c r="AC841" s="4">
        <v>92.768037000000007</v>
      </c>
      <c r="AD841" s="4" t="s">
        <v>2935</v>
      </c>
      <c r="AE841" s="4" t="s">
        <v>2935</v>
      </c>
      <c r="AF841" s="4" t="s">
        <v>2935</v>
      </c>
      <c r="AG841" s="4" t="s">
        <v>2935</v>
      </c>
      <c r="AH841" s="4" t="s">
        <v>2935</v>
      </c>
      <c r="AI841" s="4">
        <v>1.110365</v>
      </c>
      <c r="AJ841" s="4">
        <v>1.110365</v>
      </c>
    </row>
    <row r="842" spans="1:36" hidden="1" x14ac:dyDescent="0.3">
      <c r="A842" s="1" t="s">
        <v>836</v>
      </c>
      <c r="B842" s="2">
        <v>5724385</v>
      </c>
      <c r="C842" s="3" t="s">
        <v>2936</v>
      </c>
      <c r="D842" s="4">
        <v>913.636304</v>
      </c>
      <c r="E842" s="3" t="s">
        <v>2930</v>
      </c>
      <c r="F842" s="3" t="s">
        <v>2954</v>
      </c>
      <c r="G842" s="3" t="s">
        <v>2955</v>
      </c>
      <c r="H842" s="3" t="s">
        <v>2956</v>
      </c>
      <c r="I842" s="3" t="s">
        <v>2972</v>
      </c>
      <c r="J842" s="4">
        <v>10.103626999999999</v>
      </c>
      <c r="K842" s="4">
        <v>4.6798029999999997</v>
      </c>
      <c r="L842" s="4">
        <v>-1.9607840000000001</v>
      </c>
      <c r="M842" s="4">
        <v>0</v>
      </c>
      <c r="N842" s="4">
        <v>8.4075170000000004</v>
      </c>
      <c r="O842" s="4" t="s">
        <v>2935</v>
      </c>
      <c r="P842" s="4">
        <v>0.91299699999999995</v>
      </c>
      <c r="Q842" s="4" t="s">
        <v>2935</v>
      </c>
      <c r="R842" s="4" t="s">
        <v>2935</v>
      </c>
      <c r="S842" s="3" t="s">
        <v>5138</v>
      </c>
      <c r="T842" s="5" t="s">
        <v>5139</v>
      </c>
      <c r="U842" s="4">
        <v>913.636304</v>
      </c>
      <c r="V842" s="10">
        <v>913.49122399999999</v>
      </c>
      <c r="W842" s="4">
        <v>9.3741176470588208</v>
      </c>
      <c r="X842" s="4">
        <v>8.7200000000000006</v>
      </c>
      <c r="Y842" s="4">
        <v>7.63</v>
      </c>
      <c r="Z842" s="4">
        <v>8.4075170000000004</v>
      </c>
      <c r="AA842" s="10" t="s">
        <v>2935</v>
      </c>
      <c r="AB842" s="10" t="s">
        <v>2935</v>
      </c>
      <c r="AC842" s="4">
        <v>36.444360000000003</v>
      </c>
      <c r="AD842" s="4" t="s">
        <v>2935</v>
      </c>
      <c r="AE842" s="4" t="s">
        <v>2935</v>
      </c>
      <c r="AF842" s="4" t="s">
        <v>2935</v>
      </c>
      <c r="AG842" s="4" t="s">
        <v>2935</v>
      </c>
      <c r="AH842" s="4" t="s">
        <v>2935</v>
      </c>
      <c r="AI842" s="4">
        <v>0.91299699999999995</v>
      </c>
      <c r="AJ842" s="4">
        <v>0.91299699999999995</v>
      </c>
    </row>
    <row r="843" spans="1:36" hidden="1" x14ac:dyDescent="0.3">
      <c r="A843" s="1" t="s">
        <v>837</v>
      </c>
      <c r="B843" s="2">
        <v>5726876</v>
      </c>
      <c r="C843" s="3" t="s">
        <v>2936</v>
      </c>
      <c r="D843" s="4">
        <v>2575.8666140099999</v>
      </c>
      <c r="E843" s="3" t="s">
        <v>2930</v>
      </c>
      <c r="F843" s="3" t="s">
        <v>2954</v>
      </c>
      <c r="G843" s="3" t="s">
        <v>2955</v>
      </c>
      <c r="H843" s="3" t="s">
        <v>2956</v>
      </c>
      <c r="I843" s="3" t="s">
        <v>3002</v>
      </c>
      <c r="J843" s="4">
        <v>10.367454</v>
      </c>
      <c r="K843" s="4">
        <v>1.3253010000000001</v>
      </c>
      <c r="L843" s="4">
        <v>-2.4361950000000001</v>
      </c>
      <c r="M843" s="4">
        <v>0.35799500000000001</v>
      </c>
      <c r="N843" s="4" t="s">
        <v>2935</v>
      </c>
      <c r="O843" s="4" t="s">
        <v>2935</v>
      </c>
      <c r="P843" s="4" t="s">
        <v>2935</v>
      </c>
      <c r="Q843" s="4" t="s">
        <v>2935</v>
      </c>
      <c r="R843" s="4" t="s">
        <v>2935</v>
      </c>
      <c r="S843" s="3" t="s">
        <v>5140</v>
      </c>
      <c r="T843" s="4">
        <v>8.41</v>
      </c>
      <c r="U843" s="4">
        <v>2575.8666140099999</v>
      </c>
      <c r="V843" s="10" t="s">
        <v>2935</v>
      </c>
      <c r="W843" s="4">
        <v>9.3745541022592196</v>
      </c>
      <c r="X843" s="5" t="s">
        <v>4452</v>
      </c>
      <c r="Y843" s="4">
        <v>7.57</v>
      </c>
      <c r="Z843" s="4" t="s">
        <v>2935</v>
      </c>
      <c r="AA843" s="10" t="s">
        <v>2935</v>
      </c>
      <c r="AB843" s="10" t="s">
        <v>2935</v>
      </c>
      <c r="AC843" s="4" t="s">
        <v>2935</v>
      </c>
      <c r="AD843" s="4" t="s">
        <v>2935</v>
      </c>
      <c r="AE843" s="4" t="s">
        <v>2935</v>
      </c>
      <c r="AF843" s="4" t="s">
        <v>2935</v>
      </c>
      <c r="AG843" s="4" t="s">
        <v>2935</v>
      </c>
      <c r="AH843" s="4" t="s">
        <v>2935</v>
      </c>
      <c r="AI843" s="4" t="s">
        <v>2935</v>
      </c>
      <c r="AJ843" s="4" t="s">
        <v>2935</v>
      </c>
    </row>
    <row r="844" spans="1:36" hidden="1" x14ac:dyDescent="0.3">
      <c r="A844" s="1" t="s">
        <v>838</v>
      </c>
      <c r="B844" s="2">
        <v>4081627</v>
      </c>
      <c r="C844" s="3" t="s">
        <v>2919</v>
      </c>
      <c r="D844" s="4">
        <v>30291.96</v>
      </c>
      <c r="E844" s="3" t="s">
        <v>2925</v>
      </c>
      <c r="F844" s="3" t="s">
        <v>2926</v>
      </c>
      <c r="G844" s="3" t="s">
        <v>3086</v>
      </c>
      <c r="H844" s="3" t="s">
        <v>3086</v>
      </c>
      <c r="I844" s="3" t="s">
        <v>3471</v>
      </c>
      <c r="J844" s="4">
        <v>52.459015999999998</v>
      </c>
      <c r="K844" s="4">
        <v>7.1501190000000001</v>
      </c>
      <c r="L844" s="4">
        <v>-0.12634200000000001</v>
      </c>
      <c r="M844" s="4">
        <v>2.9464429999999999</v>
      </c>
      <c r="N844" s="4">
        <v>15.873494000000001</v>
      </c>
      <c r="O844" s="4">
        <v>23.021477999999998</v>
      </c>
      <c r="P844" s="4">
        <v>5.6238330000000003</v>
      </c>
      <c r="Q844" s="4">
        <v>12.120977</v>
      </c>
      <c r="R844" s="4">
        <v>19.756436000000001</v>
      </c>
      <c r="S844" s="3" t="s">
        <v>5141</v>
      </c>
      <c r="T844" s="4">
        <v>63.24</v>
      </c>
      <c r="U844" s="4">
        <v>30291.96</v>
      </c>
      <c r="V844" s="10">
        <v>33259.96</v>
      </c>
      <c r="W844" s="4">
        <v>1.70777988614801</v>
      </c>
      <c r="X844" s="4">
        <v>67.8</v>
      </c>
      <c r="Y844" s="4">
        <v>40.159999999999997</v>
      </c>
      <c r="Z844" s="4">
        <v>15.941518</v>
      </c>
      <c r="AA844" s="10">
        <v>12.2910674026</v>
      </c>
      <c r="AB844" s="10">
        <v>13.066331674900001</v>
      </c>
      <c r="AC844" s="4">
        <v>3.2398169999999999</v>
      </c>
      <c r="AD844" s="4">
        <v>3.1808635347173002</v>
      </c>
      <c r="AE844" s="4">
        <v>3.2346009055471998</v>
      </c>
      <c r="AF844" s="4">
        <v>12.120977</v>
      </c>
      <c r="AG844" s="4">
        <v>10.073208936019199</v>
      </c>
      <c r="AH844" s="4">
        <v>10.3244985733301</v>
      </c>
      <c r="AI844" s="4">
        <v>5.6238330000000003</v>
      </c>
      <c r="AJ844" s="4">
        <v>31.431412000000002</v>
      </c>
    </row>
    <row r="845" spans="1:36" hidden="1" x14ac:dyDescent="0.3">
      <c r="A845" s="1" t="s">
        <v>839</v>
      </c>
      <c r="B845" s="2">
        <v>4190757</v>
      </c>
      <c r="C845" s="3" t="s">
        <v>2919</v>
      </c>
      <c r="D845" s="4">
        <v>6551.8316593999998</v>
      </c>
      <c r="E845" s="3" t="s">
        <v>3107</v>
      </c>
      <c r="F845" s="3" t="s">
        <v>3108</v>
      </c>
      <c r="G845" s="3" t="s">
        <v>3328</v>
      </c>
      <c r="H845" s="3" t="s">
        <v>3329</v>
      </c>
      <c r="I845" s="3" t="s">
        <v>3486</v>
      </c>
      <c r="J845" s="4">
        <v>115.834119</v>
      </c>
      <c r="K845" s="4">
        <v>22.656669000000001</v>
      </c>
      <c r="L845" s="4">
        <v>-7.9581989999999996</v>
      </c>
      <c r="M845" s="4">
        <v>0.48266799999999999</v>
      </c>
      <c r="N845" s="4" t="s">
        <v>2924</v>
      </c>
      <c r="O845" s="4" t="s">
        <v>2924</v>
      </c>
      <c r="P845" s="4">
        <v>0.32016299999999998</v>
      </c>
      <c r="Q845" s="4">
        <v>17.536359000000001</v>
      </c>
      <c r="R845" s="4">
        <v>125.63753199999999</v>
      </c>
      <c r="S845" s="3" t="s">
        <v>5142</v>
      </c>
      <c r="T845" s="4">
        <v>22.9</v>
      </c>
      <c r="U845" s="4">
        <v>6551.8316593999998</v>
      </c>
      <c r="V845" s="10">
        <v>33625.283659000001</v>
      </c>
      <c r="W845" s="4" t="s">
        <v>2935</v>
      </c>
      <c r="X845" s="4">
        <v>30.077175</v>
      </c>
      <c r="Y845" s="5" t="s">
        <v>5143</v>
      </c>
      <c r="Z845" s="4" t="s">
        <v>2924</v>
      </c>
      <c r="AA845" s="10" t="s">
        <v>2924</v>
      </c>
      <c r="AB845" s="10" t="s">
        <v>2924</v>
      </c>
      <c r="AC845" s="4">
        <v>2.0988030000000002</v>
      </c>
      <c r="AD845" s="4">
        <v>2.1781332257599999</v>
      </c>
      <c r="AE845" s="4">
        <v>2.1277464217008002</v>
      </c>
      <c r="AF845" s="4">
        <v>17.536359000000001</v>
      </c>
      <c r="AG845" s="4">
        <v>26.388559099514602</v>
      </c>
      <c r="AH845" s="4">
        <v>21.5316984166091</v>
      </c>
      <c r="AI845" s="4">
        <v>0.32016299999999998</v>
      </c>
      <c r="AJ845" s="4" t="s">
        <v>2924</v>
      </c>
    </row>
    <row r="846" spans="1:36" hidden="1" x14ac:dyDescent="0.3">
      <c r="A846" s="1" t="s">
        <v>840</v>
      </c>
      <c r="B846" s="2">
        <v>4051243</v>
      </c>
      <c r="C846" s="3" t="s">
        <v>2936</v>
      </c>
      <c r="D846" s="4">
        <v>69459.593710100002</v>
      </c>
      <c r="E846" s="3" t="s">
        <v>3033</v>
      </c>
      <c r="F846" s="3" t="s">
        <v>3033</v>
      </c>
      <c r="G846" s="3" t="s">
        <v>3034</v>
      </c>
      <c r="H846" s="3" t="s">
        <v>3073</v>
      </c>
      <c r="I846" s="3" t="s">
        <v>3487</v>
      </c>
      <c r="J846" s="4">
        <v>31.008331999999999</v>
      </c>
      <c r="K846" s="4">
        <v>-0.37769599999999998</v>
      </c>
      <c r="L846" s="4">
        <v>-5.0108430000000004</v>
      </c>
      <c r="M846" s="4">
        <v>2.4466000000000002E-2</v>
      </c>
      <c r="N846" s="4">
        <v>34.403927000000003</v>
      </c>
      <c r="O846" s="4">
        <v>34.888351999999998</v>
      </c>
      <c r="P846" s="4">
        <v>8.1260150000000007</v>
      </c>
      <c r="Q846" s="4">
        <v>20.311658999999999</v>
      </c>
      <c r="R846" s="4">
        <v>33.241090999999997</v>
      </c>
      <c r="S846" s="3" t="s">
        <v>5144</v>
      </c>
      <c r="T846" s="5" t="s">
        <v>5145</v>
      </c>
      <c r="U846" s="4">
        <v>69459.593710100002</v>
      </c>
      <c r="V846" s="10">
        <v>76531.793709999998</v>
      </c>
      <c r="W846" s="4">
        <v>0.92947411333061503</v>
      </c>
      <c r="X846" s="4">
        <v>262.61</v>
      </c>
      <c r="Y846" s="4">
        <v>185.9975</v>
      </c>
      <c r="Z846" s="4">
        <v>34.403927000000003</v>
      </c>
      <c r="AA846" s="10">
        <v>33.794861197199999</v>
      </c>
      <c r="AB846" s="10">
        <v>36.883612879899999</v>
      </c>
      <c r="AC846" s="4">
        <v>4.882536</v>
      </c>
      <c r="AD846" s="4">
        <v>4.7492404704020004</v>
      </c>
      <c r="AE846" s="4">
        <v>4.8544211523538996</v>
      </c>
      <c r="AF846" s="4">
        <v>20.311658999999999</v>
      </c>
      <c r="AG846" s="4">
        <v>20.180390401900699</v>
      </c>
      <c r="AH846" s="4">
        <v>21.372113762706501</v>
      </c>
      <c r="AI846" s="4">
        <v>8.1260150000000007</v>
      </c>
      <c r="AJ846" s="4" t="s">
        <v>2924</v>
      </c>
    </row>
    <row r="847" spans="1:36" hidden="1" x14ac:dyDescent="0.3">
      <c r="A847" s="1" t="s">
        <v>841</v>
      </c>
      <c r="B847" s="2">
        <v>7181248</v>
      </c>
      <c r="C847" s="3" t="s">
        <v>2936</v>
      </c>
      <c r="D847" s="4">
        <v>954.21528656999999</v>
      </c>
      <c r="E847" s="3" t="s">
        <v>3033</v>
      </c>
      <c r="F847" s="3" t="s">
        <v>3033</v>
      </c>
      <c r="G847" s="3" t="s">
        <v>3034</v>
      </c>
      <c r="H847" s="3" t="s">
        <v>3073</v>
      </c>
      <c r="I847" s="3" t="s">
        <v>3488</v>
      </c>
      <c r="J847" s="4">
        <v>-16.513762</v>
      </c>
      <c r="K847" s="4">
        <v>22.421524999999999</v>
      </c>
      <c r="L847" s="4">
        <v>29.383886</v>
      </c>
      <c r="M847" s="4">
        <v>0.367647</v>
      </c>
      <c r="N847" s="4">
        <v>17.804348000000001</v>
      </c>
      <c r="O847" s="4">
        <v>8.911861</v>
      </c>
      <c r="P847" s="4">
        <v>1.3083070000000001</v>
      </c>
      <c r="Q847" s="4">
        <v>7.9504289999999997</v>
      </c>
      <c r="R847" s="4">
        <v>15.794516</v>
      </c>
      <c r="S847" s="3" t="s">
        <v>5146</v>
      </c>
      <c r="T847" s="5" t="s">
        <v>5147</v>
      </c>
      <c r="U847" s="4">
        <v>954.21528656999999</v>
      </c>
      <c r="V847" s="10">
        <v>1716.064286</v>
      </c>
      <c r="W847" s="4" t="s">
        <v>2935</v>
      </c>
      <c r="X847" s="4">
        <v>11.35</v>
      </c>
      <c r="Y847" s="5" t="s">
        <v>5148</v>
      </c>
      <c r="Z847" s="4">
        <v>17.804348000000001</v>
      </c>
      <c r="AA847" s="10">
        <v>11.315280464200001</v>
      </c>
      <c r="AB847" s="10">
        <v>14.8852256411</v>
      </c>
      <c r="AC847" s="4">
        <v>2.4679500000000001</v>
      </c>
      <c r="AD847" s="4">
        <v>2.3145468486656</v>
      </c>
      <c r="AE847" s="4">
        <v>2.3975035239257001</v>
      </c>
      <c r="AF847" s="4">
        <v>7.9504289999999997</v>
      </c>
      <c r="AG847" s="4">
        <v>6.8742715828419003</v>
      </c>
      <c r="AH847" s="4">
        <v>7.3272802957173004</v>
      </c>
      <c r="AI847" s="4">
        <v>1.3083070000000001</v>
      </c>
      <c r="AJ847" s="4">
        <v>4.3984959999999997</v>
      </c>
    </row>
    <row r="848" spans="1:36" hidden="1" x14ac:dyDescent="0.3">
      <c r="A848" s="1" t="s">
        <v>842</v>
      </c>
      <c r="B848" s="2">
        <v>4910590</v>
      </c>
      <c r="C848" s="3" t="s">
        <v>2936</v>
      </c>
      <c r="D848" s="4">
        <v>1752.5004848999999</v>
      </c>
      <c r="E848" s="3" t="s">
        <v>3007</v>
      </c>
      <c r="F848" s="3" t="s">
        <v>3256</v>
      </c>
      <c r="G848" s="3" t="s">
        <v>3257</v>
      </c>
      <c r="H848" s="3" t="s">
        <v>3257</v>
      </c>
      <c r="I848" s="3" t="s">
        <v>3426</v>
      </c>
      <c r="J848" s="4">
        <v>2.1584780000000001</v>
      </c>
      <c r="K848" s="4">
        <v>-9.6458180000000002</v>
      </c>
      <c r="L848" s="4">
        <v>3.7496399999999999</v>
      </c>
      <c r="M848" s="5" t="s">
        <v>3489</v>
      </c>
      <c r="N848" s="4">
        <v>18.258883000000001</v>
      </c>
      <c r="O848" s="4">
        <v>10.244944</v>
      </c>
      <c r="P848" s="4">
        <v>1.1108370000000001</v>
      </c>
      <c r="Q848" s="4">
        <v>8.2309649999999994</v>
      </c>
      <c r="R848" s="4">
        <v>10.91126</v>
      </c>
      <c r="S848" s="3" t="s">
        <v>5149</v>
      </c>
      <c r="T848" s="4">
        <v>35.97</v>
      </c>
      <c r="U848" s="4">
        <v>1752.5004848999999</v>
      </c>
      <c r="V848" s="10">
        <v>2929.4004839999998</v>
      </c>
      <c r="W848" s="4">
        <v>1.66805671392827</v>
      </c>
      <c r="X848" s="4">
        <v>41.5</v>
      </c>
      <c r="Y848" s="4">
        <v>33.270000000000003</v>
      </c>
      <c r="Z848" s="4">
        <v>18.258883000000001</v>
      </c>
      <c r="AA848" s="10">
        <v>11.1462994409</v>
      </c>
      <c r="AB848" s="10">
        <v>11.1462994409</v>
      </c>
      <c r="AC848" s="4">
        <v>1.2998179999999999</v>
      </c>
      <c r="AD848" s="4">
        <v>1.2748197534240999</v>
      </c>
      <c r="AE848" s="4">
        <v>1.2748197534240999</v>
      </c>
      <c r="AF848" s="4">
        <v>8.2309649999999994</v>
      </c>
      <c r="AG848" s="4">
        <v>8.0229308988149004</v>
      </c>
      <c r="AH848" s="4">
        <v>8.0229308988149004</v>
      </c>
      <c r="AI848" s="4">
        <v>1.1108370000000001</v>
      </c>
      <c r="AJ848" s="4" t="s">
        <v>2924</v>
      </c>
    </row>
    <row r="849" spans="1:36" hidden="1" x14ac:dyDescent="0.3">
      <c r="A849" s="1" t="s">
        <v>843</v>
      </c>
      <c r="B849" s="2">
        <v>13528583</v>
      </c>
      <c r="C849" s="3" t="s">
        <v>2919</v>
      </c>
      <c r="D849" s="4">
        <v>3048.9702474000001</v>
      </c>
      <c r="E849" s="3" t="s">
        <v>2920</v>
      </c>
      <c r="F849" s="3" t="s">
        <v>2921</v>
      </c>
      <c r="G849" s="3" t="s">
        <v>3114</v>
      </c>
      <c r="H849" s="3" t="s">
        <v>3114</v>
      </c>
      <c r="I849" s="3" t="s">
        <v>3051</v>
      </c>
      <c r="J849" s="4">
        <v>397.68160699999999</v>
      </c>
      <c r="K849" s="4">
        <v>64.369575999999995</v>
      </c>
      <c r="L849" s="4">
        <v>-6.4497390000000001</v>
      </c>
      <c r="M849" s="4">
        <v>2.417303</v>
      </c>
      <c r="N849" s="4" t="s">
        <v>2924</v>
      </c>
      <c r="O849" s="4" t="s">
        <v>2924</v>
      </c>
      <c r="P849" s="4">
        <v>6.2186170000000001</v>
      </c>
      <c r="Q849" s="4" t="s">
        <v>2924</v>
      </c>
      <c r="R849" s="4" t="s">
        <v>2924</v>
      </c>
      <c r="S849" s="3" t="s">
        <v>5150</v>
      </c>
      <c r="T849" s="4">
        <v>32.200000000000003</v>
      </c>
      <c r="U849" s="4">
        <v>3048.9702474000001</v>
      </c>
      <c r="V849" s="10">
        <v>2560.8742470000002</v>
      </c>
      <c r="W849" s="4" t="s">
        <v>2935</v>
      </c>
      <c r="X849" s="4">
        <v>38.119999999999997</v>
      </c>
      <c r="Y849" s="4">
        <v>5.93</v>
      </c>
      <c r="Z849" s="4" t="s">
        <v>2924</v>
      </c>
      <c r="AA849" s="10" t="s">
        <v>2924</v>
      </c>
      <c r="AB849" s="10" t="s">
        <v>2924</v>
      </c>
      <c r="AC849" s="4" t="s">
        <v>2935</v>
      </c>
      <c r="AD849" s="4" t="s">
        <v>2935</v>
      </c>
      <c r="AE849" s="4" t="s">
        <v>2935</v>
      </c>
      <c r="AF849" s="4" t="s">
        <v>2924</v>
      </c>
      <c r="AG849" s="4" t="s">
        <v>2924</v>
      </c>
      <c r="AH849" s="4" t="s">
        <v>2924</v>
      </c>
      <c r="AI849" s="4">
        <v>6.2186170000000001</v>
      </c>
      <c r="AJ849" s="4">
        <v>6.2186170000000001</v>
      </c>
    </row>
    <row r="850" spans="1:36" hidden="1" x14ac:dyDescent="0.3">
      <c r="A850" s="1" t="s">
        <v>844</v>
      </c>
      <c r="B850" s="2">
        <v>4056943</v>
      </c>
      <c r="C850" s="3" t="s">
        <v>2936</v>
      </c>
      <c r="D850" s="4">
        <v>33480.755263120001</v>
      </c>
      <c r="E850" s="3" t="s">
        <v>3095</v>
      </c>
      <c r="F850" s="3" t="s">
        <v>3095</v>
      </c>
      <c r="G850" s="3" t="s">
        <v>3096</v>
      </c>
      <c r="H850" s="3" t="s">
        <v>3096</v>
      </c>
      <c r="I850" s="3" t="s">
        <v>3103</v>
      </c>
      <c r="J850" s="4">
        <v>31.328778</v>
      </c>
      <c r="K850" s="4">
        <v>2.5008889999999999</v>
      </c>
      <c r="L850" s="4">
        <v>0.75731099999999996</v>
      </c>
      <c r="M850" s="4">
        <v>3.3460800000000002</v>
      </c>
      <c r="N850" s="4">
        <v>25.316158999999999</v>
      </c>
      <c r="O850" s="4" t="s">
        <v>2924</v>
      </c>
      <c r="P850" s="4">
        <v>2.3884219999999998</v>
      </c>
      <c r="Q850" s="4">
        <v>8.2764559999999996</v>
      </c>
      <c r="R850" s="4" t="s">
        <v>2924</v>
      </c>
      <c r="S850" s="3" t="s">
        <v>5151</v>
      </c>
      <c r="T850" s="4">
        <v>86.48</v>
      </c>
      <c r="U850" s="4">
        <v>33480.755263120001</v>
      </c>
      <c r="V850" s="10">
        <v>73968.755262999999</v>
      </c>
      <c r="W850" s="4">
        <v>3.6077705827937101</v>
      </c>
      <c r="X850" s="4">
        <v>88.77</v>
      </c>
      <c r="Y850" s="4">
        <v>63.15</v>
      </c>
      <c r="Z850" s="4">
        <v>25.316158999999999</v>
      </c>
      <c r="AA850" s="10">
        <v>15.8617780304</v>
      </c>
      <c r="AB850" s="10">
        <v>17.5219632379</v>
      </c>
      <c r="AC850" s="4">
        <v>4.270467</v>
      </c>
      <c r="AD850" s="4">
        <v>4.0686572107911996</v>
      </c>
      <c r="AE850" s="4">
        <v>4.2630952454682003</v>
      </c>
      <c r="AF850" s="4">
        <v>8.2764559999999996</v>
      </c>
      <c r="AG850" s="4">
        <v>10.558633672253499</v>
      </c>
      <c r="AH850" s="4">
        <v>11.0111924861407</v>
      </c>
      <c r="AI850" s="4">
        <v>2.3884219999999998</v>
      </c>
      <c r="AJ850" s="4">
        <v>2.3884219999999998</v>
      </c>
    </row>
    <row r="851" spans="1:36" hidden="1" x14ac:dyDescent="0.3">
      <c r="A851" s="1" t="s">
        <v>845</v>
      </c>
      <c r="B851" s="2">
        <v>4812781</v>
      </c>
      <c r="C851" s="3" t="s">
        <v>2936</v>
      </c>
      <c r="D851" s="4">
        <v>41569.103999999999</v>
      </c>
      <c r="E851" s="3" t="s">
        <v>2920</v>
      </c>
      <c r="F851" s="3" t="s">
        <v>2961</v>
      </c>
      <c r="G851" s="3" t="s">
        <v>2962</v>
      </c>
      <c r="H851" s="3" t="s">
        <v>2963</v>
      </c>
      <c r="I851" s="3" t="s">
        <v>3111</v>
      </c>
      <c r="J851" s="4">
        <v>3.7997049999999999</v>
      </c>
      <c r="K851" s="4">
        <v>-1.1500699999999999</v>
      </c>
      <c r="L851" s="4">
        <v>1.790872</v>
      </c>
      <c r="M851" s="4">
        <v>4.0141679999999997</v>
      </c>
      <c r="N851" s="4">
        <v>27.180872000000001</v>
      </c>
      <c r="O851" s="4">
        <v>86.478527999999997</v>
      </c>
      <c r="P851" s="4">
        <v>4.3549179999999996</v>
      </c>
      <c r="Q851" s="4">
        <v>18.185053</v>
      </c>
      <c r="R851" s="4">
        <v>21.009990999999999</v>
      </c>
      <c r="S851" s="3" t="s">
        <v>5152</v>
      </c>
      <c r="T851" s="4">
        <v>70.48</v>
      </c>
      <c r="U851" s="4">
        <v>41569.103999999999</v>
      </c>
      <c r="V851" s="10">
        <v>37888.103999999999</v>
      </c>
      <c r="W851" s="4" t="s">
        <v>2935</v>
      </c>
      <c r="X851" s="4">
        <v>96.12</v>
      </c>
      <c r="Y851" s="4">
        <v>58.93</v>
      </c>
      <c r="Z851" s="4">
        <v>10.232288</v>
      </c>
      <c r="AA851" s="10">
        <v>29.779862255400001</v>
      </c>
      <c r="AB851" s="10">
        <v>27.866629237000001</v>
      </c>
      <c r="AC851" s="4">
        <v>5.9997949999999998</v>
      </c>
      <c r="AD851" s="4">
        <v>6.5907253260485001</v>
      </c>
      <c r="AE851" s="4">
        <v>6.4907079538332999</v>
      </c>
      <c r="AF851" s="4">
        <v>18.185053</v>
      </c>
      <c r="AG851" s="4">
        <v>22.2199139097992</v>
      </c>
      <c r="AH851" s="4">
        <v>21.331737000718501</v>
      </c>
      <c r="AI851" s="4">
        <v>4.3549179999999996</v>
      </c>
      <c r="AJ851" s="4">
        <v>5.9516970000000002</v>
      </c>
    </row>
    <row r="852" spans="1:36" hidden="1" x14ac:dyDescent="0.3">
      <c r="A852" s="1" t="s">
        <v>846</v>
      </c>
      <c r="B852" s="2">
        <v>19424530</v>
      </c>
      <c r="C852" s="3" t="s">
        <v>2941</v>
      </c>
      <c r="D852" s="4">
        <v>889.79514231999997</v>
      </c>
      <c r="E852" s="3" t="s">
        <v>2937</v>
      </c>
      <c r="F852" s="3" t="s">
        <v>2938</v>
      </c>
      <c r="G852" s="3" t="s">
        <v>2952</v>
      </c>
      <c r="H852" s="3" t="s">
        <v>2952</v>
      </c>
      <c r="I852" s="3" t="s">
        <v>3041</v>
      </c>
      <c r="J852" s="4">
        <v>-20.022753000000002</v>
      </c>
      <c r="K852" s="4">
        <v>-3.1680440000000001</v>
      </c>
      <c r="L852" s="4">
        <v>-15.555555999999999</v>
      </c>
      <c r="M852" s="4">
        <v>-15.045317000000001</v>
      </c>
      <c r="N852" s="4" t="s">
        <v>2935</v>
      </c>
      <c r="O852" s="4" t="s">
        <v>2935</v>
      </c>
      <c r="P852" s="4" t="s">
        <v>2935</v>
      </c>
      <c r="Q852" s="4" t="s">
        <v>2924</v>
      </c>
      <c r="R852" s="4" t="s">
        <v>2935</v>
      </c>
      <c r="S852" s="3" t="s">
        <v>5153</v>
      </c>
      <c r="T852" s="4">
        <v>14.06</v>
      </c>
      <c r="U852" s="4">
        <v>889.79514231999997</v>
      </c>
      <c r="V852" s="10">
        <v>792.59092199999998</v>
      </c>
      <c r="W852" s="4" t="s">
        <v>2935</v>
      </c>
      <c r="X852" s="4">
        <v>22.98</v>
      </c>
      <c r="Y852" s="4">
        <v>9.51</v>
      </c>
      <c r="Z852" s="4" t="s">
        <v>2935</v>
      </c>
      <c r="AA852" s="10">
        <v>97.953586538238596</v>
      </c>
      <c r="AB852" s="10" t="s">
        <v>2924</v>
      </c>
      <c r="AC852" s="4">
        <v>15.954032</v>
      </c>
      <c r="AD852" s="4">
        <v>8.1742796093446994</v>
      </c>
      <c r="AE852" s="4">
        <v>13.3104617433483</v>
      </c>
      <c r="AF852" s="4" t="s">
        <v>2924</v>
      </c>
      <c r="AG852" s="4" t="s">
        <v>2924</v>
      </c>
      <c r="AH852" s="4" t="s">
        <v>2924</v>
      </c>
      <c r="AI852" s="4" t="s">
        <v>2935</v>
      </c>
      <c r="AJ852" s="4" t="s">
        <v>2935</v>
      </c>
    </row>
    <row r="853" spans="1:36" hidden="1" x14ac:dyDescent="0.3">
      <c r="A853" s="1" t="s">
        <v>847</v>
      </c>
      <c r="B853" s="2">
        <v>10971298</v>
      </c>
      <c r="C853" s="3" t="s">
        <v>2936</v>
      </c>
      <c r="D853" s="4">
        <v>6604.55351488</v>
      </c>
      <c r="E853" s="3" t="s">
        <v>2920</v>
      </c>
      <c r="F853" s="3" t="s">
        <v>2921</v>
      </c>
      <c r="G853" s="3" t="s">
        <v>3114</v>
      </c>
      <c r="H853" s="3" t="s">
        <v>3114</v>
      </c>
      <c r="I853" s="3" t="s">
        <v>3051</v>
      </c>
      <c r="J853" s="4">
        <v>11.892797</v>
      </c>
      <c r="K853" s="4">
        <v>-8.5557839999999992</v>
      </c>
      <c r="L853" s="4">
        <v>5.5292260000000004</v>
      </c>
      <c r="M853" s="4">
        <v>-4.4349069999999999</v>
      </c>
      <c r="N853" s="4">
        <v>32.348668000000004</v>
      </c>
      <c r="O853" s="4">
        <v>17.718833</v>
      </c>
      <c r="P853" s="4">
        <v>1.0124280000000001</v>
      </c>
      <c r="Q853" s="4">
        <v>11.357433</v>
      </c>
      <c r="R853" s="4">
        <v>9.4465979999999998</v>
      </c>
      <c r="S853" s="3" t="s">
        <v>5154</v>
      </c>
      <c r="T853" s="4">
        <v>13.36</v>
      </c>
      <c r="U853" s="4">
        <v>6604.55351488</v>
      </c>
      <c r="V853" s="10">
        <v>10471.553513999999</v>
      </c>
      <c r="W853" s="4" t="s">
        <v>2935</v>
      </c>
      <c r="X853" s="4">
        <v>18.8</v>
      </c>
      <c r="Y853" s="5" t="s">
        <v>4491</v>
      </c>
      <c r="Z853" s="4">
        <v>32.348668000000004</v>
      </c>
      <c r="AA853" s="10">
        <v>15.195632393</v>
      </c>
      <c r="AB853" s="10">
        <v>14.544029436400001</v>
      </c>
      <c r="AC853" s="4">
        <v>2.3510450000000001</v>
      </c>
      <c r="AD853" s="4">
        <v>2.3410495011118999</v>
      </c>
      <c r="AE853" s="4">
        <v>2.3615819780086</v>
      </c>
      <c r="AF853" s="4">
        <v>11.357433</v>
      </c>
      <c r="AG853" s="4">
        <v>11.946851033118101</v>
      </c>
      <c r="AH853" s="4">
        <v>11.502689954807099</v>
      </c>
      <c r="AI853" s="4">
        <v>1.0124280000000001</v>
      </c>
      <c r="AJ853" s="4" t="s">
        <v>2924</v>
      </c>
    </row>
    <row r="854" spans="1:36" hidden="1" x14ac:dyDescent="0.3">
      <c r="A854" s="1" t="s">
        <v>848</v>
      </c>
      <c r="B854" s="2">
        <v>5249851</v>
      </c>
      <c r="C854" s="3" t="s">
        <v>2936</v>
      </c>
      <c r="D854" s="4">
        <v>11195.266220580001</v>
      </c>
      <c r="E854" s="3" t="s">
        <v>2946</v>
      </c>
      <c r="F854" s="3" t="s">
        <v>2947</v>
      </c>
      <c r="G854" s="3" t="s">
        <v>2948</v>
      </c>
      <c r="H854" s="3" t="s">
        <v>2990</v>
      </c>
      <c r="I854" s="3" t="s">
        <v>2950</v>
      </c>
      <c r="J854" s="4">
        <v>39.483538000000003</v>
      </c>
      <c r="K854" s="4">
        <v>2.3302070000000001</v>
      </c>
      <c r="L854" s="4">
        <v>36.023671999999998</v>
      </c>
      <c r="M854" s="4">
        <v>25.150601999999999</v>
      </c>
      <c r="N854" s="4">
        <v>193.60215099999999</v>
      </c>
      <c r="O854" s="4">
        <v>54.671053000000001</v>
      </c>
      <c r="P854" s="4">
        <v>13.795173</v>
      </c>
      <c r="Q854" s="4" t="s">
        <v>2924</v>
      </c>
      <c r="R854" s="4">
        <v>31.240718999999999</v>
      </c>
      <c r="S854" s="3" t="s">
        <v>5155</v>
      </c>
      <c r="T854" s="5" t="s">
        <v>5156</v>
      </c>
      <c r="U854" s="4">
        <v>11195.266220580001</v>
      </c>
      <c r="V854" s="10">
        <v>10587.00722</v>
      </c>
      <c r="W854" s="4" t="s">
        <v>2935</v>
      </c>
      <c r="X854" s="5" t="s">
        <v>5157</v>
      </c>
      <c r="Y854" s="4">
        <v>69</v>
      </c>
      <c r="Z854" s="4">
        <v>193.60215099999999</v>
      </c>
      <c r="AA854" s="10">
        <v>64.044344320600004</v>
      </c>
      <c r="AB854" s="10">
        <v>62.767997211000001</v>
      </c>
      <c r="AC854" s="4">
        <v>7.6955169999999997</v>
      </c>
      <c r="AD854" s="4">
        <v>6.8550420979068996</v>
      </c>
      <c r="AE854" s="4">
        <v>7.2711717686204</v>
      </c>
      <c r="AF854" s="4" t="s">
        <v>2924</v>
      </c>
      <c r="AG854" s="4">
        <v>50.047022613089098</v>
      </c>
      <c r="AH854" s="4">
        <v>49.873618819211003</v>
      </c>
      <c r="AI854" s="4">
        <v>13.795173</v>
      </c>
      <c r="AJ854" s="4">
        <v>23.438924</v>
      </c>
    </row>
    <row r="855" spans="1:36" hidden="1" x14ac:dyDescent="0.3">
      <c r="A855" s="1" t="s">
        <v>849</v>
      </c>
      <c r="B855" s="2">
        <v>4100183</v>
      </c>
      <c r="C855" s="3" t="s">
        <v>2919</v>
      </c>
      <c r="D855" s="4">
        <v>43713.011076069997</v>
      </c>
      <c r="E855" s="3" t="s">
        <v>3107</v>
      </c>
      <c r="F855" s="3" t="s">
        <v>3108</v>
      </c>
      <c r="G855" s="3" t="s">
        <v>3212</v>
      </c>
      <c r="H855" s="3" t="s">
        <v>3474</v>
      </c>
      <c r="I855" s="3" t="s">
        <v>2950</v>
      </c>
      <c r="J855" s="4">
        <v>22.013176999999999</v>
      </c>
      <c r="K855" s="4">
        <v>13.280772000000001</v>
      </c>
      <c r="L855" s="4">
        <v>14.376887</v>
      </c>
      <c r="M855" s="4">
        <v>3.290778</v>
      </c>
      <c r="N855" s="4">
        <v>42.812741000000003</v>
      </c>
      <c r="O855" s="4">
        <v>22.456211</v>
      </c>
      <c r="P855" s="4">
        <v>5.9205709999999998</v>
      </c>
      <c r="Q855" s="4">
        <v>21.964554</v>
      </c>
      <c r="R855" s="4">
        <v>23.536536999999999</v>
      </c>
      <c r="S855" s="3" t="s">
        <v>5158</v>
      </c>
      <c r="T855" s="4">
        <v>166.67</v>
      </c>
      <c r="U855" s="4">
        <v>43713.011076069997</v>
      </c>
      <c r="V855" s="10">
        <v>43369.011076000003</v>
      </c>
      <c r="W855" s="4">
        <v>0.45599088018239597</v>
      </c>
      <c r="X855" s="5" t="s">
        <v>4999</v>
      </c>
      <c r="Y855" s="4">
        <v>124.92</v>
      </c>
      <c r="Z855" s="4">
        <v>42.812741000000003</v>
      </c>
      <c r="AA855" s="10">
        <v>20.947389588499998</v>
      </c>
      <c r="AB855" s="10">
        <v>21.258332036599999</v>
      </c>
      <c r="AC855" s="4">
        <v>5.8535579999999996</v>
      </c>
      <c r="AD855" s="4">
        <v>5.5611665688023004</v>
      </c>
      <c r="AE855" s="4">
        <v>5.6600694348570002</v>
      </c>
      <c r="AF855" s="4">
        <v>21.964554</v>
      </c>
      <c r="AG855" s="4">
        <v>15.1412599966191</v>
      </c>
      <c r="AH855" s="4">
        <v>15.7473777598086</v>
      </c>
      <c r="AI855" s="4">
        <v>5.9205709999999998</v>
      </c>
      <c r="AJ855" s="4">
        <v>26.091107999999998</v>
      </c>
    </row>
    <row r="856" spans="1:36" hidden="1" x14ac:dyDescent="0.3">
      <c r="A856" s="1" t="s">
        <v>850</v>
      </c>
      <c r="B856" s="2">
        <v>4594344</v>
      </c>
      <c r="C856" s="3" t="s">
        <v>2936</v>
      </c>
      <c r="D856" s="4">
        <v>7032.4028623200002</v>
      </c>
      <c r="E856" s="3" t="s">
        <v>3033</v>
      </c>
      <c r="F856" s="3" t="s">
        <v>3033</v>
      </c>
      <c r="G856" s="3" t="s">
        <v>3034</v>
      </c>
      <c r="H856" s="3" t="s">
        <v>3073</v>
      </c>
      <c r="I856" s="3" t="s">
        <v>3231</v>
      </c>
      <c r="J856" s="4">
        <v>40.902475000000003</v>
      </c>
      <c r="K856" s="4">
        <v>14.195831999999999</v>
      </c>
      <c r="L856" s="4">
        <v>17.857143000000001</v>
      </c>
      <c r="M856" s="4">
        <v>3.4556469999999999</v>
      </c>
      <c r="N856" s="4">
        <v>26.642202000000001</v>
      </c>
      <c r="O856" s="4">
        <v>25.676393000000001</v>
      </c>
      <c r="P856" s="4">
        <v>2.8820960000000002</v>
      </c>
      <c r="Q856" s="4">
        <v>16.391815000000001</v>
      </c>
      <c r="R856" s="4">
        <v>28.952278</v>
      </c>
      <c r="S856" s="3" t="s">
        <v>5159</v>
      </c>
      <c r="T856" s="4">
        <v>29.04</v>
      </c>
      <c r="U856" s="4">
        <v>7032.4028623200002</v>
      </c>
      <c r="V856" s="10">
        <v>8605.7028620000001</v>
      </c>
      <c r="W856" s="4">
        <v>1.1019283746556501</v>
      </c>
      <c r="X856" s="4">
        <v>29.16</v>
      </c>
      <c r="Y856" s="4">
        <v>20.309999999999999</v>
      </c>
      <c r="Z856" s="4">
        <v>26.569075999999999</v>
      </c>
      <c r="AA856" s="10">
        <v>18.5168653956</v>
      </c>
      <c r="AB856" s="10">
        <v>20.174792624799998</v>
      </c>
      <c r="AC856" s="4">
        <v>3.576619</v>
      </c>
      <c r="AD856" s="4">
        <v>3.4079342116887998</v>
      </c>
      <c r="AE856" s="4">
        <v>3.5359365340014</v>
      </c>
      <c r="AF856" s="4">
        <v>16.391815000000001</v>
      </c>
      <c r="AG856" s="4">
        <v>15.052606113080399</v>
      </c>
      <c r="AH856" s="4">
        <v>16.0106442311458</v>
      </c>
      <c r="AI856" s="4">
        <v>2.8820960000000002</v>
      </c>
      <c r="AJ856" s="4" t="s">
        <v>2924</v>
      </c>
    </row>
    <row r="857" spans="1:36" hidden="1" x14ac:dyDescent="0.3">
      <c r="A857" s="1" t="s">
        <v>851</v>
      </c>
      <c r="B857" s="2">
        <v>4072364</v>
      </c>
      <c r="C857" s="3" t="s">
        <v>2936</v>
      </c>
      <c r="D857" s="4">
        <v>93360.529178249999</v>
      </c>
      <c r="E857" s="3" t="s">
        <v>2920</v>
      </c>
      <c r="F857" s="3" t="s">
        <v>2961</v>
      </c>
      <c r="G857" s="3" t="s">
        <v>2974</v>
      </c>
      <c r="H857" s="3" t="s">
        <v>3092</v>
      </c>
      <c r="I857" s="3" t="s">
        <v>3366</v>
      </c>
      <c r="J857" s="4">
        <v>-15.912936</v>
      </c>
      <c r="K857" s="4">
        <v>-25.909224999999999</v>
      </c>
      <c r="L857" s="4">
        <v>-4.1182359999999996</v>
      </c>
      <c r="M857" s="4">
        <v>0.46419899999999997</v>
      </c>
      <c r="N857" s="4">
        <v>14.675537732409801</v>
      </c>
      <c r="O857" s="4">
        <v>104.09319022422901</v>
      </c>
      <c r="P857" s="4">
        <v>2.1327940000000001</v>
      </c>
      <c r="Q857" s="4">
        <v>9.9353660000000001</v>
      </c>
      <c r="R857" s="4" t="s">
        <v>2924</v>
      </c>
      <c r="S857" s="3" t="s">
        <v>5160</v>
      </c>
      <c r="T857" s="4">
        <v>402.55</v>
      </c>
      <c r="U857" s="4">
        <v>93360.529178249999</v>
      </c>
      <c r="V857" s="10">
        <v>112746.529178</v>
      </c>
      <c r="W857" s="4">
        <v>1.61967457458701</v>
      </c>
      <c r="X857" s="4">
        <v>567.26</v>
      </c>
      <c r="Y857" s="5" t="s">
        <v>5161</v>
      </c>
      <c r="Z857" s="4">
        <v>14.683567</v>
      </c>
      <c r="AA857" s="10">
        <v>12.130005454000001</v>
      </c>
      <c r="AB857" s="10">
        <v>12.190760339400001</v>
      </c>
      <c r="AC857" s="4">
        <v>0.64791299999999996</v>
      </c>
      <c r="AD857" s="4">
        <v>0.61257204702949997</v>
      </c>
      <c r="AE857" s="4">
        <v>0.64385686200509995</v>
      </c>
      <c r="AF857" s="4">
        <v>9.9353660000000001</v>
      </c>
      <c r="AG857" s="4">
        <v>9.4614192295523996</v>
      </c>
      <c r="AH857" s="4">
        <v>9.4550813587374005</v>
      </c>
      <c r="AI857" s="4">
        <v>2.1327940000000001</v>
      </c>
      <c r="AJ857" s="4">
        <v>12.476754</v>
      </c>
    </row>
    <row r="858" spans="1:36" hidden="1" x14ac:dyDescent="0.3">
      <c r="A858" s="1" t="s">
        <v>852</v>
      </c>
      <c r="B858" s="2">
        <v>4059821</v>
      </c>
      <c r="C858" s="3" t="s">
        <v>2936</v>
      </c>
      <c r="D858" s="4">
        <v>673532.17323244002</v>
      </c>
      <c r="E858" s="3" t="s">
        <v>2920</v>
      </c>
      <c r="F858" s="3" t="s">
        <v>2921</v>
      </c>
      <c r="G858" s="3" t="s">
        <v>3114</v>
      </c>
      <c r="H858" s="3" t="s">
        <v>3114</v>
      </c>
      <c r="I858" s="3" t="s">
        <v>3051</v>
      </c>
      <c r="J858" s="4">
        <v>24.440193000000001</v>
      </c>
      <c r="K858" s="4">
        <v>-21.606213</v>
      </c>
      <c r="L858" s="4">
        <v>-17.724247999999999</v>
      </c>
      <c r="M858" s="4">
        <v>0.242562</v>
      </c>
      <c r="N858" s="4">
        <v>80.874689000000004</v>
      </c>
      <c r="O858" s="4" t="s">
        <v>2924</v>
      </c>
      <c r="P858" s="4">
        <v>47.267614999999999</v>
      </c>
      <c r="Q858" s="4">
        <v>41.867913000000001</v>
      </c>
      <c r="R858" s="4" t="s">
        <v>2924</v>
      </c>
      <c r="S858" s="3" t="s">
        <v>5162</v>
      </c>
      <c r="T858" s="5" t="s">
        <v>5163</v>
      </c>
      <c r="U858" s="4">
        <v>673532.17323244002</v>
      </c>
      <c r="V858" s="10">
        <v>700772.573232</v>
      </c>
      <c r="W858" s="4">
        <v>0.69517787195358305</v>
      </c>
      <c r="X858" s="4">
        <v>972.53</v>
      </c>
      <c r="Y858" s="4">
        <v>561.65</v>
      </c>
      <c r="Z858" s="4">
        <v>80.874689000000004</v>
      </c>
      <c r="AA858" s="10">
        <v>33.763953399099996</v>
      </c>
      <c r="AB858" s="10">
        <v>56.849385343199998</v>
      </c>
      <c r="AC858" s="4">
        <v>17.149191999999999</v>
      </c>
      <c r="AD858" s="4">
        <v>12.4951141706843</v>
      </c>
      <c r="AE858" s="4">
        <v>15.349758924057801</v>
      </c>
      <c r="AF858" s="4">
        <v>41.867913000000001</v>
      </c>
      <c r="AG858" s="4">
        <v>29.470038795914402</v>
      </c>
      <c r="AH858" s="4">
        <v>43.465532913347801</v>
      </c>
      <c r="AI858" s="4">
        <v>47.267614999999999</v>
      </c>
      <c r="AJ858" s="4" t="s">
        <v>2924</v>
      </c>
    </row>
    <row r="859" spans="1:36" hidden="1" x14ac:dyDescent="0.3">
      <c r="A859" s="1" t="s">
        <v>853</v>
      </c>
      <c r="B859" s="2">
        <v>4231646</v>
      </c>
      <c r="C859" s="3" t="s">
        <v>2936</v>
      </c>
      <c r="D859" s="4">
        <v>1135.0849347200001</v>
      </c>
      <c r="E859" s="3" t="s">
        <v>2930</v>
      </c>
      <c r="F859" s="3" t="s">
        <v>2954</v>
      </c>
      <c r="G859" s="3" t="s">
        <v>3052</v>
      </c>
      <c r="H859" s="3" t="s">
        <v>3053</v>
      </c>
      <c r="I859" s="3" t="s">
        <v>2972</v>
      </c>
      <c r="J859" s="4">
        <v>-4.2813460000000001</v>
      </c>
      <c r="K859" s="4">
        <v>-5.2950080000000002</v>
      </c>
      <c r="L859" s="4">
        <v>-0.71371899999999999</v>
      </c>
      <c r="M859" s="4">
        <v>2.622951</v>
      </c>
      <c r="N859" s="4">
        <v>9.5572519083969496</v>
      </c>
      <c r="O859" s="4" t="s">
        <v>2924</v>
      </c>
      <c r="P859" s="4">
        <v>0.90685199999999999</v>
      </c>
      <c r="Q859" s="4" t="s">
        <v>2935</v>
      </c>
      <c r="R859" s="4" t="s">
        <v>2935</v>
      </c>
      <c r="S859" s="3" t="s">
        <v>5164</v>
      </c>
      <c r="T859" s="4">
        <v>12.52</v>
      </c>
      <c r="U859" s="4">
        <v>1135.0849347200001</v>
      </c>
      <c r="V859" s="10" t="s">
        <v>2935</v>
      </c>
      <c r="W859" s="4">
        <v>12.4600638977636</v>
      </c>
      <c r="X859" s="4">
        <v>13.46</v>
      </c>
      <c r="Y859" s="4">
        <v>10.88</v>
      </c>
      <c r="Z859" s="4">
        <v>9.5136780000000005</v>
      </c>
      <c r="AA859" s="10">
        <v>8.0051150895000003</v>
      </c>
      <c r="AB859" s="10">
        <v>9.0742391626999996</v>
      </c>
      <c r="AC859" s="4" t="s">
        <v>2935</v>
      </c>
      <c r="AD859" s="4" t="s">
        <v>2935</v>
      </c>
      <c r="AE859" s="4" t="s">
        <v>2935</v>
      </c>
      <c r="AF859" s="4" t="s">
        <v>2935</v>
      </c>
      <c r="AG859" s="4" t="s">
        <v>2935</v>
      </c>
      <c r="AH859" s="4" t="s">
        <v>2935</v>
      </c>
      <c r="AI859" s="4">
        <v>0.90685199999999999</v>
      </c>
      <c r="AJ859" s="4">
        <v>0.908497</v>
      </c>
    </row>
    <row r="860" spans="1:36" hidden="1" x14ac:dyDescent="0.3">
      <c r="A860" s="1" t="s">
        <v>854</v>
      </c>
      <c r="B860" s="2">
        <v>103036</v>
      </c>
      <c r="C860" s="3" t="s">
        <v>2936</v>
      </c>
      <c r="D860" s="4">
        <v>1422.24609248</v>
      </c>
      <c r="E860" s="3" t="s">
        <v>2977</v>
      </c>
      <c r="F860" s="3" t="s">
        <v>2978</v>
      </c>
      <c r="G860" s="3" t="s">
        <v>3135</v>
      </c>
      <c r="H860" s="3" t="s">
        <v>3161</v>
      </c>
      <c r="I860" s="3" t="s">
        <v>2980</v>
      </c>
      <c r="J860" s="4">
        <v>23.547401000000001</v>
      </c>
      <c r="K860" s="4">
        <v>-5.4417790000000004</v>
      </c>
      <c r="L860" s="4">
        <v>-4.4352450000000001</v>
      </c>
      <c r="M860" s="4">
        <v>-0.85889599999999999</v>
      </c>
      <c r="N860" s="4" t="s">
        <v>2924</v>
      </c>
      <c r="O860" s="4">
        <v>14.598013</v>
      </c>
      <c r="P860" s="4">
        <v>1.294457</v>
      </c>
      <c r="Q860" s="4">
        <v>17.618994000000001</v>
      </c>
      <c r="R860" s="4">
        <v>17.474969999999999</v>
      </c>
      <c r="S860" s="3" t="s">
        <v>5165</v>
      </c>
      <c r="T860" s="4">
        <v>16.16</v>
      </c>
      <c r="U860" s="4">
        <v>1422.24609248</v>
      </c>
      <c r="V860" s="10">
        <v>2110.2620919999999</v>
      </c>
      <c r="W860" s="4">
        <v>4.4554455445544603</v>
      </c>
      <c r="X860" s="4">
        <v>18.489999999999998</v>
      </c>
      <c r="Y860" s="4">
        <v>12.74</v>
      </c>
      <c r="Z860" s="4" t="s">
        <v>2924</v>
      </c>
      <c r="AA860" s="10" t="s">
        <v>2924</v>
      </c>
      <c r="AB860" s="10" t="s">
        <v>2924</v>
      </c>
      <c r="AC860" s="4">
        <v>8.8102689999999999</v>
      </c>
      <c r="AD860" s="4">
        <v>8.6268923334031005</v>
      </c>
      <c r="AE860" s="4">
        <v>8.7859518005091992</v>
      </c>
      <c r="AF860" s="4">
        <v>17.618994000000001</v>
      </c>
      <c r="AG860" s="4">
        <v>17.047594786184298</v>
      </c>
      <c r="AH860" s="4">
        <v>16.221429074922199</v>
      </c>
      <c r="AI860" s="4">
        <v>1.294457</v>
      </c>
      <c r="AJ860" s="4">
        <v>1.294457</v>
      </c>
    </row>
    <row r="861" spans="1:36" hidden="1" x14ac:dyDescent="0.3">
      <c r="A861" s="1" t="s">
        <v>855</v>
      </c>
      <c r="B861" s="2">
        <v>101376177</v>
      </c>
      <c r="C861" s="3" t="s">
        <v>2919</v>
      </c>
      <c r="D861" s="4">
        <v>797.43929060000005</v>
      </c>
      <c r="E861" s="3" t="s">
        <v>2920</v>
      </c>
      <c r="F861" s="3" t="s">
        <v>2961</v>
      </c>
      <c r="G861" s="3" t="s">
        <v>2962</v>
      </c>
      <c r="H861" s="3" t="s">
        <v>3090</v>
      </c>
      <c r="I861" s="3" t="s">
        <v>3111</v>
      </c>
      <c r="J861" s="4">
        <v>-20.983419000000001</v>
      </c>
      <c r="K861" s="4">
        <v>4.7763460000000002</v>
      </c>
      <c r="L861" s="4">
        <v>-2.4700069999999998</v>
      </c>
      <c r="M861" s="4">
        <v>-5.4719559999999996</v>
      </c>
      <c r="N861" s="4">
        <v>11.507077000000001</v>
      </c>
      <c r="O861" s="4">
        <v>58.067227000000003</v>
      </c>
      <c r="P861" s="4" t="s">
        <v>2924</v>
      </c>
      <c r="Q861" s="4">
        <v>9.4402749999999997</v>
      </c>
      <c r="R861" s="4">
        <v>19.863372999999999</v>
      </c>
      <c r="S861" s="3" t="s">
        <v>5166</v>
      </c>
      <c r="T861" s="4">
        <v>13.82</v>
      </c>
      <c r="U861" s="4">
        <v>797.43929060000005</v>
      </c>
      <c r="V861" s="10">
        <v>2175.0392900000002</v>
      </c>
      <c r="W861" s="4">
        <v>4.3415340086830696</v>
      </c>
      <c r="X861" s="4">
        <v>19.79</v>
      </c>
      <c r="Y861" s="5" t="s">
        <v>5167</v>
      </c>
      <c r="Z861" s="4">
        <v>11.507077000000001</v>
      </c>
      <c r="AA861" s="10">
        <v>6.6124401913000002</v>
      </c>
      <c r="AB861" s="10">
        <v>5.7921207041000002</v>
      </c>
      <c r="AC861" s="4">
        <v>1.9439090000000001</v>
      </c>
      <c r="AD861" s="4">
        <v>1.9517331121828001</v>
      </c>
      <c r="AE861" s="4">
        <v>1.9517566681684</v>
      </c>
      <c r="AF861" s="4">
        <v>9.4402749999999997</v>
      </c>
      <c r="AG861" s="4">
        <v>6.5998599641217002</v>
      </c>
      <c r="AH861" s="4">
        <v>6.2436492899621001</v>
      </c>
      <c r="AI861" s="4" t="s">
        <v>2924</v>
      </c>
      <c r="AJ861" s="4" t="s">
        <v>2924</v>
      </c>
    </row>
    <row r="862" spans="1:36" hidden="1" x14ac:dyDescent="0.3">
      <c r="A862" s="1" t="s">
        <v>856</v>
      </c>
      <c r="B862" s="2">
        <v>4279452</v>
      </c>
      <c r="C862" s="3" t="s">
        <v>2936</v>
      </c>
      <c r="D862" s="4">
        <v>23227.35963028</v>
      </c>
      <c r="E862" s="3" t="s">
        <v>2937</v>
      </c>
      <c r="F862" s="3" t="s">
        <v>2938</v>
      </c>
      <c r="G862" s="3" t="s">
        <v>3037</v>
      </c>
      <c r="H862" s="3" t="s">
        <v>3037</v>
      </c>
      <c r="I862" s="3" t="s">
        <v>3490</v>
      </c>
      <c r="J862" s="4">
        <v>133.21940000000001</v>
      </c>
      <c r="K862" s="4">
        <v>35.454447999999999</v>
      </c>
      <c r="L862" s="4">
        <v>12.720454</v>
      </c>
      <c r="M862" s="4">
        <v>1.2147699999999999</v>
      </c>
      <c r="N862" s="4">
        <v>25.663024</v>
      </c>
      <c r="O862" s="4">
        <v>18.458051999999999</v>
      </c>
      <c r="P862" s="4">
        <v>8.4206660000000007</v>
      </c>
      <c r="Q862" s="4">
        <v>12.985139</v>
      </c>
      <c r="R862" s="4">
        <v>20.249424999999999</v>
      </c>
      <c r="S862" s="3" t="s">
        <v>5168</v>
      </c>
      <c r="T862" s="4">
        <v>504.92</v>
      </c>
      <c r="U862" s="4">
        <v>23227.35963028</v>
      </c>
      <c r="V862" s="10">
        <v>22548.924630000001</v>
      </c>
      <c r="W862" s="4">
        <v>0.19805117642398801</v>
      </c>
      <c r="X862" s="4">
        <v>532.37990000000002</v>
      </c>
      <c r="Y862" s="4">
        <v>209.30680000000001</v>
      </c>
      <c r="Z862" s="4">
        <v>25.663024</v>
      </c>
      <c r="AA862" s="10">
        <v>22.450867052</v>
      </c>
      <c r="AB862" s="10">
        <v>24.304211793</v>
      </c>
      <c r="AC862" s="4">
        <v>1.5840129999999999</v>
      </c>
      <c r="AD862" s="4">
        <v>1.4644893451662999</v>
      </c>
      <c r="AE862" s="4">
        <v>1.5431216046712</v>
      </c>
      <c r="AF862" s="4">
        <v>12.985139</v>
      </c>
      <c r="AG862" s="4">
        <v>14.723785029016399</v>
      </c>
      <c r="AH862" s="4">
        <v>15.700918697253201</v>
      </c>
      <c r="AI862" s="4">
        <v>8.4206660000000007</v>
      </c>
      <c r="AJ862" s="4">
        <v>20.965827000000001</v>
      </c>
    </row>
    <row r="863" spans="1:36" hidden="1" x14ac:dyDescent="0.3">
      <c r="A863" s="1" t="s">
        <v>857</v>
      </c>
      <c r="B863" s="2">
        <v>6543220</v>
      </c>
      <c r="C863" s="3" t="s">
        <v>2936</v>
      </c>
      <c r="D863" s="4">
        <v>1027.10149916</v>
      </c>
      <c r="E863" s="3" t="s">
        <v>3107</v>
      </c>
      <c r="F863" s="3" t="s">
        <v>3108</v>
      </c>
      <c r="G863" s="3" t="s">
        <v>3328</v>
      </c>
      <c r="H863" s="3" t="s">
        <v>3436</v>
      </c>
      <c r="I863" s="3" t="s">
        <v>3491</v>
      </c>
      <c r="J863" s="4">
        <v>-3.065134</v>
      </c>
      <c r="K863" s="4">
        <v>-0.589391</v>
      </c>
      <c r="L863" s="4">
        <v>12.946429</v>
      </c>
      <c r="M863" s="4">
        <v>9.5238099999999992</v>
      </c>
      <c r="N863" s="4" t="s">
        <v>2924</v>
      </c>
      <c r="O863" s="4">
        <v>41.138210999999998</v>
      </c>
      <c r="P863" s="4">
        <v>2.628571</v>
      </c>
      <c r="Q863" s="4">
        <v>12.713248999999999</v>
      </c>
      <c r="R863" s="4">
        <v>14.065493999999999</v>
      </c>
      <c r="S863" s="3" t="s">
        <v>5169</v>
      </c>
      <c r="T863" s="5" t="s">
        <v>5170</v>
      </c>
      <c r="U863" s="4">
        <v>1027.10149916</v>
      </c>
      <c r="V863" s="10">
        <v>1251.3014989999999</v>
      </c>
      <c r="W863" s="4">
        <v>1.1857707509881401</v>
      </c>
      <c r="X863" s="5" t="s">
        <v>5171</v>
      </c>
      <c r="Y863" s="4">
        <v>3.92</v>
      </c>
      <c r="Z863" s="4" t="s">
        <v>2924</v>
      </c>
      <c r="AA863" s="10">
        <v>48.190476190399998</v>
      </c>
      <c r="AB863" s="10" t="s">
        <v>2924</v>
      </c>
      <c r="AC863" s="4">
        <v>3.1799279999999999</v>
      </c>
      <c r="AD863" s="4">
        <v>2.9641158332346</v>
      </c>
      <c r="AE863" s="4">
        <v>3.1278627646544002</v>
      </c>
      <c r="AF863" s="4">
        <v>12.713248999999999</v>
      </c>
      <c r="AG863" s="4">
        <v>11.3548230399274</v>
      </c>
      <c r="AH863" s="4">
        <v>12.3646393181818</v>
      </c>
      <c r="AI863" s="4">
        <v>2.628571</v>
      </c>
      <c r="AJ863" s="4" t="s">
        <v>2924</v>
      </c>
    </row>
    <row r="864" spans="1:36" hidden="1" x14ac:dyDescent="0.3">
      <c r="A864" s="1" t="s">
        <v>858</v>
      </c>
      <c r="B864" s="2">
        <v>4142766</v>
      </c>
      <c r="C864" s="3" t="s">
        <v>2936</v>
      </c>
      <c r="D864" s="4">
        <v>513.66608327999995</v>
      </c>
      <c r="E864" s="3" t="s">
        <v>2920</v>
      </c>
      <c r="F864" s="3" t="s">
        <v>2921</v>
      </c>
      <c r="G864" s="3" t="s">
        <v>2942</v>
      </c>
      <c r="H864" s="3" t="s">
        <v>2942</v>
      </c>
      <c r="I864" s="3" t="s">
        <v>2943</v>
      </c>
      <c r="J864" s="4">
        <v>353.58851700000002</v>
      </c>
      <c r="K864" s="4">
        <v>-0.21052599999999999</v>
      </c>
      <c r="L864" s="4">
        <v>2.7085590000000002</v>
      </c>
      <c r="M864" s="4">
        <v>22.797927999999999</v>
      </c>
      <c r="N864" s="4" t="s">
        <v>2924</v>
      </c>
      <c r="O864" s="4">
        <v>3.6018240000000001</v>
      </c>
      <c r="P864" s="5" t="s">
        <v>3492</v>
      </c>
      <c r="Q864" s="4" t="s">
        <v>2924</v>
      </c>
      <c r="R864" s="4">
        <v>8.1630310000000001</v>
      </c>
      <c r="S864" s="3" t="s">
        <v>5172</v>
      </c>
      <c r="T864" s="4">
        <v>9.48</v>
      </c>
      <c r="U864" s="4">
        <v>513.66608327999995</v>
      </c>
      <c r="V864" s="10">
        <v>1039.766083</v>
      </c>
      <c r="W864" s="4" t="s">
        <v>2935</v>
      </c>
      <c r="X864" s="4">
        <v>15.1</v>
      </c>
      <c r="Y864" s="4">
        <v>1.42</v>
      </c>
      <c r="Z864" s="4" t="s">
        <v>2924</v>
      </c>
      <c r="AA864" s="10">
        <v>4.1397379911999996</v>
      </c>
      <c r="AB864" s="10" t="s">
        <v>2924</v>
      </c>
      <c r="AC864" s="4">
        <v>0.92382600000000004</v>
      </c>
      <c r="AD864" s="4">
        <v>0.88552219622119999</v>
      </c>
      <c r="AE864" s="4">
        <v>0.93850174474229997</v>
      </c>
      <c r="AF864" s="4" t="s">
        <v>2924</v>
      </c>
      <c r="AG864" s="4" t="s">
        <v>2935</v>
      </c>
      <c r="AH864" s="4">
        <v>5.6264398430735998</v>
      </c>
      <c r="AI864" s="5" t="s">
        <v>3492</v>
      </c>
      <c r="AJ864" s="4" t="s">
        <v>2924</v>
      </c>
    </row>
    <row r="865" spans="1:36" hidden="1" x14ac:dyDescent="0.3">
      <c r="A865" s="1" t="s">
        <v>859</v>
      </c>
      <c r="B865" s="2">
        <v>4136907</v>
      </c>
      <c r="C865" s="3" t="s">
        <v>2936</v>
      </c>
      <c r="D865" s="4">
        <v>74491.089000000007</v>
      </c>
      <c r="E865" s="3" t="s">
        <v>2937</v>
      </c>
      <c r="F865" s="3" t="s">
        <v>2938</v>
      </c>
      <c r="G865" s="3" t="s">
        <v>2994</v>
      </c>
      <c r="H865" s="3" t="s">
        <v>2995</v>
      </c>
      <c r="I865" s="3" t="s">
        <v>3140</v>
      </c>
      <c r="J865" s="4">
        <v>46.955145999999999</v>
      </c>
      <c r="K865" s="4">
        <v>24.635876</v>
      </c>
      <c r="L865" s="4">
        <v>18.807088</v>
      </c>
      <c r="M865" s="4">
        <v>2.5950470000000001</v>
      </c>
      <c r="N865" s="4">
        <v>46.124113000000001</v>
      </c>
      <c r="O865" s="4">
        <v>25.508922999999999</v>
      </c>
      <c r="P865" s="4">
        <v>3.4278559999999998</v>
      </c>
      <c r="Q865" s="4">
        <v>17.520496000000001</v>
      </c>
      <c r="R865" s="4">
        <v>25.871099999999998</v>
      </c>
      <c r="S865" s="3" t="s">
        <v>5173</v>
      </c>
      <c r="T865" s="5" t="s">
        <v>5174</v>
      </c>
      <c r="U865" s="4">
        <v>74491.089000000007</v>
      </c>
      <c r="V865" s="10">
        <v>85132.089000000007</v>
      </c>
      <c r="W865" s="4">
        <v>1.6222034289228899</v>
      </c>
      <c r="X865" s="4">
        <v>131.56</v>
      </c>
      <c r="Y865" s="4">
        <v>87.55</v>
      </c>
      <c r="Z865" s="4">
        <v>37.921283000000003</v>
      </c>
      <c r="AA865" s="10">
        <v>21.849340840899998</v>
      </c>
      <c r="AB865" s="10">
        <v>21.849340840899998</v>
      </c>
      <c r="AC865" s="4">
        <v>4.8669159999999998</v>
      </c>
      <c r="AD865" s="4">
        <v>4.6498397492237</v>
      </c>
      <c r="AE865" s="4">
        <v>4.6498397492237</v>
      </c>
      <c r="AF865" s="4">
        <v>17.520496000000001</v>
      </c>
      <c r="AG865" s="4">
        <v>16.950814759158501</v>
      </c>
      <c r="AH865" s="4">
        <v>16.950814759158501</v>
      </c>
      <c r="AI865" s="4">
        <v>3.4278559999999998</v>
      </c>
      <c r="AJ865" s="4" t="s">
        <v>2924</v>
      </c>
    </row>
    <row r="866" spans="1:36" hidden="1" x14ac:dyDescent="0.3">
      <c r="A866" s="1" t="s">
        <v>860</v>
      </c>
      <c r="B866" s="2">
        <v>4313470</v>
      </c>
      <c r="C866" s="3" t="s">
        <v>2936</v>
      </c>
      <c r="D866" s="4">
        <v>1847.67090616</v>
      </c>
      <c r="E866" s="3" t="s">
        <v>2977</v>
      </c>
      <c r="F866" s="3" t="s">
        <v>2978</v>
      </c>
      <c r="G866" s="3" t="s">
        <v>3081</v>
      </c>
      <c r="H866" s="3" t="s">
        <v>3081</v>
      </c>
      <c r="I866" s="3" t="s">
        <v>2980</v>
      </c>
      <c r="J866" s="4">
        <v>29.137529000000001</v>
      </c>
      <c r="K866" s="4">
        <v>9.9206350000000008</v>
      </c>
      <c r="L866" s="4">
        <v>-0.89445399999999997</v>
      </c>
      <c r="M866" s="4">
        <v>4.6270069999999999</v>
      </c>
      <c r="N866" s="4">
        <v>41.037037037037003</v>
      </c>
      <c r="O866" s="4">
        <v>7.4663069999999996</v>
      </c>
      <c r="P866" s="4">
        <v>1.8172870000000001</v>
      </c>
      <c r="Q866" s="4">
        <v>13.772437999999999</v>
      </c>
      <c r="R866" s="4">
        <v>45.871817999999998</v>
      </c>
      <c r="S866" s="3" t="s">
        <v>5175</v>
      </c>
      <c r="T866" s="5" t="s">
        <v>5077</v>
      </c>
      <c r="U866" s="4">
        <v>1847.67090616</v>
      </c>
      <c r="V866" s="10">
        <v>4654.6019059999999</v>
      </c>
      <c r="W866" s="4">
        <v>1.2635379061371801</v>
      </c>
      <c r="X866" s="4">
        <v>11.62</v>
      </c>
      <c r="Y866" s="4">
        <v>8.39</v>
      </c>
      <c r="Z866" s="4">
        <v>40.586081</v>
      </c>
      <c r="AA866" s="10">
        <v>170.4615384615</v>
      </c>
      <c r="AB866" s="11" t="s">
        <v>5176</v>
      </c>
      <c r="AC866" s="4">
        <v>6.1371380000000002</v>
      </c>
      <c r="AD866" s="4">
        <v>6.0609005354362004</v>
      </c>
      <c r="AE866" s="4">
        <v>6.1592000601601997</v>
      </c>
      <c r="AF866" s="4">
        <v>13.772437999999999</v>
      </c>
      <c r="AG866" s="4">
        <v>16.627123375948401</v>
      </c>
      <c r="AH866" s="4">
        <v>14.9865155093919</v>
      </c>
      <c r="AI866" s="4">
        <v>1.8172870000000001</v>
      </c>
      <c r="AJ866" s="4">
        <v>8.8569139999999997</v>
      </c>
    </row>
    <row r="867" spans="1:36" hidden="1" x14ac:dyDescent="0.3">
      <c r="A867" s="1" t="s">
        <v>861</v>
      </c>
      <c r="B867" s="2">
        <v>4142896</v>
      </c>
      <c r="C867" s="3" t="s">
        <v>2936</v>
      </c>
      <c r="D867" s="4">
        <v>1316.1325380000001</v>
      </c>
      <c r="E867" s="3" t="s">
        <v>2930</v>
      </c>
      <c r="F867" s="3" t="s">
        <v>2958</v>
      </c>
      <c r="G867" s="3" t="s">
        <v>2958</v>
      </c>
      <c r="H867" s="3" t="s">
        <v>3118</v>
      </c>
      <c r="I867" s="3" t="s">
        <v>3133</v>
      </c>
      <c r="J867" s="4">
        <v>38.888888999999999</v>
      </c>
      <c r="K867" s="4">
        <v>14.123446</v>
      </c>
      <c r="L867" s="4">
        <v>10.868207</v>
      </c>
      <c r="M867" s="4">
        <v>0.69969700000000001</v>
      </c>
      <c r="N867" s="4">
        <v>9.9719101123595504</v>
      </c>
      <c r="O867" s="4">
        <v>15.4827735252036</v>
      </c>
      <c r="P867" s="4">
        <v>1.2046969999999999</v>
      </c>
      <c r="Q867" s="4">
        <v>6.6382890000000003</v>
      </c>
      <c r="R867" s="4">
        <v>6.4736209999999996</v>
      </c>
      <c r="S867" s="3" t="s">
        <v>5177</v>
      </c>
      <c r="T867" s="4">
        <v>53.25</v>
      </c>
      <c r="U867" s="4">
        <v>1316.1325380000001</v>
      </c>
      <c r="V867" s="10">
        <v>1177.6325380000001</v>
      </c>
      <c r="W867" s="4">
        <v>2.2535211267605599</v>
      </c>
      <c r="X867" s="4">
        <v>54.44</v>
      </c>
      <c r="Y867" s="4">
        <v>37.545000000000002</v>
      </c>
      <c r="Z867" s="4">
        <v>9.9681770000000007</v>
      </c>
      <c r="AA867" s="10">
        <v>14.6090534979</v>
      </c>
      <c r="AB867" s="10">
        <v>14.522714070199999</v>
      </c>
      <c r="AC867" s="4">
        <v>1.32348</v>
      </c>
      <c r="AD867" s="4">
        <v>1.3227850483140999</v>
      </c>
      <c r="AE867" s="4">
        <v>1.3302448820988</v>
      </c>
      <c r="AF867" s="4">
        <v>6.6382890000000003</v>
      </c>
      <c r="AG867" s="4" t="s">
        <v>2935</v>
      </c>
      <c r="AH867" s="4" t="s">
        <v>2935</v>
      </c>
      <c r="AI867" s="4">
        <v>1.2046969999999999</v>
      </c>
      <c r="AJ867" s="4">
        <v>1.2853319999999999</v>
      </c>
    </row>
    <row r="868" spans="1:36" hidden="1" x14ac:dyDescent="0.3">
      <c r="A868" s="1" t="s">
        <v>862</v>
      </c>
      <c r="B868" s="2">
        <v>4405774</v>
      </c>
      <c r="C868" s="3" t="s">
        <v>2919</v>
      </c>
      <c r="D868" s="4">
        <v>5338.76281664</v>
      </c>
      <c r="E868" s="3" t="s">
        <v>2930</v>
      </c>
      <c r="F868" s="3" t="s">
        <v>2954</v>
      </c>
      <c r="G868" s="3" t="s">
        <v>2954</v>
      </c>
      <c r="H868" s="3" t="s">
        <v>3493</v>
      </c>
      <c r="I868" s="3" t="s">
        <v>3133</v>
      </c>
      <c r="J868" s="4">
        <v>24.991009999999999</v>
      </c>
      <c r="K868" s="4">
        <v>-0.28686200000000001</v>
      </c>
      <c r="L868" s="4">
        <v>-3.578363</v>
      </c>
      <c r="M868" s="4">
        <v>2.1451660000000001</v>
      </c>
      <c r="N868" s="4">
        <v>8.0837209302325608</v>
      </c>
      <c r="O868" s="4">
        <v>7.7244440000000001</v>
      </c>
      <c r="P868" s="4">
        <v>1.0659959999999999</v>
      </c>
      <c r="Q868" s="4">
        <v>5.748577</v>
      </c>
      <c r="R868" s="4">
        <v>9.1352659999999997</v>
      </c>
      <c r="S868" s="3" t="s">
        <v>5178</v>
      </c>
      <c r="T868" s="4">
        <v>34.76</v>
      </c>
      <c r="U868" s="4">
        <v>5338.76281664</v>
      </c>
      <c r="V868" s="10">
        <v>5408.1058160000002</v>
      </c>
      <c r="W868" s="4">
        <v>2.1288837744533899</v>
      </c>
      <c r="X868" s="4">
        <v>37.42</v>
      </c>
      <c r="Y868" s="4">
        <v>26.13</v>
      </c>
      <c r="Z868" s="4">
        <v>8.1063430000000007</v>
      </c>
      <c r="AA868" s="10">
        <v>7.9627975167000002</v>
      </c>
      <c r="AB868" s="10">
        <v>7.6347446774999996</v>
      </c>
      <c r="AC868" s="4">
        <v>4.5211170000000003</v>
      </c>
      <c r="AD868" s="4">
        <v>4.2999652193050997</v>
      </c>
      <c r="AE868" s="4">
        <v>4.4525774427454001</v>
      </c>
      <c r="AF868" s="4">
        <v>5.748577</v>
      </c>
      <c r="AG868" s="4" t="s">
        <v>2935</v>
      </c>
      <c r="AH868" s="4" t="s">
        <v>2935</v>
      </c>
      <c r="AI868" s="4">
        <v>1.0659959999999999</v>
      </c>
      <c r="AJ868" s="4">
        <v>1.0659959999999999</v>
      </c>
    </row>
    <row r="869" spans="1:36" hidden="1" x14ac:dyDescent="0.3">
      <c r="A869" s="1" t="s">
        <v>863</v>
      </c>
      <c r="B869" s="2">
        <v>4021543</v>
      </c>
      <c r="C869" s="3" t="s">
        <v>2936</v>
      </c>
      <c r="D869" s="4">
        <v>10187.79409152</v>
      </c>
      <c r="E869" s="3" t="s">
        <v>2920</v>
      </c>
      <c r="F869" s="3" t="s">
        <v>2961</v>
      </c>
      <c r="G869" s="3" t="s">
        <v>2974</v>
      </c>
      <c r="H869" s="3" t="s">
        <v>2975</v>
      </c>
      <c r="I869" s="3" t="s">
        <v>3494</v>
      </c>
      <c r="J869" s="4">
        <v>52.772322000000003</v>
      </c>
      <c r="K869" s="4">
        <v>12.480534</v>
      </c>
      <c r="L869" s="4">
        <v>5.895905</v>
      </c>
      <c r="M869" s="4">
        <v>2.2964090000000001</v>
      </c>
      <c r="N869" s="4">
        <v>23.787344000000001</v>
      </c>
      <c r="O869" s="4">
        <v>37.451852000000002</v>
      </c>
      <c r="P869" s="4">
        <v>5.201111</v>
      </c>
      <c r="Q869" s="4">
        <v>11.518197000000001</v>
      </c>
      <c r="R869" s="4">
        <v>75.120679999999993</v>
      </c>
      <c r="S869" s="3" t="s">
        <v>5179</v>
      </c>
      <c r="T869" s="5" t="s">
        <v>5180</v>
      </c>
      <c r="U869" s="4">
        <v>10187.79409152</v>
      </c>
      <c r="V869" s="10">
        <v>13605.294091</v>
      </c>
      <c r="W869" s="4">
        <v>0.67246835443038</v>
      </c>
      <c r="X869" s="4">
        <v>104.55</v>
      </c>
      <c r="Y869" s="4">
        <v>63.774999999999999</v>
      </c>
      <c r="Z869" s="4">
        <v>24.448743</v>
      </c>
      <c r="AA869" s="10">
        <v>21.988822928200001</v>
      </c>
      <c r="AB869" s="10">
        <v>23.492895443599998</v>
      </c>
      <c r="AC869" s="4">
        <v>2.6088770000000001</v>
      </c>
      <c r="AD869" s="4">
        <v>2.3878961557388001</v>
      </c>
      <c r="AE869" s="4">
        <v>2.5441207984676</v>
      </c>
      <c r="AF869" s="4">
        <v>11.518197000000001</v>
      </c>
      <c r="AG869" s="4">
        <v>11.832824538095</v>
      </c>
      <c r="AH869" s="4">
        <v>12.569143661365899</v>
      </c>
      <c r="AI869" s="4">
        <v>5.201111</v>
      </c>
      <c r="AJ869" s="4">
        <v>26.850770000000001</v>
      </c>
    </row>
    <row r="870" spans="1:36" hidden="1" x14ac:dyDescent="0.3">
      <c r="A870" s="1" t="s">
        <v>864</v>
      </c>
      <c r="B870" s="2">
        <v>4049160</v>
      </c>
      <c r="C870" s="3" t="s">
        <v>2919</v>
      </c>
      <c r="D870" s="4">
        <v>1164.19003974</v>
      </c>
      <c r="E870" s="3" t="s">
        <v>2930</v>
      </c>
      <c r="F870" s="3" t="s">
        <v>2954</v>
      </c>
      <c r="G870" s="3" t="s">
        <v>3106</v>
      </c>
      <c r="H870" s="3" t="s">
        <v>3106</v>
      </c>
      <c r="I870" s="3" t="s">
        <v>3116</v>
      </c>
      <c r="J870" s="4">
        <v>13.017479</v>
      </c>
      <c r="K870" s="4">
        <v>0.32666400000000001</v>
      </c>
      <c r="L870" s="4">
        <v>7.0355040000000004</v>
      </c>
      <c r="M870" s="4">
        <v>-0.16253600000000001</v>
      </c>
      <c r="N870" s="4" t="s">
        <v>2924</v>
      </c>
      <c r="O870" s="4">
        <v>10.271739</v>
      </c>
      <c r="P870" s="4">
        <v>1.1107340000000001</v>
      </c>
      <c r="Q870" s="4">
        <v>11.882331000000001</v>
      </c>
      <c r="R870" s="4" t="s">
        <v>2924</v>
      </c>
      <c r="S870" s="3" t="s">
        <v>5181</v>
      </c>
      <c r="T870" s="4">
        <v>49.14</v>
      </c>
      <c r="U870" s="4">
        <v>1164.19003974</v>
      </c>
      <c r="V870" s="10">
        <v>4500.9200389999996</v>
      </c>
      <c r="W870" s="4" t="s">
        <v>2935</v>
      </c>
      <c r="X870" s="4">
        <v>54.55</v>
      </c>
      <c r="Y870" s="4">
        <v>39.640099999999997</v>
      </c>
      <c r="Z870" s="4" t="s">
        <v>2924</v>
      </c>
      <c r="AA870" s="10">
        <v>7.5223880596999999</v>
      </c>
      <c r="AB870" s="10">
        <v>10.097253358</v>
      </c>
      <c r="AC870" s="4">
        <v>3.3889179999999999</v>
      </c>
      <c r="AD870" s="4">
        <v>2.8686526595833999</v>
      </c>
      <c r="AE870" s="4">
        <v>3.1626523811924998</v>
      </c>
      <c r="AF870" s="4">
        <v>11.882331000000001</v>
      </c>
      <c r="AG870" s="4">
        <v>8.9377563648638993</v>
      </c>
      <c r="AH870" s="4">
        <v>10.401256305050399</v>
      </c>
      <c r="AI870" s="4">
        <v>1.1107340000000001</v>
      </c>
      <c r="AJ870" s="4">
        <v>2.772043</v>
      </c>
    </row>
    <row r="871" spans="1:36" hidden="1" x14ac:dyDescent="0.3">
      <c r="A871" s="1" t="s">
        <v>865</v>
      </c>
      <c r="B871" s="2">
        <v>5257345</v>
      </c>
      <c r="C871" s="3" t="s">
        <v>2936</v>
      </c>
      <c r="D871" s="4">
        <v>1704.18594145</v>
      </c>
      <c r="E871" s="3" t="s">
        <v>2946</v>
      </c>
      <c r="F871" s="3" t="s">
        <v>2947</v>
      </c>
      <c r="G871" s="3" t="s">
        <v>2985</v>
      </c>
      <c r="H871" s="3" t="s">
        <v>2986</v>
      </c>
      <c r="I871" s="3" t="s">
        <v>3291</v>
      </c>
      <c r="J871" s="4">
        <v>-55.831150999999998</v>
      </c>
      <c r="K871" s="4">
        <v>-4.5605859999999998</v>
      </c>
      <c r="L871" s="4">
        <v>10.909091</v>
      </c>
      <c r="M871" s="4">
        <v>6.6592260000000003</v>
      </c>
      <c r="N871" s="4">
        <v>179.75367199999999</v>
      </c>
      <c r="O871" s="4">
        <v>34.501108000000002</v>
      </c>
      <c r="P871" s="4" t="s">
        <v>2935</v>
      </c>
      <c r="Q871" s="4">
        <v>22.028731000000001</v>
      </c>
      <c r="R871" s="4">
        <v>15.312747999999999</v>
      </c>
      <c r="S871" s="3" t="s">
        <v>5182</v>
      </c>
      <c r="T871" s="4">
        <v>28.67</v>
      </c>
      <c r="U871" s="4">
        <v>1704.18594145</v>
      </c>
      <c r="V871" s="10">
        <v>1884.8574309999999</v>
      </c>
      <c r="W871" s="4" t="s">
        <v>2935</v>
      </c>
      <c r="X871" s="4">
        <v>81.06</v>
      </c>
      <c r="Y871" s="4">
        <v>23.28</v>
      </c>
      <c r="Z871" s="4">
        <v>179.75367199999999</v>
      </c>
      <c r="AA871" s="10">
        <v>18.202534715587099</v>
      </c>
      <c r="AB871" s="10">
        <v>19.982340932043599</v>
      </c>
      <c r="AC871" s="4">
        <v>1.8816120000000001</v>
      </c>
      <c r="AD871" s="4">
        <v>1.8331230430751</v>
      </c>
      <c r="AE871" s="4">
        <v>1.8726802643741001</v>
      </c>
      <c r="AF871" s="4">
        <v>22.028731000000001</v>
      </c>
      <c r="AG871" s="4">
        <v>12.066601202413199</v>
      </c>
      <c r="AH871" s="4">
        <v>13.0473373808933</v>
      </c>
      <c r="AI871" s="4" t="s">
        <v>2935</v>
      </c>
      <c r="AJ871" s="4" t="s">
        <v>2935</v>
      </c>
    </row>
    <row r="872" spans="1:36" hidden="1" x14ac:dyDescent="0.3">
      <c r="A872" s="1" t="s">
        <v>866</v>
      </c>
      <c r="B872" s="2">
        <v>15057999</v>
      </c>
      <c r="C872" s="3" t="s">
        <v>2936</v>
      </c>
      <c r="D872" s="4">
        <v>9177.4667175800005</v>
      </c>
      <c r="E872" s="3" t="s">
        <v>3107</v>
      </c>
      <c r="F872" s="3" t="s">
        <v>3108</v>
      </c>
      <c r="G872" s="3" t="s">
        <v>3212</v>
      </c>
      <c r="H872" s="3" t="s">
        <v>3213</v>
      </c>
      <c r="I872" s="3" t="s">
        <v>3495</v>
      </c>
      <c r="J872" s="4">
        <v>20.032245</v>
      </c>
      <c r="K872" s="4">
        <v>8.2515450000000001</v>
      </c>
      <c r="L872" s="4">
        <v>1.7423979999999999</v>
      </c>
      <c r="M872" s="4">
        <v>2.7605249999999999</v>
      </c>
      <c r="N872" s="4">
        <v>102.33677</v>
      </c>
      <c r="O872" s="4">
        <v>30.956340999999998</v>
      </c>
      <c r="P872" s="4">
        <v>2.1700789999999999</v>
      </c>
      <c r="Q872" s="4">
        <v>28.997394</v>
      </c>
      <c r="R872" s="4">
        <v>28.451695000000001</v>
      </c>
      <c r="S872" s="3" t="s">
        <v>5183</v>
      </c>
      <c r="T872" s="4">
        <v>29.78</v>
      </c>
      <c r="U872" s="4">
        <v>9177.4667175800005</v>
      </c>
      <c r="V872" s="10">
        <v>20112.186717</v>
      </c>
      <c r="W872" s="4">
        <v>0.80591000671591695</v>
      </c>
      <c r="X872" s="4">
        <v>29.9</v>
      </c>
      <c r="Y872" s="4">
        <v>22.64</v>
      </c>
      <c r="Z872" s="4" t="s">
        <v>2924</v>
      </c>
      <c r="AA872" s="10">
        <v>15.350515463900001</v>
      </c>
      <c r="AB872" s="10">
        <v>22.732824427400001</v>
      </c>
      <c r="AC872" s="4">
        <v>2.6881870000000001</v>
      </c>
      <c r="AD872" s="4">
        <v>2.8645228052254001</v>
      </c>
      <c r="AE872" s="4">
        <v>2.7607454529103999</v>
      </c>
      <c r="AF872" s="4">
        <v>28.997394</v>
      </c>
      <c r="AG872" s="4">
        <v>11.3523859866843</v>
      </c>
      <c r="AH872" s="4">
        <v>14.113815239999999</v>
      </c>
      <c r="AI872" s="4">
        <v>2.1700789999999999</v>
      </c>
      <c r="AJ872" s="4" t="s">
        <v>2924</v>
      </c>
    </row>
    <row r="873" spans="1:36" hidden="1" x14ac:dyDescent="0.3">
      <c r="A873" s="1" t="s">
        <v>867</v>
      </c>
      <c r="B873" s="2">
        <v>4068243</v>
      </c>
      <c r="C873" s="3" t="s">
        <v>2936</v>
      </c>
      <c r="D873" s="4">
        <v>2754.4896953000002</v>
      </c>
      <c r="E873" s="3" t="s">
        <v>3007</v>
      </c>
      <c r="F873" s="3" t="s">
        <v>3256</v>
      </c>
      <c r="G873" s="3" t="s">
        <v>3370</v>
      </c>
      <c r="H873" s="3" t="s">
        <v>3370</v>
      </c>
      <c r="I873" s="3" t="s">
        <v>3016</v>
      </c>
      <c r="J873" s="4">
        <v>22.364217</v>
      </c>
      <c r="K873" s="4">
        <v>26.695336000000001</v>
      </c>
      <c r="L873" s="4">
        <v>18.539152000000001</v>
      </c>
      <c r="M873" s="4">
        <v>12.912736000000001</v>
      </c>
      <c r="N873" s="4">
        <v>73.653846000000001</v>
      </c>
      <c r="O873" s="4">
        <v>8.2900430000000007</v>
      </c>
      <c r="P873" s="4">
        <v>20.253834000000001</v>
      </c>
      <c r="Q873" s="4">
        <v>9.7724670000000007</v>
      </c>
      <c r="R873" s="4">
        <v>11.633032999999999</v>
      </c>
      <c r="S873" s="3" t="s">
        <v>5184</v>
      </c>
      <c r="T873" s="4">
        <v>38.299999999999997</v>
      </c>
      <c r="U873" s="4">
        <v>2754.4896953000002</v>
      </c>
      <c r="V873" s="10">
        <v>5845.8896949999998</v>
      </c>
      <c r="W873" s="4">
        <v>3.1331592689295</v>
      </c>
      <c r="X873" s="4">
        <v>39.21</v>
      </c>
      <c r="Y873" s="4">
        <v>26.9175</v>
      </c>
      <c r="Z873" s="4">
        <v>73.653846000000001</v>
      </c>
      <c r="AA873" s="10">
        <v>10.8062659413</v>
      </c>
      <c r="AB873" s="10">
        <v>10.8062659413</v>
      </c>
      <c r="AC873" s="4">
        <v>2.0249009999999998</v>
      </c>
      <c r="AD873" s="4">
        <v>1.9970634397585001</v>
      </c>
      <c r="AE873" s="4">
        <v>1.9970634397585001</v>
      </c>
      <c r="AF873" s="4">
        <v>9.7724670000000007</v>
      </c>
      <c r="AG873" s="4">
        <v>9.3389408319807998</v>
      </c>
      <c r="AH873" s="4">
        <v>9.3389408319807998</v>
      </c>
      <c r="AI873" s="4">
        <v>20.253834000000001</v>
      </c>
      <c r="AJ873" s="4" t="s">
        <v>2924</v>
      </c>
    </row>
    <row r="874" spans="1:36" hidden="1" x14ac:dyDescent="0.3">
      <c r="A874" s="1" t="s">
        <v>868</v>
      </c>
      <c r="B874" s="2">
        <v>4992137</v>
      </c>
      <c r="C874" s="3" t="s">
        <v>2919</v>
      </c>
      <c r="D874" s="4">
        <v>914.72360419999995</v>
      </c>
      <c r="E874" s="3" t="s">
        <v>2937</v>
      </c>
      <c r="F874" s="3" t="s">
        <v>2938</v>
      </c>
      <c r="G874" s="3" t="s">
        <v>3047</v>
      </c>
      <c r="H874" s="3" t="s">
        <v>3071</v>
      </c>
      <c r="I874" s="3" t="s">
        <v>3379</v>
      </c>
      <c r="J874" s="4">
        <v>-18.974359</v>
      </c>
      <c r="K874" s="4">
        <v>-10.935738000000001</v>
      </c>
      <c r="L874" s="4">
        <v>-12.17343</v>
      </c>
      <c r="M874" s="4">
        <v>-15.733333</v>
      </c>
      <c r="N874" s="4">
        <v>47.590361000000001</v>
      </c>
      <c r="O874" s="4">
        <v>39.698492000000002</v>
      </c>
      <c r="P874" s="4">
        <v>3.909923</v>
      </c>
      <c r="Q874" s="4">
        <v>37.804670000000002</v>
      </c>
      <c r="R874" s="4">
        <v>50.976716000000003</v>
      </c>
      <c r="S874" s="3" t="s">
        <v>5185</v>
      </c>
      <c r="T874" s="4">
        <v>15.8</v>
      </c>
      <c r="U874" s="4">
        <v>914.72360419999995</v>
      </c>
      <c r="V874" s="10">
        <v>807.92360399999995</v>
      </c>
      <c r="W874" s="4" t="s">
        <v>2935</v>
      </c>
      <c r="X874" s="4">
        <v>20.27</v>
      </c>
      <c r="Y874" s="5" t="s">
        <v>5186</v>
      </c>
      <c r="Z874" s="4">
        <v>47.590361000000001</v>
      </c>
      <c r="AA874" s="10">
        <v>22.465519692800001</v>
      </c>
      <c r="AB874" s="10">
        <v>27.241379310300001</v>
      </c>
      <c r="AC874" s="4">
        <v>5.9818720000000001</v>
      </c>
      <c r="AD874" s="4">
        <v>4.8225204588513</v>
      </c>
      <c r="AE874" s="4">
        <v>5.5145357523138996</v>
      </c>
      <c r="AF874" s="4">
        <v>37.804670000000002</v>
      </c>
      <c r="AG874" s="4">
        <v>20.337913253618598</v>
      </c>
      <c r="AH874" s="4">
        <v>35.520932248845902</v>
      </c>
      <c r="AI874" s="4">
        <v>3.909923</v>
      </c>
      <c r="AJ874" s="4">
        <v>4.136126</v>
      </c>
    </row>
    <row r="875" spans="1:36" hidden="1" x14ac:dyDescent="0.3">
      <c r="A875" s="1" t="s">
        <v>869</v>
      </c>
      <c r="B875" s="2">
        <v>4111501</v>
      </c>
      <c r="C875" s="3" t="s">
        <v>2936</v>
      </c>
      <c r="D875" s="4">
        <v>65294.087979190001</v>
      </c>
      <c r="E875" s="3" t="s">
        <v>3098</v>
      </c>
      <c r="F875" s="3" t="s">
        <v>3098</v>
      </c>
      <c r="G875" s="3" t="s">
        <v>3099</v>
      </c>
      <c r="H875" s="3" t="s">
        <v>3156</v>
      </c>
      <c r="I875" s="3" t="s">
        <v>3380</v>
      </c>
      <c r="J875" s="4">
        <v>38.994168999999999</v>
      </c>
      <c r="K875" s="4">
        <v>19.561129000000001</v>
      </c>
      <c r="L875" s="4">
        <v>16.422466</v>
      </c>
      <c r="M875" s="4">
        <v>10.294968000000001</v>
      </c>
      <c r="N875" s="4">
        <v>14.032377</v>
      </c>
      <c r="O875" s="4">
        <v>10.031561999999999</v>
      </c>
      <c r="P875" s="5" t="s">
        <v>3496</v>
      </c>
      <c r="Q875" s="4">
        <v>9.6700839999999992</v>
      </c>
      <c r="R875" s="4">
        <v>18.512134</v>
      </c>
      <c r="S875" s="3" t="s">
        <v>5187</v>
      </c>
      <c r="T875" s="4">
        <v>19.07</v>
      </c>
      <c r="U875" s="4">
        <v>65294.087979190001</v>
      </c>
      <c r="V875" s="10">
        <v>140308.087979</v>
      </c>
      <c r="W875" s="4">
        <v>6.7645516518091204</v>
      </c>
      <c r="X875" s="4">
        <v>19.2</v>
      </c>
      <c r="Y875" s="4">
        <v>13.115</v>
      </c>
      <c r="Z875" s="4">
        <v>14.032377</v>
      </c>
      <c r="AA875" s="10">
        <v>14.302857571400001</v>
      </c>
      <c r="AB875" s="10">
        <v>13.1031070923</v>
      </c>
      <c r="AC875" s="4">
        <v>1.6770830000000001</v>
      </c>
      <c r="AD875" s="4">
        <v>1.4501807432816001</v>
      </c>
      <c r="AE875" s="4">
        <v>1.7313087083180001</v>
      </c>
      <c r="AF875" s="4">
        <v>9.6700839999999992</v>
      </c>
      <c r="AG875" s="4">
        <v>8.7769814915015001</v>
      </c>
      <c r="AH875" s="4">
        <v>9.0059460002254994</v>
      </c>
      <c r="AI875" s="5" t="s">
        <v>3496</v>
      </c>
      <c r="AJ875" s="4">
        <v>3.0600130000000001</v>
      </c>
    </row>
    <row r="876" spans="1:36" hidden="1" x14ac:dyDescent="0.3">
      <c r="A876" s="1" t="s">
        <v>870</v>
      </c>
      <c r="B876" s="2">
        <v>4096220</v>
      </c>
      <c r="C876" s="3" t="s">
        <v>2936</v>
      </c>
      <c r="D876" s="4">
        <v>2641.4275987800002</v>
      </c>
      <c r="E876" s="3" t="s">
        <v>2937</v>
      </c>
      <c r="F876" s="3" t="s">
        <v>2938</v>
      </c>
      <c r="G876" s="3" t="s">
        <v>3047</v>
      </c>
      <c r="H876" s="3" t="s">
        <v>3071</v>
      </c>
      <c r="I876" s="3" t="s">
        <v>3404</v>
      </c>
      <c r="J876" s="4">
        <v>74.320458000000002</v>
      </c>
      <c r="K876" s="4">
        <v>21.697877999999999</v>
      </c>
      <c r="L876" s="4">
        <v>11.507664</v>
      </c>
      <c r="M876" s="4">
        <v>2.481077</v>
      </c>
      <c r="N876" s="4">
        <v>32.493333</v>
      </c>
      <c r="O876" s="4">
        <v>38.651864000000003</v>
      </c>
      <c r="P876" s="4">
        <v>6.744154</v>
      </c>
      <c r="Q876" s="4">
        <v>16.086438000000001</v>
      </c>
      <c r="R876" s="4">
        <v>36.731907</v>
      </c>
      <c r="S876" s="3" t="s">
        <v>5188</v>
      </c>
      <c r="T876" s="4">
        <v>48.74</v>
      </c>
      <c r="U876" s="4">
        <v>2641.4275987800002</v>
      </c>
      <c r="V876" s="10">
        <v>2703.4545979999998</v>
      </c>
      <c r="W876" s="4">
        <v>8.2068116536725494E-2</v>
      </c>
      <c r="X876" s="4">
        <v>51.91</v>
      </c>
      <c r="Y876" s="4">
        <v>27.06</v>
      </c>
      <c r="Z876" s="4">
        <v>31.14377</v>
      </c>
      <c r="AA876" s="10">
        <v>26.4173441734</v>
      </c>
      <c r="AB876" s="10">
        <v>26.4173441734</v>
      </c>
      <c r="AC876" s="4">
        <v>4.5859350000000001</v>
      </c>
      <c r="AD876" s="4">
        <v>4.3300305886121997</v>
      </c>
      <c r="AE876" s="4">
        <v>4.3300305886121997</v>
      </c>
      <c r="AF876" s="4">
        <v>16.086438000000001</v>
      </c>
      <c r="AG876" s="4">
        <v>17.192080114467402</v>
      </c>
      <c r="AH876" s="4">
        <v>17.192080114467402</v>
      </c>
      <c r="AI876" s="4">
        <v>6.744154</v>
      </c>
      <c r="AJ876" s="4">
        <v>30.615577999999999</v>
      </c>
    </row>
    <row r="877" spans="1:36" hidden="1" x14ac:dyDescent="0.3">
      <c r="A877" s="1" t="s">
        <v>871</v>
      </c>
      <c r="B877" s="2">
        <v>4295769</v>
      </c>
      <c r="C877" s="3" t="s">
        <v>2936</v>
      </c>
      <c r="D877" s="4">
        <v>3883.2619056799999</v>
      </c>
      <c r="E877" s="3" t="s">
        <v>2937</v>
      </c>
      <c r="F877" s="3" t="s">
        <v>2938</v>
      </c>
      <c r="G877" s="3" t="s">
        <v>2994</v>
      </c>
      <c r="H877" s="3" t="s">
        <v>2995</v>
      </c>
      <c r="I877" s="3" t="s">
        <v>3497</v>
      </c>
      <c r="J877" s="4">
        <v>8.5847899999999999</v>
      </c>
      <c r="K877" s="4">
        <v>0.98374200000000001</v>
      </c>
      <c r="L877" s="4">
        <v>-1.5347329999999999</v>
      </c>
      <c r="M877" s="4">
        <v>1.445959</v>
      </c>
      <c r="N877" s="4">
        <v>13.830662</v>
      </c>
      <c r="O877" s="4">
        <v>19.81711</v>
      </c>
      <c r="P877" s="4">
        <v>2.1123769999999999</v>
      </c>
      <c r="Q877" s="4">
        <v>8.3962380000000003</v>
      </c>
      <c r="R877" s="4">
        <v>43.987670000000001</v>
      </c>
      <c r="S877" s="3" t="s">
        <v>5189</v>
      </c>
      <c r="T877" s="4">
        <v>97.52</v>
      </c>
      <c r="U877" s="4">
        <v>3883.2619056799999</v>
      </c>
      <c r="V877" s="10">
        <v>4713.1359050000001</v>
      </c>
      <c r="W877" s="4">
        <v>0.98441345365053301</v>
      </c>
      <c r="X877" s="4">
        <v>112.53</v>
      </c>
      <c r="Y877" s="4">
        <v>86.41</v>
      </c>
      <c r="Z877" s="4">
        <v>13.830662</v>
      </c>
      <c r="AA877" s="10">
        <v>10.8147671697</v>
      </c>
      <c r="AB877" s="10">
        <v>11.029590563699999</v>
      </c>
      <c r="AC877" s="4">
        <v>1.3432120000000001</v>
      </c>
      <c r="AD877" s="4">
        <v>1.2506129578075</v>
      </c>
      <c r="AE877" s="4">
        <v>1.276823465621</v>
      </c>
      <c r="AF877" s="4">
        <v>8.3962380000000003</v>
      </c>
      <c r="AG877" s="4">
        <v>8.8150915420765994</v>
      </c>
      <c r="AH877" s="4">
        <v>8.7678093293647006</v>
      </c>
      <c r="AI877" s="4">
        <v>2.1123769999999999</v>
      </c>
      <c r="AJ877" s="4">
        <v>5.514589</v>
      </c>
    </row>
    <row r="878" spans="1:36" hidden="1" x14ac:dyDescent="0.3">
      <c r="A878" s="1" t="s">
        <v>872</v>
      </c>
      <c r="B878" s="2">
        <v>5236028</v>
      </c>
      <c r="C878" s="3" t="s">
        <v>2936</v>
      </c>
      <c r="D878" s="4">
        <v>977.69465556</v>
      </c>
      <c r="E878" s="3" t="s">
        <v>2946</v>
      </c>
      <c r="F878" s="3" t="s">
        <v>2947</v>
      </c>
      <c r="G878" s="3" t="s">
        <v>2948</v>
      </c>
      <c r="H878" s="3" t="s">
        <v>2990</v>
      </c>
      <c r="I878" s="3" t="s">
        <v>3498</v>
      </c>
      <c r="J878" s="4">
        <v>5.0709939999999998</v>
      </c>
      <c r="K878" s="4">
        <v>27.586207000000002</v>
      </c>
      <c r="L878" s="4">
        <v>16.798196000000001</v>
      </c>
      <c r="M878" s="4">
        <v>5.8222680000000002</v>
      </c>
      <c r="N878" s="4" t="s">
        <v>2924</v>
      </c>
      <c r="O878" s="4">
        <v>44.463518999999998</v>
      </c>
      <c r="P878" s="4">
        <v>13.813333</v>
      </c>
      <c r="Q878" s="4">
        <v>35.109996000000002</v>
      </c>
      <c r="R878" s="4">
        <v>37.387008000000002</v>
      </c>
      <c r="S878" s="3" t="s">
        <v>5190</v>
      </c>
      <c r="T878" s="4">
        <v>10.36</v>
      </c>
      <c r="U878" s="4">
        <v>977.69465556</v>
      </c>
      <c r="V878" s="10">
        <v>976.77765499999998</v>
      </c>
      <c r="W878" s="4" t="s">
        <v>2935</v>
      </c>
      <c r="X878" s="4">
        <v>10.45</v>
      </c>
      <c r="Y878" s="4">
        <v>7.52</v>
      </c>
      <c r="Z878" s="4" t="s">
        <v>2924</v>
      </c>
      <c r="AA878" s="10">
        <v>38.671145949900001</v>
      </c>
      <c r="AB878" s="10">
        <v>48.851794218800002</v>
      </c>
      <c r="AC878" s="5" t="s">
        <v>5191</v>
      </c>
      <c r="AD878" s="4">
        <v>4.2483980285034004</v>
      </c>
      <c r="AE878" s="4">
        <v>4.8011632715976997</v>
      </c>
      <c r="AF878" s="4">
        <v>35.109996000000002</v>
      </c>
      <c r="AG878" s="4">
        <v>18.937469924833898</v>
      </c>
      <c r="AH878" s="4">
        <v>22.809261477223</v>
      </c>
      <c r="AI878" s="4">
        <v>13.813333</v>
      </c>
      <c r="AJ878" s="4">
        <v>13.813333</v>
      </c>
    </row>
    <row r="879" spans="1:36" hidden="1" x14ac:dyDescent="0.3">
      <c r="A879" s="1" t="s">
        <v>873</v>
      </c>
      <c r="B879" s="2">
        <v>4435696</v>
      </c>
      <c r="C879" s="3" t="s">
        <v>2936</v>
      </c>
      <c r="D879" s="4">
        <v>7198.9010257500004</v>
      </c>
      <c r="E879" s="3" t="s">
        <v>3098</v>
      </c>
      <c r="F879" s="3" t="s">
        <v>3098</v>
      </c>
      <c r="G879" s="3" t="s">
        <v>3099</v>
      </c>
      <c r="H879" s="3" t="s">
        <v>3156</v>
      </c>
      <c r="I879" s="3" t="s">
        <v>3499</v>
      </c>
      <c r="J879" s="4">
        <v>18.688772</v>
      </c>
      <c r="K879" s="4">
        <v>19.863014</v>
      </c>
      <c r="L879" s="4">
        <v>6.8521029999999996</v>
      </c>
      <c r="M879" s="4">
        <v>1.6785019999999999</v>
      </c>
      <c r="N879" s="4">
        <v>71.590908999999996</v>
      </c>
      <c r="O879" s="4">
        <v>10.869565</v>
      </c>
      <c r="P879" s="4">
        <v>7.6382149999999998</v>
      </c>
      <c r="Q879" s="4">
        <v>8.9520379999999999</v>
      </c>
      <c r="R879" s="4">
        <v>12.595140000000001</v>
      </c>
      <c r="S879" s="3" t="s">
        <v>5192</v>
      </c>
      <c r="T879" s="4">
        <v>15.75</v>
      </c>
      <c r="U879" s="4">
        <v>7198.9010257500004</v>
      </c>
      <c r="V879" s="10">
        <v>12916.001025</v>
      </c>
      <c r="W879" s="4">
        <v>3.36507936507937</v>
      </c>
      <c r="X879" s="4">
        <v>15.855</v>
      </c>
      <c r="Y879" s="4">
        <v>11.53</v>
      </c>
      <c r="Z879" s="4">
        <v>71.590908999999996</v>
      </c>
      <c r="AA879" s="10">
        <v>22.503214744899999</v>
      </c>
      <c r="AB879" s="10">
        <v>47.994880545999997</v>
      </c>
      <c r="AC879" s="4">
        <v>1.941613</v>
      </c>
      <c r="AD879" s="4">
        <v>1.6782782250616</v>
      </c>
      <c r="AE879" s="4">
        <v>1.886654799605</v>
      </c>
      <c r="AF879" s="4">
        <v>8.9520379999999999</v>
      </c>
      <c r="AG879" s="4">
        <v>9.3206383965674</v>
      </c>
      <c r="AH879" s="4">
        <v>9.6402681709523996</v>
      </c>
      <c r="AI879" s="4">
        <v>7.6382149999999998</v>
      </c>
      <c r="AJ879" s="4">
        <v>29.166667</v>
      </c>
    </row>
    <row r="880" spans="1:36" hidden="1" x14ac:dyDescent="0.3">
      <c r="A880" s="1" t="s">
        <v>874</v>
      </c>
      <c r="B880" s="2">
        <v>26484129</v>
      </c>
      <c r="C880" s="3" t="s">
        <v>2919</v>
      </c>
      <c r="D880" s="4">
        <v>1199.00393364</v>
      </c>
      <c r="E880" s="3" t="s">
        <v>2920</v>
      </c>
      <c r="F880" s="3" t="s">
        <v>2921</v>
      </c>
      <c r="G880" s="3" t="s">
        <v>3114</v>
      </c>
      <c r="H880" s="3" t="s">
        <v>3114</v>
      </c>
      <c r="I880" s="3" t="s">
        <v>3051</v>
      </c>
      <c r="J880" s="4">
        <v>110.282776</v>
      </c>
      <c r="K880" s="4">
        <v>7.1615719999999996</v>
      </c>
      <c r="L880" s="4">
        <v>-15.320911000000001</v>
      </c>
      <c r="M880" s="4">
        <v>0.53256899999999996</v>
      </c>
      <c r="N880" s="4" t="s">
        <v>2924</v>
      </c>
      <c r="O880" s="4" t="s">
        <v>2924</v>
      </c>
      <c r="P880" s="4">
        <v>4.0209729999999997</v>
      </c>
      <c r="Q880" s="4" t="s">
        <v>2924</v>
      </c>
      <c r="R880" s="4" t="s">
        <v>2924</v>
      </c>
      <c r="S880" s="3" t="s">
        <v>5193</v>
      </c>
      <c r="T880" s="4">
        <v>24.54</v>
      </c>
      <c r="U880" s="4">
        <v>1199.00393364</v>
      </c>
      <c r="V880" s="10">
        <v>907.25493300000005</v>
      </c>
      <c r="W880" s="4" t="s">
        <v>2935</v>
      </c>
      <c r="X880" s="4">
        <v>30.03</v>
      </c>
      <c r="Y880" s="5" t="s">
        <v>5194</v>
      </c>
      <c r="Z880" s="4" t="s">
        <v>2924</v>
      </c>
      <c r="AA880" s="10" t="s">
        <v>2924</v>
      </c>
      <c r="AB880" s="10" t="s">
        <v>2924</v>
      </c>
      <c r="AC880" s="4" t="s">
        <v>2935</v>
      </c>
      <c r="AD880" s="4" t="s">
        <v>2935</v>
      </c>
      <c r="AE880" s="4" t="s">
        <v>2935</v>
      </c>
      <c r="AF880" s="4" t="s">
        <v>2924</v>
      </c>
      <c r="AG880" s="4" t="s">
        <v>2924</v>
      </c>
      <c r="AH880" s="4" t="s">
        <v>2924</v>
      </c>
      <c r="AI880" s="4">
        <v>4.0209729999999997</v>
      </c>
      <c r="AJ880" s="4">
        <v>4.0209729999999997</v>
      </c>
    </row>
    <row r="881" spans="1:36" hidden="1" x14ac:dyDescent="0.3">
      <c r="A881" s="1" t="s">
        <v>875</v>
      </c>
      <c r="B881" s="2">
        <v>4151435</v>
      </c>
      <c r="C881" s="3" t="s">
        <v>2936</v>
      </c>
      <c r="D881" s="4">
        <v>545.04077984000003</v>
      </c>
      <c r="E881" s="3" t="s">
        <v>2937</v>
      </c>
      <c r="F881" s="3" t="s">
        <v>2967</v>
      </c>
      <c r="G881" s="3" t="s">
        <v>2968</v>
      </c>
      <c r="H881" s="3" t="s">
        <v>3297</v>
      </c>
      <c r="I881" s="3" t="s">
        <v>3298</v>
      </c>
      <c r="J881" s="4">
        <v>-2.3299159999999999</v>
      </c>
      <c r="K881" s="4">
        <v>-8.2311730000000001</v>
      </c>
      <c r="L881" s="4">
        <v>1.698205</v>
      </c>
      <c r="M881" s="4">
        <v>-1.2252590000000001</v>
      </c>
      <c r="N881" s="4">
        <v>13.350318</v>
      </c>
      <c r="O881" s="4">
        <v>8.6683210000000006</v>
      </c>
      <c r="P881" s="4">
        <v>1.51851</v>
      </c>
      <c r="Q881" s="4">
        <v>5.7885350000000004</v>
      </c>
      <c r="R881" s="4">
        <v>8.0613880000000009</v>
      </c>
      <c r="S881" s="3" t="s">
        <v>5195</v>
      </c>
      <c r="T881" s="4">
        <v>20.96</v>
      </c>
      <c r="U881" s="4">
        <v>545.04077984000003</v>
      </c>
      <c r="V881" s="10">
        <v>430.56277899999998</v>
      </c>
      <c r="W881" s="4">
        <v>4.7709923664122096</v>
      </c>
      <c r="X881" s="4">
        <v>25.750699999999998</v>
      </c>
      <c r="Y881" s="4">
        <v>18.88</v>
      </c>
      <c r="Z881" s="4">
        <v>13.350318</v>
      </c>
      <c r="AA881" s="10" t="s">
        <v>2935</v>
      </c>
      <c r="AB881" s="10" t="s">
        <v>2935</v>
      </c>
      <c r="AC881" s="4">
        <v>1.0652189999999999</v>
      </c>
      <c r="AD881" s="4" t="s">
        <v>2935</v>
      </c>
      <c r="AE881" s="4">
        <v>1.0871534594465999</v>
      </c>
      <c r="AF881" s="4">
        <v>5.7885350000000004</v>
      </c>
      <c r="AG881" s="4" t="s">
        <v>2935</v>
      </c>
      <c r="AH881" s="4">
        <v>5.8718978125085002</v>
      </c>
      <c r="AI881" s="4">
        <v>1.51851</v>
      </c>
      <c r="AJ881" s="4">
        <v>2.3916019999999998</v>
      </c>
    </row>
    <row r="882" spans="1:36" hidden="1" x14ac:dyDescent="0.3">
      <c r="A882" s="1" t="s">
        <v>876</v>
      </c>
      <c r="B882" s="2">
        <v>4303236</v>
      </c>
      <c r="C882" s="3" t="s">
        <v>2936</v>
      </c>
      <c r="D882" s="4">
        <v>2744.82817088</v>
      </c>
      <c r="E882" s="3" t="s">
        <v>2930</v>
      </c>
      <c r="F882" s="3" t="s">
        <v>2954</v>
      </c>
      <c r="G882" s="3" t="s">
        <v>3106</v>
      </c>
      <c r="H882" s="3" t="s">
        <v>3106</v>
      </c>
      <c r="I882" s="3" t="s">
        <v>3043</v>
      </c>
      <c r="J882" s="4">
        <v>159.578687</v>
      </c>
      <c r="K882" s="4">
        <v>27.019161</v>
      </c>
      <c r="L882" s="4">
        <v>16.546122</v>
      </c>
      <c r="M882" s="4">
        <v>4.2085369999999998</v>
      </c>
      <c r="N882" s="4">
        <v>16.806804</v>
      </c>
      <c r="O882" s="4">
        <v>2.1145070000000001</v>
      </c>
      <c r="P882" s="4">
        <v>2.3340909999999999</v>
      </c>
      <c r="Q882" s="4" t="s">
        <v>2935</v>
      </c>
      <c r="R882" s="4" t="s">
        <v>2935</v>
      </c>
      <c r="S882" s="3" t="s">
        <v>5196</v>
      </c>
      <c r="T882" s="4">
        <v>104.74</v>
      </c>
      <c r="U882" s="4">
        <v>2744.82817088</v>
      </c>
      <c r="V882" s="10" t="s">
        <v>2935</v>
      </c>
      <c r="W882" s="4" t="s">
        <v>2935</v>
      </c>
      <c r="X882" s="4">
        <v>106.51</v>
      </c>
      <c r="Y882" s="4">
        <v>39.92</v>
      </c>
      <c r="Z882" s="4">
        <v>16.806804</v>
      </c>
      <c r="AA882" s="10">
        <v>10.1541444498</v>
      </c>
      <c r="AB882" s="10">
        <v>11.9022727272</v>
      </c>
      <c r="AC882" s="4" t="s">
        <v>2935</v>
      </c>
      <c r="AD882" s="4" t="s">
        <v>2935</v>
      </c>
      <c r="AE882" s="4" t="s">
        <v>2935</v>
      </c>
      <c r="AF882" s="4" t="s">
        <v>2935</v>
      </c>
      <c r="AG882" s="4" t="s">
        <v>2935</v>
      </c>
      <c r="AH882" s="4" t="s">
        <v>2935</v>
      </c>
      <c r="AI882" s="4">
        <v>2.3340909999999999</v>
      </c>
      <c r="AJ882" s="4">
        <v>3.1035910000000002</v>
      </c>
    </row>
    <row r="883" spans="1:36" hidden="1" x14ac:dyDescent="0.3">
      <c r="A883" s="1" t="s">
        <v>877</v>
      </c>
      <c r="B883" s="2">
        <v>4991835</v>
      </c>
      <c r="C883" s="3" t="s">
        <v>2936</v>
      </c>
      <c r="D883" s="4">
        <v>2607.70753152</v>
      </c>
      <c r="E883" s="3" t="s">
        <v>2920</v>
      </c>
      <c r="F883" s="3" t="s">
        <v>2961</v>
      </c>
      <c r="G883" s="3" t="s">
        <v>2962</v>
      </c>
      <c r="H883" s="3" t="s">
        <v>2963</v>
      </c>
      <c r="I883" s="3" t="s">
        <v>3500</v>
      </c>
      <c r="J883" s="4">
        <v>-8.6514000000000006</v>
      </c>
      <c r="K883" s="4">
        <v>5.9477869999999999</v>
      </c>
      <c r="L883" s="4">
        <v>16.529337999999999</v>
      </c>
      <c r="M883" s="4">
        <v>0.62526999999999999</v>
      </c>
      <c r="N883" s="4" t="s">
        <v>2924</v>
      </c>
      <c r="O883" s="4" t="s">
        <v>2924</v>
      </c>
      <c r="P883" s="4">
        <v>0.78286999999999995</v>
      </c>
      <c r="Q883" s="4">
        <v>12.531218000000001</v>
      </c>
      <c r="R883" s="4" t="s">
        <v>2924</v>
      </c>
      <c r="S883" s="3" t="s">
        <v>5197</v>
      </c>
      <c r="T883" s="4">
        <v>46.67</v>
      </c>
      <c r="U883" s="4">
        <v>2607.70753152</v>
      </c>
      <c r="V883" s="10">
        <v>3989.6015309999998</v>
      </c>
      <c r="W883" s="4" t="s">
        <v>2935</v>
      </c>
      <c r="X883" s="4">
        <v>65.03</v>
      </c>
      <c r="Y883" s="4">
        <v>38.270000000000003</v>
      </c>
      <c r="Z883" s="4" t="s">
        <v>2924</v>
      </c>
      <c r="AA883" s="10">
        <v>15.369162879499999</v>
      </c>
      <c r="AB883" s="10">
        <v>16.780043720799998</v>
      </c>
      <c r="AC883" s="4">
        <v>1.9931380000000001</v>
      </c>
      <c r="AD883" s="4">
        <v>1.8143726541548</v>
      </c>
      <c r="AE883" s="4">
        <v>1.8984723993573001</v>
      </c>
      <c r="AF883" s="4">
        <v>12.531218000000001</v>
      </c>
      <c r="AG883" s="4">
        <v>9.80966013878</v>
      </c>
      <c r="AH883" s="4">
        <v>10.6240761749378</v>
      </c>
      <c r="AI883" s="4">
        <v>0.78286999999999995</v>
      </c>
      <c r="AJ883" s="4" t="s">
        <v>2924</v>
      </c>
    </row>
    <row r="884" spans="1:36" hidden="1" x14ac:dyDescent="0.3">
      <c r="A884" s="1" t="s">
        <v>878</v>
      </c>
      <c r="B884" s="2">
        <v>6401871</v>
      </c>
      <c r="C884" s="3" t="s">
        <v>2919</v>
      </c>
      <c r="D884" s="4">
        <v>1776.55420353</v>
      </c>
      <c r="E884" s="3" t="s">
        <v>2937</v>
      </c>
      <c r="F884" s="3" t="s">
        <v>2938</v>
      </c>
      <c r="G884" s="3" t="s">
        <v>2994</v>
      </c>
      <c r="H884" s="3" t="s">
        <v>2995</v>
      </c>
      <c r="I884" s="3" t="s">
        <v>3016</v>
      </c>
      <c r="J884" s="4">
        <v>-14.505893</v>
      </c>
      <c r="K884" s="4">
        <v>-7.8201369999999999</v>
      </c>
      <c r="L884" s="4">
        <v>-16.326530999999999</v>
      </c>
      <c r="M884" s="4">
        <v>11.202830000000001</v>
      </c>
      <c r="N884" s="4" t="s">
        <v>2924</v>
      </c>
      <c r="O884" s="4" t="s">
        <v>2924</v>
      </c>
      <c r="P884" s="4">
        <v>9.9894069999999999</v>
      </c>
      <c r="Q884" s="4" t="s">
        <v>2924</v>
      </c>
      <c r="R884" s="4" t="s">
        <v>2924</v>
      </c>
      <c r="S884" s="3" t="s">
        <v>5198</v>
      </c>
      <c r="T884" s="4">
        <v>9.43</v>
      </c>
      <c r="U884" s="4">
        <v>1776.55420353</v>
      </c>
      <c r="V884" s="10">
        <v>1775.5852030000001</v>
      </c>
      <c r="W884" s="4" t="s">
        <v>2935</v>
      </c>
      <c r="X884" s="4">
        <v>18.68</v>
      </c>
      <c r="Y884" s="5" t="s">
        <v>5199</v>
      </c>
      <c r="Z884" s="4" t="s">
        <v>2924</v>
      </c>
      <c r="AA884" s="10" t="s">
        <v>2924</v>
      </c>
      <c r="AB884" s="10" t="s">
        <v>2924</v>
      </c>
      <c r="AC884" s="4">
        <v>85.619885999999994</v>
      </c>
      <c r="AD884" s="4">
        <v>59.111889492204803</v>
      </c>
      <c r="AE884" s="4">
        <v>80.172284387315401</v>
      </c>
      <c r="AF884" s="4" t="s">
        <v>2924</v>
      </c>
      <c r="AG884" s="4" t="s">
        <v>2924</v>
      </c>
      <c r="AH884" s="4" t="s">
        <v>2924</v>
      </c>
      <c r="AI884" s="4">
        <v>9.9894069999999999</v>
      </c>
      <c r="AJ884" s="4">
        <v>14.223228000000001</v>
      </c>
    </row>
    <row r="885" spans="1:36" hidden="1" x14ac:dyDescent="0.3">
      <c r="A885" s="1" t="s">
        <v>2426</v>
      </c>
      <c r="B885" s="2">
        <v>4963567</v>
      </c>
      <c r="C885" s="3" t="s">
        <v>2919</v>
      </c>
      <c r="D885" s="4">
        <v>2996.3482515000001</v>
      </c>
      <c r="E885" s="3" t="s">
        <v>2946</v>
      </c>
      <c r="F885" s="3" t="s">
        <v>2991</v>
      </c>
      <c r="G885" s="3" t="s">
        <v>2991</v>
      </c>
      <c r="H885" s="3" t="s">
        <v>3031</v>
      </c>
      <c r="I885" s="3" t="s">
        <v>3032</v>
      </c>
      <c r="J885" s="18">
        <v>-26.399846</v>
      </c>
      <c r="K885" s="18">
        <v>-1.1372450000000001</v>
      </c>
      <c r="L885" s="18">
        <v>5.3719010000000003</v>
      </c>
      <c r="M885" s="18">
        <v>2.4919609999999999</v>
      </c>
      <c r="N885" s="4">
        <v>19.362186999999999</v>
      </c>
      <c r="O885" s="4">
        <v>77.194753000000006</v>
      </c>
      <c r="P885" s="4">
        <v>2.0880529999999999</v>
      </c>
      <c r="Q885" s="4">
        <v>51.538584</v>
      </c>
      <c r="R885" s="4">
        <v>20.947613</v>
      </c>
      <c r="S885" s="3" t="s">
        <v>7166</v>
      </c>
      <c r="T885" s="4">
        <v>76.5</v>
      </c>
      <c r="U885" s="4">
        <v>2996.3482515000001</v>
      </c>
      <c r="V885" s="10">
        <v>3114.6482510000001</v>
      </c>
      <c r="W885" s="4" t="s">
        <v>2935</v>
      </c>
      <c r="X885" s="18">
        <v>121.37</v>
      </c>
      <c r="Y885" s="18">
        <v>67.83</v>
      </c>
      <c r="Z885" s="4">
        <v>19.362186999999999</v>
      </c>
      <c r="AA885" s="10">
        <v>21.552938524799998</v>
      </c>
      <c r="AB885" s="10">
        <v>23.459277454199999</v>
      </c>
      <c r="AC885" s="4">
        <v>3.1801599999999999</v>
      </c>
      <c r="AD885" s="4">
        <v>2.9163616166839001</v>
      </c>
      <c r="AE885" s="4">
        <v>2.9852616095198998</v>
      </c>
      <c r="AF885" s="4">
        <v>51.538584</v>
      </c>
      <c r="AG885" s="4">
        <v>15.193406102439001</v>
      </c>
      <c r="AH885" s="4">
        <v>15.642990219792001</v>
      </c>
      <c r="AI885" s="4">
        <v>2.0880529999999999</v>
      </c>
      <c r="AJ885" s="4">
        <v>7.914339</v>
      </c>
    </row>
    <row r="886" spans="1:36" hidden="1" x14ac:dyDescent="0.3">
      <c r="A886" s="1" t="s">
        <v>880</v>
      </c>
      <c r="B886" s="2">
        <v>4121899</v>
      </c>
      <c r="C886" s="3" t="s">
        <v>2936</v>
      </c>
      <c r="D886" s="4">
        <v>3867.19726894</v>
      </c>
      <c r="E886" s="3" t="s">
        <v>2937</v>
      </c>
      <c r="F886" s="3" t="s">
        <v>2938</v>
      </c>
      <c r="G886" s="3" t="s">
        <v>3047</v>
      </c>
      <c r="H886" s="3" t="s">
        <v>3071</v>
      </c>
      <c r="I886" s="3" t="s">
        <v>3501</v>
      </c>
      <c r="J886" s="4">
        <v>43.417672000000003</v>
      </c>
      <c r="K886" s="4">
        <v>19.105191999999999</v>
      </c>
      <c r="L886" s="4">
        <v>23.339582</v>
      </c>
      <c r="M886" s="4">
        <v>11.123175</v>
      </c>
      <c r="N886" s="4">
        <v>71.848674000000003</v>
      </c>
      <c r="O886" s="4">
        <v>31.287364</v>
      </c>
      <c r="P886" s="4">
        <v>2.6525180000000002</v>
      </c>
      <c r="Q886" s="4">
        <v>17.138304000000002</v>
      </c>
      <c r="R886" s="4">
        <v>29.526644000000001</v>
      </c>
      <c r="S886" s="3" t="s">
        <v>5201</v>
      </c>
      <c r="T886" s="4">
        <v>184.22</v>
      </c>
      <c r="U886" s="4">
        <v>3867.19726894</v>
      </c>
      <c r="V886" s="10">
        <v>4311.9972680000001</v>
      </c>
      <c r="W886" s="4">
        <v>0.651395071110629</v>
      </c>
      <c r="X886" s="5" t="s">
        <v>5202</v>
      </c>
      <c r="Y886" s="4">
        <v>126.71</v>
      </c>
      <c r="Z886" s="4">
        <v>71.848674000000003</v>
      </c>
      <c r="AA886" s="10">
        <v>24.849931879100001</v>
      </c>
      <c r="AB886" s="10">
        <v>26.8411980773</v>
      </c>
      <c r="AC886" s="4">
        <v>4.1485450000000004</v>
      </c>
      <c r="AD886" s="4">
        <v>4.0526290112782002</v>
      </c>
      <c r="AE886" s="4">
        <v>4.1445571587850996</v>
      </c>
      <c r="AF886" s="4">
        <v>17.138304000000002</v>
      </c>
      <c r="AG886" s="4">
        <v>16.320958622255901</v>
      </c>
      <c r="AH886" s="4">
        <v>17.1246912946783</v>
      </c>
      <c r="AI886" s="4">
        <v>2.6525180000000002</v>
      </c>
      <c r="AJ886" s="4" t="s">
        <v>2924</v>
      </c>
    </row>
    <row r="887" spans="1:36" hidden="1" x14ac:dyDescent="0.3">
      <c r="A887" s="1" t="s">
        <v>881</v>
      </c>
      <c r="B887" s="2">
        <v>4005314</v>
      </c>
      <c r="C887" s="3" t="s">
        <v>2919</v>
      </c>
      <c r="D887" s="4">
        <v>4762.3202498000001</v>
      </c>
      <c r="E887" s="3" t="s">
        <v>2930</v>
      </c>
      <c r="F887" s="3" t="s">
        <v>2958</v>
      </c>
      <c r="G887" s="3" t="s">
        <v>2958</v>
      </c>
      <c r="H887" s="3" t="s">
        <v>3315</v>
      </c>
      <c r="I887" s="3" t="s">
        <v>3316</v>
      </c>
      <c r="J887" s="4">
        <v>21.196625999999998</v>
      </c>
      <c r="K887" s="4">
        <v>0.50140799999999996</v>
      </c>
      <c r="L887" s="4">
        <v>0.29342699999999999</v>
      </c>
      <c r="M887" s="4">
        <v>0.308919</v>
      </c>
      <c r="N887" s="4">
        <v>4.9153799576142898</v>
      </c>
      <c r="O887" s="4">
        <v>8.746162</v>
      </c>
      <c r="P887" s="4">
        <v>0.79783099999999996</v>
      </c>
      <c r="Q887" s="4">
        <v>9.1261700000000001</v>
      </c>
      <c r="R887" s="4" t="s">
        <v>2924</v>
      </c>
      <c r="S887" s="3" t="s">
        <v>5203</v>
      </c>
      <c r="T887" s="4">
        <v>324.70999999999998</v>
      </c>
      <c r="U887" s="4">
        <v>4762.3202498000001</v>
      </c>
      <c r="V887" s="10">
        <v>6153.3202490000003</v>
      </c>
      <c r="W887" s="4" t="s">
        <v>2935</v>
      </c>
      <c r="X887" s="4">
        <v>348.48</v>
      </c>
      <c r="Y887" s="4">
        <v>262.54000000000002</v>
      </c>
      <c r="Z887" s="4">
        <v>4.9152310000000003</v>
      </c>
      <c r="AA887" s="10">
        <v>12.971538461538501</v>
      </c>
      <c r="AB887" s="10">
        <v>12.3038461538</v>
      </c>
      <c r="AC887" s="4">
        <v>5.7669360000000003</v>
      </c>
      <c r="AD887" s="4" t="s">
        <v>2935</v>
      </c>
      <c r="AE887" s="4">
        <v>2.383147195122</v>
      </c>
      <c r="AF887" s="4">
        <v>9.1261700000000001</v>
      </c>
      <c r="AG887" s="4" t="s">
        <v>2935</v>
      </c>
      <c r="AH887" s="4" t="s">
        <v>2935</v>
      </c>
      <c r="AI887" s="4">
        <v>0.79783099999999996</v>
      </c>
      <c r="AJ887" s="4">
        <v>0.79783099999999996</v>
      </c>
    </row>
    <row r="888" spans="1:36" hidden="1" x14ac:dyDescent="0.3">
      <c r="A888" s="1" t="s">
        <v>882</v>
      </c>
      <c r="B888" s="2">
        <v>4192968</v>
      </c>
      <c r="C888" s="3" t="s">
        <v>2919</v>
      </c>
      <c r="D888" s="4">
        <v>16193.021337640001</v>
      </c>
      <c r="E888" s="3" t="s">
        <v>2946</v>
      </c>
      <c r="F888" s="3" t="s">
        <v>2991</v>
      </c>
      <c r="G888" s="3" t="s">
        <v>2991</v>
      </c>
      <c r="H888" s="3" t="s">
        <v>2992</v>
      </c>
      <c r="I888" s="3" t="s">
        <v>2993</v>
      </c>
      <c r="J888" s="4">
        <v>3.24444</v>
      </c>
      <c r="K888" s="4">
        <v>-4.2585480000000002</v>
      </c>
      <c r="L888" s="4">
        <v>3.9348709999999998</v>
      </c>
      <c r="M888" s="5" t="s">
        <v>3502</v>
      </c>
      <c r="N888" s="4">
        <v>70.972865999999996</v>
      </c>
      <c r="O888" s="4">
        <v>61.667625000000001</v>
      </c>
      <c r="P888" s="4">
        <v>4.5072080000000003</v>
      </c>
      <c r="Q888" s="4">
        <v>21.815425999999999</v>
      </c>
      <c r="R888" s="4">
        <v>15.297337000000001</v>
      </c>
      <c r="S888" s="3" t="s">
        <v>5204</v>
      </c>
      <c r="T888" s="4">
        <v>107.24</v>
      </c>
      <c r="U888" s="4">
        <v>16193.021337640001</v>
      </c>
      <c r="V888" s="10">
        <v>19953.359337000002</v>
      </c>
      <c r="W888" s="4">
        <v>0.37299515106303599</v>
      </c>
      <c r="X888" s="4">
        <v>147.57</v>
      </c>
      <c r="Y888" s="4">
        <v>94.924000000000007</v>
      </c>
      <c r="Z888" s="4">
        <v>70.972865999999996</v>
      </c>
      <c r="AA888" s="10">
        <v>30.8515535097</v>
      </c>
      <c r="AB888" s="10">
        <v>36.393376975499997</v>
      </c>
      <c r="AC888" s="4">
        <v>6.2282970000000004</v>
      </c>
      <c r="AD888" s="4">
        <v>5.8440979662653003</v>
      </c>
      <c r="AE888" s="4">
        <v>6.2069831546014997</v>
      </c>
      <c r="AF888" s="4">
        <v>21.815425999999999</v>
      </c>
      <c r="AG888" s="4">
        <v>19.770249265329401</v>
      </c>
      <c r="AH888" s="4">
        <v>21.6472818732259</v>
      </c>
      <c r="AI888" s="4">
        <v>4.5072080000000003</v>
      </c>
      <c r="AJ888" s="4" t="s">
        <v>2924</v>
      </c>
    </row>
    <row r="889" spans="1:36" hidden="1" x14ac:dyDescent="0.3">
      <c r="A889" s="1" t="s">
        <v>883</v>
      </c>
      <c r="B889" s="2">
        <v>4007889</v>
      </c>
      <c r="C889" s="3" t="s">
        <v>2936</v>
      </c>
      <c r="D889" s="4">
        <v>32388.474594840001</v>
      </c>
      <c r="E889" s="3" t="s">
        <v>3095</v>
      </c>
      <c r="F889" s="3" t="s">
        <v>3095</v>
      </c>
      <c r="G889" s="3" t="s">
        <v>3096</v>
      </c>
      <c r="H889" s="3" t="s">
        <v>3096</v>
      </c>
      <c r="I889" s="3" t="s">
        <v>3097</v>
      </c>
      <c r="J889" s="4">
        <v>49.416418999999998</v>
      </c>
      <c r="K889" s="4">
        <v>27.154882000000001</v>
      </c>
      <c r="L889" s="4">
        <v>11.912876000000001</v>
      </c>
      <c r="M889" s="4">
        <v>1.3009660000000001</v>
      </c>
      <c r="N889" s="4">
        <v>18.417459000000001</v>
      </c>
      <c r="O889" s="4" t="s">
        <v>2924</v>
      </c>
      <c r="P889" s="4">
        <v>2.154522</v>
      </c>
      <c r="Q889" s="4">
        <v>12.92741</v>
      </c>
      <c r="R889" s="4" t="s">
        <v>2924</v>
      </c>
      <c r="S889" s="3" t="s">
        <v>5205</v>
      </c>
      <c r="T889" s="5" t="s">
        <v>5206</v>
      </c>
      <c r="U889" s="4">
        <v>32388.474594840001</v>
      </c>
      <c r="V889" s="10">
        <v>60307.790593999998</v>
      </c>
      <c r="W889" s="4">
        <v>3.17754534622004</v>
      </c>
      <c r="X889" s="4">
        <v>156.85</v>
      </c>
      <c r="Y889" s="4">
        <v>96.15</v>
      </c>
      <c r="Z889" s="4">
        <v>18.417459000000001</v>
      </c>
      <c r="AA889" s="10">
        <v>20.429249556999999</v>
      </c>
      <c r="AB889" s="10">
        <v>20.8448037709</v>
      </c>
      <c r="AC889" s="4">
        <v>5.0840509999999997</v>
      </c>
      <c r="AD889" s="4">
        <v>4.5570904312277003</v>
      </c>
      <c r="AE889" s="4">
        <v>4.7872060581631004</v>
      </c>
      <c r="AF889" s="4">
        <v>12.92741</v>
      </c>
      <c r="AG889" s="4">
        <v>11.178174694561999</v>
      </c>
      <c r="AH889" s="4">
        <v>11.880281044677099</v>
      </c>
      <c r="AI889" s="4">
        <v>2.154522</v>
      </c>
      <c r="AJ889" s="4">
        <v>2.2095129999999998</v>
      </c>
    </row>
    <row r="890" spans="1:36" hidden="1" x14ac:dyDescent="0.3">
      <c r="A890" s="1" t="s">
        <v>884</v>
      </c>
      <c r="B890" s="2">
        <v>1024631</v>
      </c>
      <c r="C890" s="3" t="s">
        <v>2919</v>
      </c>
      <c r="D890" s="4">
        <v>2255.1425720000002</v>
      </c>
      <c r="E890" s="3" t="s">
        <v>2930</v>
      </c>
      <c r="F890" s="3" t="s">
        <v>2931</v>
      </c>
      <c r="G890" s="3" t="s">
        <v>2931</v>
      </c>
      <c r="H890" s="3" t="s">
        <v>2932</v>
      </c>
      <c r="I890" s="3" t="s">
        <v>2933</v>
      </c>
      <c r="J890" s="4">
        <v>57.807223</v>
      </c>
      <c r="K890" s="4">
        <v>20.8035</v>
      </c>
      <c r="L890" s="4">
        <v>14.647036999999999</v>
      </c>
      <c r="M890" s="4">
        <v>3.2466430000000002</v>
      </c>
      <c r="N890" s="4">
        <v>12.8686440677966</v>
      </c>
      <c r="O890" s="4">
        <v>8.7219990000000003</v>
      </c>
      <c r="P890" s="4">
        <v>1.2832479999999999</v>
      </c>
      <c r="Q890" s="4" t="s">
        <v>2935</v>
      </c>
      <c r="R890" s="4" t="s">
        <v>2935</v>
      </c>
      <c r="S890" s="3" t="s">
        <v>5207</v>
      </c>
      <c r="T890" s="4">
        <v>60.74</v>
      </c>
      <c r="U890" s="4">
        <v>2255.1425720000002</v>
      </c>
      <c r="V890" s="10" t="s">
        <v>2935</v>
      </c>
      <c r="W890" s="4">
        <v>1.84392492591373</v>
      </c>
      <c r="X890" s="4">
        <v>61.68</v>
      </c>
      <c r="Y890" s="4">
        <v>36.731999999999999</v>
      </c>
      <c r="Z890" s="4">
        <v>12.868644</v>
      </c>
      <c r="AA890" s="10" t="s">
        <v>2935</v>
      </c>
      <c r="AB890" s="10">
        <v>12.836010143699999</v>
      </c>
      <c r="AC890" s="4" t="s">
        <v>2935</v>
      </c>
      <c r="AD890" s="4" t="s">
        <v>2935</v>
      </c>
      <c r="AE890" s="4" t="s">
        <v>2935</v>
      </c>
      <c r="AF890" s="4" t="s">
        <v>2935</v>
      </c>
      <c r="AG890" s="4" t="s">
        <v>2935</v>
      </c>
      <c r="AH890" s="4" t="s">
        <v>2935</v>
      </c>
      <c r="AI890" s="4">
        <v>1.2832479999999999</v>
      </c>
      <c r="AJ890" s="4">
        <v>1.630166</v>
      </c>
    </row>
    <row r="891" spans="1:36" hidden="1" x14ac:dyDescent="0.3">
      <c r="A891" s="1" t="s">
        <v>885</v>
      </c>
      <c r="B891" s="2">
        <v>4059899</v>
      </c>
      <c r="C891" s="3" t="s">
        <v>2936</v>
      </c>
      <c r="D891" s="4">
        <v>71139.810384120006</v>
      </c>
      <c r="E891" s="3" t="s">
        <v>3098</v>
      </c>
      <c r="F891" s="3" t="s">
        <v>3098</v>
      </c>
      <c r="G891" s="3" t="s">
        <v>3099</v>
      </c>
      <c r="H891" s="3" t="s">
        <v>3156</v>
      </c>
      <c r="I891" s="3" t="s">
        <v>3380</v>
      </c>
      <c r="J891" s="4">
        <v>22.737472</v>
      </c>
      <c r="K891" s="4">
        <v>12.822276</v>
      </c>
      <c r="L891" s="4">
        <v>13.367876000000001</v>
      </c>
      <c r="M891" s="4">
        <v>5.5644900000000002</v>
      </c>
      <c r="N891" s="4">
        <v>12.301349</v>
      </c>
      <c r="O891" s="4">
        <v>19.640934000000001</v>
      </c>
      <c r="P891" s="4">
        <v>2.5095580000000002</v>
      </c>
      <c r="Q891" s="4">
        <v>10.29354</v>
      </c>
      <c r="R891" s="4">
        <v>49.368501000000002</v>
      </c>
      <c r="S891" s="3" t="s">
        <v>5208</v>
      </c>
      <c r="T891" s="4">
        <v>32.82</v>
      </c>
      <c r="U891" s="4">
        <v>71139.810384120006</v>
      </c>
      <c r="V891" s="10">
        <v>102914.810384</v>
      </c>
      <c r="W891" s="4">
        <v>6.3985374771480803</v>
      </c>
      <c r="X891" s="4">
        <v>32.844999999999999</v>
      </c>
      <c r="Y891" s="4">
        <v>25.96</v>
      </c>
      <c r="Z891" s="4">
        <v>12.301349</v>
      </c>
      <c r="AA891" s="10">
        <v>11.579987298000001</v>
      </c>
      <c r="AB891" s="10">
        <v>12.208504290800001</v>
      </c>
      <c r="AC891" s="4">
        <v>1.816999</v>
      </c>
      <c r="AD891" s="4">
        <v>1.7210575516869</v>
      </c>
      <c r="AE891" s="4">
        <v>1.829939079131</v>
      </c>
      <c r="AF891" s="4">
        <v>10.29354</v>
      </c>
      <c r="AG891" s="4">
        <v>10.1340058834553</v>
      </c>
      <c r="AH891" s="4">
        <v>10.4266970313231</v>
      </c>
      <c r="AI891" s="4">
        <v>2.5095580000000002</v>
      </c>
      <c r="AJ891" s="4">
        <v>3.7206670000000002</v>
      </c>
    </row>
    <row r="892" spans="1:36" hidden="1" x14ac:dyDescent="0.3">
      <c r="A892" s="1" t="s">
        <v>886</v>
      </c>
      <c r="B892" s="2">
        <v>13523310</v>
      </c>
      <c r="C892" s="3" t="s">
        <v>2941</v>
      </c>
      <c r="D892" s="4">
        <v>665.62089960000003</v>
      </c>
      <c r="E892" s="3" t="s">
        <v>2920</v>
      </c>
      <c r="F892" s="3" t="s">
        <v>2921</v>
      </c>
      <c r="G892" s="3" t="s">
        <v>2942</v>
      </c>
      <c r="H892" s="3" t="s">
        <v>2942</v>
      </c>
      <c r="I892" s="3" t="s">
        <v>2943</v>
      </c>
      <c r="J892" s="4">
        <v>63.620539999999998</v>
      </c>
      <c r="K892" s="4">
        <v>16.697703000000001</v>
      </c>
      <c r="L892" s="4">
        <v>9.7489779999999993</v>
      </c>
      <c r="M892" s="4">
        <v>5.3221290000000003</v>
      </c>
      <c r="N892" s="4">
        <v>12.121212</v>
      </c>
      <c r="O892" s="4" t="s">
        <v>2924</v>
      </c>
      <c r="P892" s="4">
        <v>1.5754630000000001</v>
      </c>
      <c r="Q892" s="4">
        <v>3.6592889999999998</v>
      </c>
      <c r="R892" s="4" t="s">
        <v>2924</v>
      </c>
      <c r="S892" s="3" t="s">
        <v>5209</v>
      </c>
      <c r="T892" s="4">
        <v>18.8</v>
      </c>
      <c r="U892" s="4">
        <v>665.62089960000003</v>
      </c>
      <c r="V892" s="10">
        <v>277.59089899999998</v>
      </c>
      <c r="W892" s="4" t="s">
        <v>2935</v>
      </c>
      <c r="X892" s="4">
        <v>20.49</v>
      </c>
      <c r="Y892" s="4">
        <v>10.95</v>
      </c>
      <c r="Z892" s="4">
        <v>12.121212</v>
      </c>
      <c r="AA892" s="10" t="s">
        <v>2924</v>
      </c>
      <c r="AB892" s="10">
        <v>18.2968369829</v>
      </c>
      <c r="AC892" s="4">
        <v>1.2897289999999999</v>
      </c>
      <c r="AD892" s="4">
        <v>5.6689961300071996</v>
      </c>
      <c r="AE892" s="4">
        <v>1.4865785775717999</v>
      </c>
      <c r="AF892" s="4">
        <v>3.6592889999999998</v>
      </c>
      <c r="AG892" s="4" t="s">
        <v>2924</v>
      </c>
      <c r="AH892" s="4">
        <v>11.4423288953009</v>
      </c>
      <c r="AI892" s="4">
        <v>1.5754630000000001</v>
      </c>
      <c r="AJ892" s="4">
        <v>1.5754630000000001</v>
      </c>
    </row>
    <row r="893" spans="1:36" hidden="1" x14ac:dyDescent="0.3">
      <c r="A893" s="1" t="s">
        <v>887</v>
      </c>
      <c r="B893" s="2">
        <v>4254306</v>
      </c>
      <c r="C893" s="3" t="s">
        <v>2936</v>
      </c>
      <c r="D893" s="4">
        <v>3494.5416413600001</v>
      </c>
      <c r="E893" s="3" t="s">
        <v>2946</v>
      </c>
      <c r="F893" s="3" t="s">
        <v>2947</v>
      </c>
      <c r="G893" s="3" t="s">
        <v>2948</v>
      </c>
      <c r="H893" s="3" t="s">
        <v>2990</v>
      </c>
      <c r="I893" s="3" t="s">
        <v>3228</v>
      </c>
      <c r="J893" s="4">
        <v>67.925532000000004</v>
      </c>
      <c r="K893" s="4">
        <v>0.54140100000000002</v>
      </c>
      <c r="L893" s="4">
        <v>0.55741399999999997</v>
      </c>
      <c r="M893" s="4">
        <v>0.31776300000000002</v>
      </c>
      <c r="N893" s="4" t="s">
        <v>2924</v>
      </c>
      <c r="O893" s="4">
        <v>20.302250999999998</v>
      </c>
      <c r="P893" s="4">
        <v>6.635141</v>
      </c>
      <c r="Q893" s="4">
        <v>22.886949000000001</v>
      </c>
      <c r="R893" s="4">
        <v>22.154281000000001</v>
      </c>
      <c r="S893" s="3" t="s">
        <v>5210</v>
      </c>
      <c r="T893" s="4">
        <v>63.14</v>
      </c>
      <c r="U893" s="4">
        <v>3494.5416413600001</v>
      </c>
      <c r="V893" s="10">
        <v>4286.3936409999997</v>
      </c>
      <c r="W893" s="4" t="s">
        <v>2935</v>
      </c>
      <c r="X893" s="4">
        <v>73.040000000000006</v>
      </c>
      <c r="Y893" s="4">
        <v>36.43</v>
      </c>
      <c r="Z893" s="4" t="s">
        <v>2924</v>
      </c>
      <c r="AA893" s="10">
        <v>21.8024861878</v>
      </c>
      <c r="AB893" s="10">
        <v>23.312312622699999</v>
      </c>
      <c r="AC893" s="4">
        <v>3.2064490000000001</v>
      </c>
      <c r="AD893" s="4">
        <v>2.8467643915098999</v>
      </c>
      <c r="AE893" s="4">
        <v>3.1075784223743002</v>
      </c>
      <c r="AF893" s="4">
        <v>22.886949000000001</v>
      </c>
      <c r="AG893" s="4">
        <v>12.4038109741364</v>
      </c>
      <c r="AH893" s="4">
        <v>13.546960086596499</v>
      </c>
      <c r="AI893" s="4">
        <v>6.635141</v>
      </c>
      <c r="AJ893" s="4" t="s">
        <v>2924</v>
      </c>
    </row>
    <row r="894" spans="1:36" hidden="1" x14ac:dyDescent="0.3">
      <c r="A894" s="1" t="s">
        <v>888</v>
      </c>
      <c r="B894" s="2">
        <v>4230054</v>
      </c>
      <c r="C894" s="3" t="s">
        <v>2936</v>
      </c>
      <c r="D894" s="4">
        <v>589.7947408</v>
      </c>
      <c r="E894" s="3" t="s">
        <v>2937</v>
      </c>
      <c r="F894" s="3" t="s">
        <v>2967</v>
      </c>
      <c r="G894" s="3" t="s">
        <v>2968</v>
      </c>
      <c r="H894" s="3" t="s">
        <v>2969</v>
      </c>
      <c r="I894" s="3" t="s">
        <v>3192</v>
      </c>
      <c r="J894" s="4">
        <v>26.896552</v>
      </c>
      <c r="K894" s="4">
        <v>-34.693877999999998</v>
      </c>
      <c r="L894" s="4">
        <v>-26.252504999999999</v>
      </c>
      <c r="M894" s="4">
        <v>7.4452559999999997</v>
      </c>
      <c r="N894" s="4" t="s">
        <v>2924</v>
      </c>
      <c r="O894" s="4" t="s">
        <v>2924</v>
      </c>
      <c r="P894" s="4">
        <v>1.2185429999999999</v>
      </c>
      <c r="Q894" s="4">
        <v>5.6793870000000002</v>
      </c>
      <c r="R894" s="4">
        <v>13.04659</v>
      </c>
      <c r="S894" s="3" t="s">
        <v>5211</v>
      </c>
      <c r="T894" s="4">
        <v>7.36</v>
      </c>
      <c r="U894" s="4">
        <v>589.7947408</v>
      </c>
      <c r="V894" s="10">
        <v>2084.9087399999999</v>
      </c>
      <c r="W894" s="4" t="s">
        <v>2935</v>
      </c>
      <c r="X894" s="4">
        <v>12.79</v>
      </c>
      <c r="Y894" s="4">
        <v>5.65</v>
      </c>
      <c r="Z894" s="4" t="s">
        <v>2924</v>
      </c>
      <c r="AA894" s="10" t="s">
        <v>2924</v>
      </c>
      <c r="AB894" s="10" t="s">
        <v>2924</v>
      </c>
      <c r="AC894" s="4">
        <v>0.99924999999999997</v>
      </c>
      <c r="AD894" s="4">
        <v>0.87925386245509995</v>
      </c>
      <c r="AE894" s="4">
        <v>0.88222098381470004</v>
      </c>
      <c r="AF894" s="4">
        <v>5.6793870000000002</v>
      </c>
      <c r="AG894" s="4">
        <v>6.3064390199637002</v>
      </c>
      <c r="AH894" s="4">
        <v>6.4925145659789996</v>
      </c>
      <c r="AI894" s="4">
        <v>1.2185429999999999</v>
      </c>
      <c r="AJ894" s="4" t="s">
        <v>2924</v>
      </c>
    </row>
    <row r="895" spans="1:36" hidden="1" x14ac:dyDescent="0.3">
      <c r="A895" s="1" t="s">
        <v>889</v>
      </c>
      <c r="B895" s="2">
        <v>16950714</v>
      </c>
      <c r="C895" s="3" t="s">
        <v>2936</v>
      </c>
      <c r="D895" s="4">
        <v>3696.6396076800002</v>
      </c>
      <c r="E895" s="3" t="s">
        <v>2920</v>
      </c>
      <c r="F895" s="3" t="s">
        <v>2961</v>
      </c>
      <c r="G895" s="3" t="s">
        <v>2962</v>
      </c>
      <c r="H895" s="3" t="s">
        <v>2963</v>
      </c>
      <c r="I895" s="3" t="s">
        <v>3091</v>
      </c>
      <c r="J895" s="4">
        <v>-10.871369</v>
      </c>
      <c r="K895" s="4">
        <v>19.532554000000001</v>
      </c>
      <c r="L895" s="4">
        <v>15.112539999999999</v>
      </c>
      <c r="M895" s="4">
        <v>4.4239179999999996</v>
      </c>
      <c r="N895" s="4" t="s">
        <v>2924</v>
      </c>
      <c r="O895" s="4">
        <v>13.552049999999999</v>
      </c>
      <c r="P895" s="4">
        <v>1.2024859999999999</v>
      </c>
      <c r="Q895" s="4">
        <v>12.680609</v>
      </c>
      <c r="R895" s="4">
        <v>11.334144</v>
      </c>
      <c r="S895" s="3" t="s">
        <v>5212</v>
      </c>
      <c r="T895" s="4">
        <v>21.48</v>
      </c>
      <c r="U895" s="4">
        <v>3696.6396076800002</v>
      </c>
      <c r="V895" s="10">
        <v>4280.3396069999999</v>
      </c>
      <c r="W895" s="4" t="s">
        <v>2935</v>
      </c>
      <c r="X895" s="4">
        <v>25.64</v>
      </c>
      <c r="Y895" s="4">
        <v>15.145</v>
      </c>
      <c r="Z895" s="4" t="s">
        <v>2924</v>
      </c>
      <c r="AA895" s="10">
        <v>20.6916482034</v>
      </c>
      <c r="AB895" s="10">
        <v>29.683678122700002</v>
      </c>
      <c r="AC895" s="4">
        <v>1.7098789999999999</v>
      </c>
      <c r="AD895" s="4">
        <v>1.6716177019173</v>
      </c>
      <c r="AE895" s="4">
        <v>1.7086647996141</v>
      </c>
      <c r="AF895" s="4">
        <v>12.680609</v>
      </c>
      <c r="AG895" s="4">
        <v>12.483600845201</v>
      </c>
      <c r="AH895" s="4">
        <v>14.955011895104199</v>
      </c>
      <c r="AI895" s="4">
        <v>1.2024859999999999</v>
      </c>
      <c r="AJ895" s="4">
        <v>86.612903000000003</v>
      </c>
    </row>
    <row r="896" spans="1:36" hidden="1" x14ac:dyDescent="0.3">
      <c r="A896" s="1" t="s">
        <v>890</v>
      </c>
      <c r="B896" s="2">
        <v>4075407</v>
      </c>
      <c r="C896" s="3" t="s">
        <v>2936</v>
      </c>
      <c r="D896" s="4">
        <v>76690.113539850005</v>
      </c>
      <c r="E896" s="3" t="s">
        <v>3098</v>
      </c>
      <c r="F896" s="3" t="s">
        <v>3098</v>
      </c>
      <c r="G896" s="3" t="s">
        <v>3099</v>
      </c>
      <c r="H896" s="3" t="s">
        <v>3158</v>
      </c>
      <c r="I896" s="3" t="s">
        <v>3159</v>
      </c>
      <c r="J896" s="4">
        <v>10.404858000000001</v>
      </c>
      <c r="K896" s="4">
        <v>8.8883569999999992</v>
      </c>
      <c r="L896" s="4">
        <v>9.0189489999999992</v>
      </c>
      <c r="M896" s="4">
        <v>1.3302620000000001</v>
      </c>
      <c r="N896" s="4">
        <v>10.999516</v>
      </c>
      <c r="O896" s="4">
        <v>13.096724999999999</v>
      </c>
      <c r="P896" s="4">
        <v>2.60364</v>
      </c>
      <c r="Q896" s="4">
        <v>5.1814900000000002</v>
      </c>
      <c r="R896" s="4">
        <v>16.502054999999999</v>
      </c>
      <c r="S896" s="3" t="s">
        <v>5213</v>
      </c>
      <c r="T896" s="4">
        <v>136.35</v>
      </c>
      <c r="U896" s="4">
        <v>76690.113539850005</v>
      </c>
      <c r="V896" s="10">
        <v>74682.113538999998</v>
      </c>
      <c r="W896" s="4">
        <v>2.86028602860286</v>
      </c>
      <c r="X896" s="4">
        <v>139.66999999999999</v>
      </c>
      <c r="Y896" s="4">
        <v>108.94</v>
      </c>
      <c r="Z896" s="4">
        <v>10.999516</v>
      </c>
      <c r="AA896" s="10">
        <v>12.811237433000001</v>
      </c>
      <c r="AB896" s="10">
        <v>11.8161208806</v>
      </c>
      <c r="AC896" s="4">
        <v>3.1294879999999998</v>
      </c>
      <c r="AD896" s="4">
        <v>3.0708674107456999</v>
      </c>
      <c r="AE896" s="4">
        <v>3.1027270581209998</v>
      </c>
      <c r="AF896" s="4">
        <v>5.1814900000000002</v>
      </c>
      <c r="AG896" s="4">
        <v>5.9192741129625004</v>
      </c>
      <c r="AH896" s="4">
        <v>5.7783145912488996</v>
      </c>
      <c r="AI896" s="4">
        <v>2.60364</v>
      </c>
      <c r="AJ896" s="4">
        <v>2.60364</v>
      </c>
    </row>
    <row r="897" spans="1:36" hidden="1" x14ac:dyDescent="0.3">
      <c r="A897" s="1" t="s">
        <v>891</v>
      </c>
      <c r="B897" s="2">
        <v>4309704</v>
      </c>
      <c r="C897" s="3" t="s">
        <v>2936</v>
      </c>
      <c r="D897" s="4">
        <v>13912.064400290001</v>
      </c>
      <c r="E897" s="3" t="s">
        <v>2946</v>
      </c>
      <c r="F897" s="3" t="s">
        <v>2947</v>
      </c>
      <c r="G897" s="3" t="s">
        <v>2985</v>
      </c>
      <c r="H897" s="3" t="s">
        <v>2986</v>
      </c>
      <c r="I897" s="3" t="s">
        <v>3503</v>
      </c>
      <c r="J897" s="4">
        <v>-3.9926409999999999</v>
      </c>
      <c r="K897" s="4">
        <v>24.774889000000002</v>
      </c>
      <c r="L897" s="4">
        <v>23.905027</v>
      </c>
      <c r="M897" s="4">
        <v>4.241574</v>
      </c>
      <c r="N897" s="4">
        <v>31.869802</v>
      </c>
      <c r="O897" s="4">
        <v>24.586006000000001</v>
      </c>
      <c r="P897" s="4">
        <v>3.9134869999999999</v>
      </c>
      <c r="Q897" s="4">
        <v>16.691821000000001</v>
      </c>
      <c r="R897" s="4">
        <v>19.091626999999999</v>
      </c>
      <c r="S897" s="3" t="s">
        <v>5214</v>
      </c>
      <c r="T897" s="4">
        <v>245.27</v>
      </c>
      <c r="U897" s="4">
        <v>13912.064400290001</v>
      </c>
      <c r="V897" s="10">
        <v>12019.3794</v>
      </c>
      <c r="W897" s="4" t="s">
        <v>2935</v>
      </c>
      <c r="X897" s="5" t="s">
        <v>5215</v>
      </c>
      <c r="Y897" s="4">
        <v>169.43</v>
      </c>
      <c r="Z897" s="4">
        <v>31.869802</v>
      </c>
      <c r="AA897" s="10">
        <v>22.230178008100001</v>
      </c>
      <c r="AB897" s="10">
        <v>22.822437767899999</v>
      </c>
      <c r="AC897" s="4">
        <v>2.5921449999999999</v>
      </c>
      <c r="AD897" s="4">
        <v>2.3789911096153999</v>
      </c>
      <c r="AE897" s="4">
        <v>2.5626162956451002</v>
      </c>
      <c r="AF897" s="4">
        <v>16.691821000000001</v>
      </c>
      <c r="AG897" s="4">
        <v>13.821175571225201</v>
      </c>
      <c r="AH897" s="4">
        <v>14.3343058664232</v>
      </c>
      <c r="AI897" s="4">
        <v>3.9134869999999999</v>
      </c>
      <c r="AJ897" s="4">
        <v>4.8672409999999999</v>
      </c>
    </row>
    <row r="898" spans="1:36" hidden="1" x14ac:dyDescent="0.3">
      <c r="A898" s="1" t="s">
        <v>892</v>
      </c>
      <c r="B898" s="2">
        <v>107320</v>
      </c>
      <c r="C898" s="3" t="s">
        <v>2919</v>
      </c>
      <c r="D898" s="4">
        <v>2188.0494237299999</v>
      </c>
      <c r="E898" s="3" t="s">
        <v>2946</v>
      </c>
      <c r="F898" s="3" t="s">
        <v>3022</v>
      </c>
      <c r="G898" s="3" t="s">
        <v>3029</v>
      </c>
      <c r="H898" s="3" t="s">
        <v>3197</v>
      </c>
      <c r="I898" s="3" t="s">
        <v>3361</v>
      </c>
      <c r="J898" s="4">
        <v>31.447243</v>
      </c>
      <c r="K898" s="4">
        <v>-9.8688529999999997</v>
      </c>
      <c r="L898" s="4">
        <v>-14.944307</v>
      </c>
      <c r="M898" s="4">
        <v>4.896973</v>
      </c>
      <c r="N898" s="4">
        <v>20.458943000000001</v>
      </c>
      <c r="O898" s="4">
        <v>7.1396420000000003</v>
      </c>
      <c r="P898" s="4">
        <v>2.3100839999999998</v>
      </c>
      <c r="Q898" s="4">
        <v>12.123472</v>
      </c>
      <c r="R898" s="4">
        <v>6.9298900000000003</v>
      </c>
      <c r="S898" s="3" t="s">
        <v>5216</v>
      </c>
      <c r="T898" s="4">
        <v>82.47</v>
      </c>
      <c r="U898" s="4">
        <v>2188.0494237299999</v>
      </c>
      <c r="V898" s="10">
        <v>2154.8744230000002</v>
      </c>
      <c r="W898" s="4" t="s">
        <v>2935</v>
      </c>
      <c r="X898" s="4">
        <v>106.98</v>
      </c>
      <c r="Y898" s="4">
        <v>56.33</v>
      </c>
      <c r="Z898" s="4">
        <v>20.458943000000001</v>
      </c>
      <c r="AA898" s="10">
        <v>15.3624052307</v>
      </c>
      <c r="AB898" s="10">
        <v>16.395626242500001</v>
      </c>
      <c r="AC898" s="4">
        <v>1.0149060000000001</v>
      </c>
      <c r="AD898" s="4">
        <v>0.91946538143370005</v>
      </c>
      <c r="AE898" s="4">
        <v>0.96878767387489995</v>
      </c>
      <c r="AF898" s="4">
        <v>12.123472</v>
      </c>
      <c r="AG898" s="4">
        <v>10.6518755462185</v>
      </c>
      <c r="AH898" s="4">
        <v>11.0980655073293</v>
      </c>
      <c r="AI898" s="4">
        <v>2.3100839999999998</v>
      </c>
      <c r="AJ898" s="4">
        <v>3.3676339999999998</v>
      </c>
    </row>
    <row r="899" spans="1:36" hidden="1" x14ac:dyDescent="0.3">
      <c r="A899" s="1" t="s">
        <v>893</v>
      </c>
      <c r="B899" s="2">
        <v>113645</v>
      </c>
      <c r="C899" s="3" t="s">
        <v>2936</v>
      </c>
      <c r="D899" s="4">
        <v>3409.4319949400001</v>
      </c>
      <c r="E899" s="3" t="s">
        <v>2977</v>
      </c>
      <c r="F899" s="3" t="s">
        <v>2978</v>
      </c>
      <c r="G899" s="3" t="s">
        <v>3141</v>
      </c>
      <c r="H899" s="3" t="s">
        <v>3504</v>
      </c>
      <c r="I899" s="3" t="s">
        <v>2980</v>
      </c>
      <c r="J899" s="4">
        <v>-1.27193</v>
      </c>
      <c r="K899" s="4">
        <v>-3.556127</v>
      </c>
      <c r="L899" s="4">
        <v>-5.4598909999999998</v>
      </c>
      <c r="M899" s="4">
        <v>1.648228</v>
      </c>
      <c r="N899" s="4">
        <v>19.4891774891775</v>
      </c>
      <c r="O899" s="4">
        <v>9.014818</v>
      </c>
      <c r="P899" s="4">
        <v>1.418444</v>
      </c>
      <c r="Q899" s="4">
        <v>12.510842</v>
      </c>
      <c r="R899" s="4">
        <v>16.488263</v>
      </c>
      <c r="S899" s="3" t="s">
        <v>5217</v>
      </c>
      <c r="T899" s="4">
        <v>45.02</v>
      </c>
      <c r="U899" s="4">
        <v>3409.4319949400001</v>
      </c>
      <c r="V899" s="10">
        <v>6448.0629939999999</v>
      </c>
      <c r="W899" s="4">
        <v>7.5966237227898699</v>
      </c>
      <c r="X899" s="4">
        <v>50.26</v>
      </c>
      <c r="Y899" s="4">
        <v>39.655000000000001</v>
      </c>
      <c r="Z899" s="4">
        <v>19.405172</v>
      </c>
      <c r="AA899" s="10">
        <v>17.220012239900001</v>
      </c>
      <c r="AB899" s="10">
        <v>17.976505162900001</v>
      </c>
      <c r="AC899" s="4">
        <v>9.4585629999999998</v>
      </c>
      <c r="AD899" s="4">
        <v>10.0344167077631</v>
      </c>
      <c r="AE899" s="4">
        <v>9.8563184964834001</v>
      </c>
      <c r="AF899" s="4">
        <v>12.510842</v>
      </c>
      <c r="AG899" s="4">
        <v>11.8163935722232</v>
      </c>
      <c r="AH899" s="4">
        <v>12.2863841936145</v>
      </c>
      <c r="AI899" s="4">
        <v>1.418444</v>
      </c>
      <c r="AJ899" s="4">
        <v>1.4382010000000001</v>
      </c>
    </row>
    <row r="900" spans="1:36" hidden="1" x14ac:dyDescent="0.3">
      <c r="A900" s="1" t="s">
        <v>894</v>
      </c>
      <c r="B900" s="2">
        <v>4004341</v>
      </c>
      <c r="C900" s="3" t="s">
        <v>2936</v>
      </c>
      <c r="D900" s="4">
        <v>27399.72928</v>
      </c>
      <c r="E900" s="3" t="s">
        <v>3098</v>
      </c>
      <c r="F900" s="3" t="s">
        <v>3098</v>
      </c>
      <c r="G900" s="3" t="s">
        <v>3099</v>
      </c>
      <c r="H900" s="3" t="s">
        <v>3158</v>
      </c>
      <c r="I900" s="3" t="s">
        <v>3278</v>
      </c>
      <c r="J900" s="4">
        <v>12.411261</v>
      </c>
      <c r="K900" s="4">
        <v>39.574468000000003</v>
      </c>
      <c r="L900" s="4">
        <v>27.661940999999999</v>
      </c>
      <c r="M900" s="4">
        <v>7.5158040000000002</v>
      </c>
      <c r="N900" s="4">
        <v>68.537312999999997</v>
      </c>
      <c r="O900" s="4">
        <v>42.676580000000001</v>
      </c>
      <c r="P900" s="4">
        <v>1.346509</v>
      </c>
      <c r="Q900" s="4">
        <v>15.715548</v>
      </c>
      <c r="R900" s="4">
        <v>74.137291000000005</v>
      </c>
      <c r="S900" s="3" t="s">
        <v>5218</v>
      </c>
      <c r="T900" s="4">
        <v>45.92</v>
      </c>
      <c r="U900" s="4">
        <v>27399.72928</v>
      </c>
      <c r="V900" s="10">
        <v>41257.85628</v>
      </c>
      <c r="W900" s="4">
        <v>1.3719512195121999</v>
      </c>
      <c r="X900" s="4">
        <v>48.02</v>
      </c>
      <c r="Y900" s="4">
        <v>30.02</v>
      </c>
      <c r="Z900" s="4">
        <v>68.537312999999997</v>
      </c>
      <c r="AA900" s="10">
        <v>19.349401651699999</v>
      </c>
      <c r="AB900" s="10">
        <v>35.665742401999999</v>
      </c>
      <c r="AC900" s="4">
        <v>8.9243839999999999</v>
      </c>
      <c r="AD900" s="4">
        <v>5.7099631010099001</v>
      </c>
      <c r="AE900" s="4">
        <v>7.6024414878673001</v>
      </c>
      <c r="AF900" s="4">
        <v>15.715548</v>
      </c>
      <c r="AG900" s="4">
        <v>8.6750677646097003</v>
      </c>
      <c r="AH900" s="4">
        <v>12.397996696961201</v>
      </c>
      <c r="AI900" s="4">
        <v>1.346509</v>
      </c>
      <c r="AJ900" s="4">
        <v>1.530667</v>
      </c>
    </row>
    <row r="901" spans="1:36" x14ac:dyDescent="0.3">
      <c r="A901" s="1" t="s">
        <v>116</v>
      </c>
      <c r="B901" s="2">
        <v>6924454</v>
      </c>
      <c r="C901" s="3" t="s">
        <v>2936</v>
      </c>
      <c r="D901" s="4">
        <v>5943.8720863899998</v>
      </c>
      <c r="E901" s="3" t="s">
        <v>2937</v>
      </c>
      <c r="F901" s="3" t="s">
        <v>2967</v>
      </c>
      <c r="G901" s="3" t="s">
        <v>3087</v>
      </c>
      <c r="H901" s="3" t="s">
        <v>3125</v>
      </c>
      <c r="I901" s="3" t="s">
        <v>3126</v>
      </c>
      <c r="J901" s="10">
        <v>-17.214504000000002</v>
      </c>
      <c r="K901" s="10">
        <v>-17.214504000000002</v>
      </c>
      <c r="L901" s="10">
        <v>-15.671384</v>
      </c>
      <c r="M901" s="10">
        <v>-3.0555560000000002</v>
      </c>
      <c r="N901" s="4" t="s">
        <v>2935</v>
      </c>
      <c r="O901" s="4" t="s">
        <v>2935</v>
      </c>
      <c r="P901" s="4" t="s">
        <v>2935</v>
      </c>
      <c r="Q901" s="21">
        <v>12.793200000000001</v>
      </c>
      <c r="R901" s="4" t="s">
        <v>2935</v>
      </c>
      <c r="S901" s="3" t="s">
        <v>4143</v>
      </c>
      <c r="T901" s="4">
        <v>24.43</v>
      </c>
      <c r="U901" s="4">
        <v>5943.8720863899998</v>
      </c>
      <c r="V901" s="10">
        <v>5884.8720860000003</v>
      </c>
      <c r="W901" s="4" t="s">
        <v>2935</v>
      </c>
      <c r="X901" s="4">
        <v>34.5</v>
      </c>
      <c r="Y901" s="4">
        <v>21.24</v>
      </c>
      <c r="Z901" s="4" t="s">
        <v>2935</v>
      </c>
      <c r="AA901" s="10">
        <v>15.0802469135</v>
      </c>
      <c r="AB901" s="10" t="s">
        <v>2935</v>
      </c>
      <c r="AC901" s="4">
        <v>1.047876</v>
      </c>
      <c r="AD901" s="4">
        <v>0.42296130276350002</v>
      </c>
      <c r="AE901" s="4">
        <v>0.42903598483580002</v>
      </c>
      <c r="AF901" s="5" t="s">
        <v>3127</v>
      </c>
      <c r="AG901" s="4">
        <v>5.5570085797923001</v>
      </c>
      <c r="AH901" s="4">
        <v>5.6530951834773999</v>
      </c>
      <c r="AI901" s="4" t="s">
        <v>2935</v>
      </c>
      <c r="AJ901" s="4" t="s">
        <v>2935</v>
      </c>
    </row>
    <row r="902" spans="1:36" hidden="1" x14ac:dyDescent="0.3">
      <c r="A902" s="1" t="s">
        <v>896</v>
      </c>
      <c r="B902" s="2">
        <v>4570011</v>
      </c>
      <c r="C902" s="3" t="s">
        <v>2919</v>
      </c>
      <c r="D902" s="4">
        <v>90348.643661189999</v>
      </c>
      <c r="E902" s="3" t="s">
        <v>2977</v>
      </c>
      <c r="F902" s="3" t="s">
        <v>2978</v>
      </c>
      <c r="G902" s="3" t="s">
        <v>3141</v>
      </c>
      <c r="H902" s="3" t="s">
        <v>3464</v>
      </c>
      <c r="I902" s="3" t="s">
        <v>3068</v>
      </c>
      <c r="J902" s="4">
        <v>17.782389999999999</v>
      </c>
      <c r="K902" s="4">
        <v>14.337872000000001</v>
      </c>
      <c r="L902" s="4">
        <v>6.6031399999999998</v>
      </c>
      <c r="M902" s="4">
        <v>4.3460330000000003</v>
      </c>
      <c r="N902" s="4">
        <v>84.433724075743896</v>
      </c>
      <c r="O902" s="4">
        <v>27.178184999999999</v>
      </c>
      <c r="P902" s="4">
        <v>6.649127</v>
      </c>
      <c r="Q902" s="4">
        <v>31.289021999999999</v>
      </c>
      <c r="R902" s="4">
        <v>35.158731000000003</v>
      </c>
      <c r="S902" s="3" t="s">
        <v>5220</v>
      </c>
      <c r="T902" s="4">
        <v>936.37</v>
      </c>
      <c r="U902" s="4">
        <v>90348.643661189999</v>
      </c>
      <c r="V902" s="10">
        <v>106784.64366099999</v>
      </c>
      <c r="W902" s="4">
        <v>1.81979345771436</v>
      </c>
      <c r="X902" s="5" t="s">
        <v>5221</v>
      </c>
      <c r="Y902" s="4">
        <v>684.13499999999999</v>
      </c>
      <c r="Z902" s="4">
        <v>84.403281000000007</v>
      </c>
      <c r="AA902" s="10">
        <v>74.513782785800004</v>
      </c>
      <c r="AB902" s="10">
        <v>81.930664697300003</v>
      </c>
      <c r="AC902" s="4">
        <v>13.103229000000001</v>
      </c>
      <c r="AD902" s="4">
        <v>11.4332052288654</v>
      </c>
      <c r="AE902" s="4">
        <v>12.178032439328</v>
      </c>
      <c r="AF902" s="4">
        <v>31.289021999999999</v>
      </c>
      <c r="AG902" s="4">
        <v>24.052527747217901</v>
      </c>
      <c r="AH902" s="4">
        <v>26.008564434636501</v>
      </c>
      <c r="AI902" s="4">
        <v>6.649127</v>
      </c>
      <c r="AJ902" s="4">
        <v>14.395947</v>
      </c>
    </row>
    <row r="903" spans="1:36" hidden="1" x14ac:dyDescent="0.3">
      <c r="A903" s="1" t="s">
        <v>897</v>
      </c>
      <c r="B903" s="2">
        <v>9170810</v>
      </c>
      <c r="C903" s="3" t="s">
        <v>2936</v>
      </c>
      <c r="D903" s="4">
        <v>14921.12760706</v>
      </c>
      <c r="E903" s="3" t="s">
        <v>2930</v>
      </c>
      <c r="F903" s="3" t="s">
        <v>2954</v>
      </c>
      <c r="G903" s="3" t="s">
        <v>2954</v>
      </c>
      <c r="H903" s="3" t="s">
        <v>3080</v>
      </c>
      <c r="I903" s="3" t="s">
        <v>3102</v>
      </c>
      <c r="J903" s="4">
        <v>62.248722000000001</v>
      </c>
      <c r="K903" s="4">
        <v>17.522210999999999</v>
      </c>
      <c r="L903" s="4">
        <v>3.409338</v>
      </c>
      <c r="M903" s="4">
        <v>0.37942700000000001</v>
      </c>
      <c r="N903" s="4" t="s">
        <v>2924</v>
      </c>
      <c r="O903" s="4">
        <v>16.044474000000001</v>
      </c>
      <c r="P903" s="4">
        <v>9.0635709999999996</v>
      </c>
      <c r="Q903" s="4">
        <v>11.919107</v>
      </c>
      <c r="R903" s="4">
        <v>1.3573839999999999</v>
      </c>
      <c r="S903" s="3" t="s">
        <v>5222</v>
      </c>
      <c r="T903" s="4">
        <v>47.62</v>
      </c>
      <c r="U903" s="4">
        <v>14921.12760706</v>
      </c>
      <c r="V903" s="10">
        <v>13242.127607</v>
      </c>
      <c r="W903" s="4">
        <v>2.0159596808063802</v>
      </c>
      <c r="X903" s="4">
        <v>50.51</v>
      </c>
      <c r="Y903" s="4">
        <v>28.86</v>
      </c>
      <c r="Z903" s="4" t="s">
        <v>2924</v>
      </c>
      <c r="AA903" s="10">
        <v>6.8177588156000004</v>
      </c>
      <c r="AB903" s="10">
        <v>7.8672382887000003</v>
      </c>
      <c r="AC903" s="4">
        <v>1.2276009999999999</v>
      </c>
      <c r="AD903" s="4">
        <v>0.79900404622679999</v>
      </c>
      <c r="AE903" s="4">
        <v>0.85954602624169996</v>
      </c>
      <c r="AF903" s="4">
        <v>11.919107</v>
      </c>
      <c r="AG903" s="4" t="s">
        <v>2935</v>
      </c>
      <c r="AH903" s="4" t="s">
        <v>2935</v>
      </c>
      <c r="AI903" s="4">
        <v>9.0635709999999996</v>
      </c>
      <c r="AJ903" s="4" t="s">
        <v>2924</v>
      </c>
    </row>
    <row r="904" spans="1:36" hidden="1" x14ac:dyDescent="0.3">
      <c r="A904" s="1" t="s">
        <v>898</v>
      </c>
      <c r="B904" s="2">
        <v>4086910</v>
      </c>
      <c r="C904" s="3" t="s">
        <v>2936</v>
      </c>
      <c r="D904" s="4">
        <v>750.41155572000002</v>
      </c>
      <c r="E904" s="3" t="s">
        <v>2930</v>
      </c>
      <c r="F904" s="3" t="s">
        <v>2931</v>
      </c>
      <c r="G904" s="3" t="s">
        <v>2931</v>
      </c>
      <c r="H904" s="3" t="s">
        <v>2932</v>
      </c>
      <c r="I904" s="3" t="s">
        <v>2933</v>
      </c>
      <c r="J904" s="4">
        <v>84.372652000000002</v>
      </c>
      <c r="K904" s="4">
        <v>25.846153999999999</v>
      </c>
      <c r="L904" s="4">
        <v>13.637416</v>
      </c>
      <c r="M904" s="4">
        <v>3.939009</v>
      </c>
      <c r="N904" s="4">
        <v>44.618181818181803</v>
      </c>
      <c r="O904" s="4">
        <v>13.675117999999999</v>
      </c>
      <c r="P904" s="4">
        <v>1.489439</v>
      </c>
      <c r="Q904" s="4" t="s">
        <v>2935</v>
      </c>
      <c r="R904" s="4" t="s">
        <v>2935</v>
      </c>
      <c r="S904" s="3" t="s">
        <v>5223</v>
      </c>
      <c r="T904" s="4">
        <v>49.08</v>
      </c>
      <c r="U904" s="4">
        <v>750.41155572000002</v>
      </c>
      <c r="V904" s="10" t="s">
        <v>2935</v>
      </c>
      <c r="W904" s="4">
        <v>1.22249388753056</v>
      </c>
      <c r="X904" s="4">
        <v>49.19</v>
      </c>
      <c r="Y904" s="4">
        <v>24.92</v>
      </c>
      <c r="Z904" s="4">
        <v>43.743316</v>
      </c>
      <c r="AA904" s="10">
        <v>12.5140234574</v>
      </c>
      <c r="AB904" s="10">
        <v>13.0393198724</v>
      </c>
      <c r="AC904" s="4" t="s">
        <v>2935</v>
      </c>
      <c r="AD904" s="4" t="s">
        <v>2935</v>
      </c>
      <c r="AE904" s="4" t="s">
        <v>2935</v>
      </c>
      <c r="AF904" s="4" t="s">
        <v>2935</v>
      </c>
      <c r="AG904" s="4" t="s">
        <v>2935</v>
      </c>
      <c r="AH904" s="4" t="s">
        <v>2935</v>
      </c>
      <c r="AI904" s="4">
        <v>1.489439</v>
      </c>
      <c r="AJ904" s="4">
        <v>1.7261629999999999</v>
      </c>
    </row>
    <row r="905" spans="1:36" hidden="1" x14ac:dyDescent="0.3">
      <c r="A905" s="1" t="s">
        <v>899</v>
      </c>
      <c r="B905" s="2">
        <v>102958</v>
      </c>
      <c r="C905" s="3" t="s">
        <v>2936</v>
      </c>
      <c r="D905" s="4">
        <v>2158.4873634099999</v>
      </c>
      <c r="E905" s="3" t="s">
        <v>2977</v>
      </c>
      <c r="F905" s="3" t="s">
        <v>2978</v>
      </c>
      <c r="G905" s="3" t="s">
        <v>3299</v>
      </c>
      <c r="H905" s="3" t="s">
        <v>3299</v>
      </c>
      <c r="I905" s="3" t="s">
        <v>2980</v>
      </c>
      <c r="J905" s="4">
        <v>5.9536350000000002</v>
      </c>
      <c r="K905" s="4">
        <v>-0.69135800000000003</v>
      </c>
      <c r="L905" s="4">
        <v>1.5656570000000001</v>
      </c>
      <c r="M905" s="4">
        <v>0.14940200000000001</v>
      </c>
      <c r="N905" s="4">
        <v>51.564102564102598</v>
      </c>
      <c r="O905" s="4">
        <v>18.551660999999999</v>
      </c>
      <c r="P905" s="4">
        <v>0.94231799999999999</v>
      </c>
      <c r="Q905" s="4" t="s">
        <v>2924</v>
      </c>
      <c r="R905" s="4" t="s">
        <v>2924</v>
      </c>
      <c r="S905" s="3" t="s">
        <v>5224</v>
      </c>
      <c r="T905" s="4">
        <v>20.11</v>
      </c>
      <c r="U905" s="4">
        <v>2158.4873634099999</v>
      </c>
      <c r="V905" s="10">
        <v>56.067363</v>
      </c>
      <c r="W905" s="4" t="s">
        <v>2935</v>
      </c>
      <c r="X905" s="4">
        <v>21</v>
      </c>
      <c r="Y905" s="4">
        <v>17.93</v>
      </c>
      <c r="Z905" s="4">
        <v>52.921053000000001</v>
      </c>
      <c r="AA905" s="10" t="s">
        <v>2935</v>
      </c>
      <c r="AB905" s="10" t="s">
        <v>2935</v>
      </c>
      <c r="AC905" s="4">
        <v>0.95951500000000001</v>
      </c>
      <c r="AD905" s="4" t="s">
        <v>2935</v>
      </c>
      <c r="AE905" s="4" t="s">
        <v>2935</v>
      </c>
      <c r="AF905" s="4" t="s">
        <v>2924</v>
      </c>
      <c r="AG905" s="4">
        <v>4.0299701709241997</v>
      </c>
      <c r="AH905" s="4">
        <v>0.51183018707740002</v>
      </c>
      <c r="AI905" s="4">
        <v>0.94231799999999999</v>
      </c>
      <c r="AJ905" s="4">
        <v>0.94231799999999999</v>
      </c>
    </row>
    <row r="906" spans="1:36" hidden="1" x14ac:dyDescent="0.3">
      <c r="A906" s="1" t="s">
        <v>900</v>
      </c>
      <c r="B906" s="2">
        <v>103066</v>
      </c>
      <c r="C906" s="3" t="s">
        <v>2936</v>
      </c>
      <c r="D906" s="4">
        <v>13553.032163379999</v>
      </c>
      <c r="E906" s="3" t="s">
        <v>2977</v>
      </c>
      <c r="F906" s="3" t="s">
        <v>2978</v>
      </c>
      <c r="G906" s="3" t="s">
        <v>3135</v>
      </c>
      <c r="H906" s="3" t="s">
        <v>3136</v>
      </c>
      <c r="I906" s="3" t="s">
        <v>2980</v>
      </c>
      <c r="J906" s="4">
        <v>1.2127270000000001</v>
      </c>
      <c r="K906" s="4">
        <v>1.010964</v>
      </c>
      <c r="L906" s="4">
        <v>3.2755860000000001</v>
      </c>
      <c r="M906" s="4">
        <v>7.0531999999999997E-2</v>
      </c>
      <c r="N906" s="4">
        <v>36.567010309278402</v>
      </c>
      <c r="O906" s="4">
        <v>21.290516</v>
      </c>
      <c r="P906" s="4">
        <v>9.2792670000000008</v>
      </c>
      <c r="Q906" s="4">
        <v>24.024563000000001</v>
      </c>
      <c r="R906" s="4">
        <v>31.355967</v>
      </c>
      <c r="S906" s="3" t="s">
        <v>5225</v>
      </c>
      <c r="T906" s="4">
        <v>70.94</v>
      </c>
      <c r="U906" s="4">
        <v>13553.032163379999</v>
      </c>
      <c r="V906" s="10">
        <v>17111.014163</v>
      </c>
      <c r="W906" s="4">
        <v>2.6924161263039199</v>
      </c>
      <c r="X906" s="4">
        <v>76.599999999999994</v>
      </c>
      <c r="Y906" s="4">
        <v>59.82</v>
      </c>
      <c r="Z906" s="4">
        <v>36.435541999999998</v>
      </c>
      <c r="AA906" s="10">
        <v>37.098629850400002</v>
      </c>
      <c r="AB906" s="10">
        <v>37.992919842100001</v>
      </c>
      <c r="AC906" s="4">
        <v>11.247168</v>
      </c>
      <c r="AD906" s="4">
        <v>11.220079646040899</v>
      </c>
      <c r="AE906" s="4">
        <v>11.2577349825716</v>
      </c>
      <c r="AF906" s="4">
        <v>24.024563000000001</v>
      </c>
      <c r="AG906" s="4">
        <v>23.464740198600602</v>
      </c>
      <c r="AH906" s="4">
        <v>24.259002172817102</v>
      </c>
      <c r="AI906" s="4">
        <v>9.2792670000000008</v>
      </c>
      <c r="AJ906" s="4">
        <v>9.2792670000000008</v>
      </c>
    </row>
    <row r="907" spans="1:36" hidden="1" x14ac:dyDescent="0.3">
      <c r="A907" s="1" t="s">
        <v>901</v>
      </c>
      <c r="B907" s="2">
        <v>103054</v>
      </c>
      <c r="C907" s="3" t="s">
        <v>2936</v>
      </c>
      <c r="D907" s="4">
        <v>28751.295593020001</v>
      </c>
      <c r="E907" s="3" t="s">
        <v>2977</v>
      </c>
      <c r="F907" s="3" t="s">
        <v>2978</v>
      </c>
      <c r="G907" s="3" t="s">
        <v>3135</v>
      </c>
      <c r="H907" s="3" t="s">
        <v>3161</v>
      </c>
      <c r="I907" s="3" t="s">
        <v>2980</v>
      </c>
      <c r="J907" s="4">
        <v>33.362661000000003</v>
      </c>
      <c r="K907" s="4">
        <v>4.4083209999999999</v>
      </c>
      <c r="L907" s="4">
        <v>2.2117330000000002</v>
      </c>
      <c r="M907" s="4">
        <v>2.9895369999999999</v>
      </c>
      <c r="N907" s="4">
        <v>31.061475409836099</v>
      </c>
      <c r="O907" s="4" t="s">
        <v>2935</v>
      </c>
      <c r="P907" s="4">
        <v>2.6531539999999998</v>
      </c>
      <c r="Q907" s="4">
        <v>20.876766</v>
      </c>
      <c r="R907" s="4" t="s">
        <v>2935</v>
      </c>
      <c r="S907" s="3" t="s">
        <v>5226</v>
      </c>
      <c r="T907" s="4">
        <v>75.790000000000006</v>
      </c>
      <c r="U907" s="4">
        <v>28751.295593020001</v>
      </c>
      <c r="V907" s="10">
        <v>37962.948593000001</v>
      </c>
      <c r="W907" s="4">
        <v>3.56247526058847</v>
      </c>
      <c r="X907" s="4">
        <v>78.834999999999994</v>
      </c>
      <c r="Y907" s="4">
        <v>56.05</v>
      </c>
      <c r="Z907" s="4">
        <v>31.099713000000001</v>
      </c>
      <c r="AA907" s="10">
        <v>47.612765422700001</v>
      </c>
      <c r="AB907" s="10">
        <v>36.959012995800002</v>
      </c>
      <c r="AC907" s="4">
        <v>12.908928</v>
      </c>
      <c r="AD907" s="4">
        <v>12.391621666366699</v>
      </c>
      <c r="AE907" s="4">
        <v>12.815877117532199</v>
      </c>
      <c r="AF907" s="4">
        <v>20.876766</v>
      </c>
      <c r="AG907" s="4">
        <v>20.192372510443501</v>
      </c>
      <c r="AH907" s="4">
        <v>21.1835715976394</v>
      </c>
      <c r="AI907" s="4">
        <v>2.6531539999999998</v>
      </c>
      <c r="AJ907" s="4">
        <v>2.6531539999999998</v>
      </c>
    </row>
    <row r="908" spans="1:36" hidden="1" x14ac:dyDescent="0.3">
      <c r="A908" s="1" t="s">
        <v>902</v>
      </c>
      <c r="B908" s="2">
        <v>103619</v>
      </c>
      <c r="C908" s="3" t="s">
        <v>2919</v>
      </c>
      <c r="D908" s="4">
        <v>22406.208438000001</v>
      </c>
      <c r="E908" s="3" t="s">
        <v>2930</v>
      </c>
      <c r="F908" s="3" t="s">
        <v>2958</v>
      </c>
      <c r="G908" s="3" t="s">
        <v>2958</v>
      </c>
      <c r="H908" s="3" t="s">
        <v>3118</v>
      </c>
      <c r="I908" s="3" t="s">
        <v>3505</v>
      </c>
      <c r="J908" s="4">
        <v>46.350627000000003</v>
      </c>
      <c r="K908" s="4">
        <v>-11.753197</v>
      </c>
      <c r="L908" s="4">
        <v>-8.5222660000000001</v>
      </c>
      <c r="M908" s="4">
        <v>5.8024690000000003</v>
      </c>
      <c r="N908" s="4">
        <v>40.078342168963196</v>
      </c>
      <c r="O908" s="4">
        <v>47.9430769945169</v>
      </c>
      <c r="P908" s="4">
        <v>11.502428999999999</v>
      </c>
      <c r="Q908" s="4">
        <v>30.913406999999999</v>
      </c>
      <c r="R908" s="4">
        <v>63.467452999999999</v>
      </c>
      <c r="S908" s="3" t="s">
        <v>5227</v>
      </c>
      <c r="T908" s="5" t="s">
        <v>5228</v>
      </c>
      <c r="U908" s="4">
        <v>22406.208438000001</v>
      </c>
      <c r="V908" s="10">
        <v>22167.872437999999</v>
      </c>
      <c r="W908" s="4">
        <v>1.1901983663944</v>
      </c>
      <c r="X908" s="4">
        <v>547</v>
      </c>
      <c r="Y908" s="4">
        <v>282.27</v>
      </c>
      <c r="Z908" s="4">
        <v>35.404445000000003</v>
      </c>
      <c r="AA908" s="10">
        <v>31.507352941099999</v>
      </c>
      <c r="AB908" s="10">
        <v>37.5877192982</v>
      </c>
      <c r="AC908" s="5" t="s">
        <v>5229</v>
      </c>
      <c r="AD908" s="4">
        <v>5.3745684417091999</v>
      </c>
      <c r="AE908" s="4">
        <v>5.8395332029212996</v>
      </c>
      <c r="AF908" s="4">
        <v>30.913406999999999</v>
      </c>
      <c r="AG908" s="4" t="s">
        <v>2935</v>
      </c>
      <c r="AH908" s="4" t="s">
        <v>2935</v>
      </c>
      <c r="AI908" s="4">
        <v>11.502428999999999</v>
      </c>
      <c r="AJ908" s="4">
        <v>11.502428999999999</v>
      </c>
    </row>
    <row r="909" spans="1:36" hidden="1" x14ac:dyDescent="0.3">
      <c r="A909" s="1" t="s">
        <v>903</v>
      </c>
      <c r="B909" s="2">
        <v>4206927</v>
      </c>
      <c r="C909" s="3" t="s">
        <v>2936</v>
      </c>
      <c r="D909" s="4">
        <v>1943.6068883</v>
      </c>
      <c r="E909" s="3" t="s">
        <v>2925</v>
      </c>
      <c r="F909" s="3" t="s">
        <v>2997</v>
      </c>
      <c r="G909" s="3" t="s">
        <v>3128</v>
      </c>
      <c r="H909" s="3" t="s">
        <v>3129</v>
      </c>
      <c r="I909" s="3" t="s">
        <v>3506</v>
      </c>
      <c r="J909" s="4">
        <v>-33.962263999999998</v>
      </c>
      <c r="K909" s="4">
        <v>-24.878049000000001</v>
      </c>
      <c r="L909" s="4">
        <v>-3.75</v>
      </c>
      <c r="M909" s="4">
        <v>3.9136299999999999</v>
      </c>
      <c r="N909" s="4">
        <v>18.426691999999999</v>
      </c>
      <c r="O909" s="4">
        <v>9.7376830000000005</v>
      </c>
      <c r="P909" s="4">
        <v>2.1274160000000002</v>
      </c>
      <c r="Q909" s="4">
        <v>7.7531210000000002</v>
      </c>
      <c r="R909" s="4">
        <v>14.753568</v>
      </c>
      <c r="S909" s="3" t="s">
        <v>5230</v>
      </c>
      <c r="T909" s="5" t="s">
        <v>5231</v>
      </c>
      <c r="U909" s="4">
        <v>1943.6068883</v>
      </c>
      <c r="V909" s="10">
        <v>2758.6963580000001</v>
      </c>
      <c r="W909" s="4">
        <v>1.6200016200016201</v>
      </c>
      <c r="X909" s="4">
        <v>15.26</v>
      </c>
      <c r="Y909" s="5" t="s">
        <v>5232</v>
      </c>
      <c r="Z909" s="4">
        <v>18.426691999999999</v>
      </c>
      <c r="AA909" s="10">
        <v>19.9016657710416</v>
      </c>
      <c r="AB909" s="10">
        <v>21.364829396284399</v>
      </c>
      <c r="AC909" s="4">
        <v>1.3125389999999999</v>
      </c>
      <c r="AD909" s="4">
        <v>1.3641456127836999</v>
      </c>
      <c r="AE909" s="4">
        <v>1.3899399330705</v>
      </c>
      <c r="AF909" s="4">
        <v>7.7531210000000002</v>
      </c>
      <c r="AG909" s="4">
        <v>6.4660653207832004</v>
      </c>
      <c r="AH909" s="4">
        <v>6.7231320829736001</v>
      </c>
      <c r="AI909" s="4">
        <v>2.1274160000000002</v>
      </c>
      <c r="AJ909" s="4">
        <v>7.0385989999999996</v>
      </c>
    </row>
    <row r="910" spans="1:36" hidden="1" x14ac:dyDescent="0.3">
      <c r="A910" s="1" t="s">
        <v>904</v>
      </c>
      <c r="B910" s="2">
        <v>105839130</v>
      </c>
      <c r="C910" s="3" t="s">
        <v>2936</v>
      </c>
      <c r="D910" s="4">
        <v>7709.5551378999999</v>
      </c>
      <c r="E910" s="3" t="s">
        <v>2937</v>
      </c>
      <c r="F910" s="3" t="s">
        <v>2938</v>
      </c>
      <c r="G910" s="3" t="s">
        <v>3047</v>
      </c>
      <c r="H910" s="3" t="s">
        <v>3071</v>
      </c>
      <c r="I910" s="3" t="s">
        <v>3507</v>
      </c>
      <c r="J910" s="4">
        <v>59.844591999999999</v>
      </c>
      <c r="K910" s="4">
        <v>26.779323999999999</v>
      </c>
      <c r="L910" s="4">
        <v>14.85951</v>
      </c>
      <c r="M910" s="4">
        <v>2.7636769999999999</v>
      </c>
      <c r="N910" s="4">
        <v>28.660674</v>
      </c>
      <c r="O910" s="4">
        <v>25.285488000000001</v>
      </c>
      <c r="P910" s="4">
        <v>4.1962229999999998</v>
      </c>
      <c r="Q910" s="4">
        <v>15.557017999999999</v>
      </c>
      <c r="R910" s="4">
        <v>26.134907999999999</v>
      </c>
      <c r="S910" s="3" t="s">
        <v>5233</v>
      </c>
      <c r="T910" s="4">
        <v>127.54</v>
      </c>
      <c r="U910" s="4">
        <v>7709.5551378999999</v>
      </c>
      <c r="V910" s="10">
        <v>8668.1061370000007</v>
      </c>
      <c r="W910" s="4">
        <v>0.25090167790497098</v>
      </c>
      <c r="X910" s="4">
        <v>135.97</v>
      </c>
      <c r="Y910" s="4">
        <v>76.08</v>
      </c>
      <c r="Z910" s="4">
        <v>29.960066000000001</v>
      </c>
      <c r="AA910" s="10">
        <v>24.213543940899999</v>
      </c>
      <c r="AB910" s="10">
        <v>25.749998485700001</v>
      </c>
      <c r="AC910" s="4">
        <v>3.1413069999999998</v>
      </c>
      <c r="AD910" s="4">
        <v>3.2283349503985002</v>
      </c>
      <c r="AE910" s="4">
        <v>3.3340358789409001</v>
      </c>
      <c r="AF910" s="4">
        <v>15.557017999999999</v>
      </c>
      <c r="AG910" s="4">
        <v>15.818471099981601</v>
      </c>
      <c r="AH910" s="4">
        <v>17.0373063636941</v>
      </c>
      <c r="AI910" s="4">
        <v>4.1962229999999998</v>
      </c>
      <c r="AJ910" s="4" t="s">
        <v>2924</v>
      </c>
    </row>
    <row r="911" spans="1:36" hidden="1" x14ac:dyDescent="0.3">
      <c r="A911" s="1" t="s">
        <v>905</v>
      </c>
      <c r="B911" s="2">
        <v>4992486</v>
      </c>
      <c r="C911" s="3" t="s">
        <v>2936</v>
      </c>
      <c r="D911" s="4">
        <v>3835.6089252800002</v>
      </c>
      <c r="E911" s="3" t="s">
        <v>2937</v>
      </c>
      <c r="F911" s="3" t="s">
        <v>2938</v>
      </c>
      <c r="G911" s="3" t="s">
        <v>3047</v>
      </c>
      <c r="H911" s="3" t="s">
        <v>3071</v>
      </c>
      <c r="I911" s="3" t="s">
        <v>3508</v>
      </c>
      <c r="J911" s="4">
        <v>40.231617</v>
      </c>
      <c r="K911" s="4">
        <v>26.402443999999999</v>
      </c>
      <c r="L911" s="4">
        <v>16.824849</v>
      </c>
      <c r="M911" s="4">
        <v>3.2155230000000001</v>
      </c>
      <c r="N911" s="4">
        <v>37.821229000000002</v>
      </c>
      <c r="O911" s="4">
        <v>48.593800999999999</v>
      </c>
      <c r="P911" s="4">
        <v>3.1471070000000001</v>
      </c>
      <c r="Q911" s="4">
        <v>18.681871000000001</v>
      </c>
      <c r="R911" s="4">
        <v>45.620724000000003</v>
      </c>
      <c r="S911" s="3" t="s">
        <v>5234</v>
      </c>
      <c r="T911" s="4">
        <v>148.94</v>
      </c>
      <c r="U911" s="4">
        <v>3835.6089252800002</v>
      </c>
      <c r="V911" s="10">
        <v>3926.4559250000002</v>
      </c>
      <c r="W911" s="4">
        <v>0.214851618101249</v>
      </c>
      <c r="X911" s="4">
        <v>154</v>
      </c>
      <c r="Y911" s="4">
        <v>96.69</v>
      </c>
      <c r="Z911" s="4">
        <v>37.821229000000002</v>
      </c>
      <c r="AA911" s="10">
        <v>31.029166666599998</v>
      </c>
      <c r="AB911" s="10">
        <v>31.029166666599998</v>
      </c>
      <c r="AC911" s="4">
        <v>3.8241260000000001</v>
      </c>
      <c r="AD911" s="4">
        <v>3.3859448511222001</v>
      </c>
      <c r="AE911" s="4">
        <v>3.3859448511222001</v>
      </c>
      <c r="AF911" s="4">
        <v>18.681871000000001</v>
      </c>
      <c r="AG911" s="4">
        <v>16.283800930217101</v>
      </c>
      <c r="AH911" s="4">
        <v>16.283800930217101</v>
      </c>
      <c r="AI911" s="4">
        <v>3.1471070000000001</v>
      </c>
      <c r="AJ911" s="4">
        <v>13.434963</v>
      </c>
    </row>
    <row r="912" spans="1:36" hidden="1" x14ac:dyDescent="0.3">
      <c r="A912" s="1" t="s">
        <v>906</v>
      </c>
      <c r="B912" s="2">
        <v>4270423</v>
      </c>
      <c r="C912" s="3" t="s">
        <v>2957</v>
      </c>
      <c r="D912" s="4">
        <v>598.75601400000005</v>
      </c>
      <c r="E912" s="3" t="s">
        <v>2930</v>
      </c>
      <c r="F912" s="3" t="s">
        <v>2931</v>
      </c>
      <c r="G912" s="3" t="s">
        <v>2931</v>
      </c>
      <c r="H912" s="3" t="s">
        <v>2932</v>
      </c>
      <c r="I912" s="3" t="s">
        <v>2933</v>
      </c>
      <c r="J912" s="4">
        <v>68.205804999999998</v>
      </c>
      <c r="K912" s="4">
        <v>30.903490999999999</v>
      </c>
      <c r="L912" s="4">
        <v>20.986872999999999</v>
      </c>
      <c r="M912" s="4">
        <v>6.6053509999999998</v>
      </c>
      <c r="N912" s="4">
        <v>15.392354124748501</v>
      </c>
      <c r="O912" s="4">
        <v>13.566235000000001</v>
      </c>
      <c r="P912" s="4">
        <v>2.5741969999999998</v>
      </c>
      <c r="Q912" s="4" t="s">
        <v>2935</v>
      </c>
      <c r="R912" s="4" t="s">
        <v>2935</v>
      </c>
      <c r="S912" s="3" t="s">
        <v>5235</v>
      </c>
      <c r="T912" s="4">
        <v>76.5</v>
      </c>
      <c r="U912" s="4">
        <v>598.75601400000005</v>
      </c>
      <c r="V912" s="10" t="s">
        <v>2935</v>
      </c>
      <c r="W912" s="4">
        <v>0.78431372549019596</v>
      </c>
      <c r="X912" s="4">
        <v>76.91</v>
      </c>
      <c r="Y912" s="4">
        <v>44.45</v>
      </c>
      <c r="Z912" s="4">
        <v>15.451423999999999</v>
      </c>
      <c r="AA912" s="10">
        <v>13.951452592400001</v>
      </c>
      <c r="AB912" s="10">
        <v>14.835155245499999</v>
      </c>
      <c r="AC912" s="4" t="s">
        <v>2935</v>
      </c>
      <c r="AD912" s="4" t="s">
        <v>2935</v>
      </c>
      <c r="AE912" s="4" t="s">
        <v>2935</v>
      </c>
      <c r="AF912" s="4" t="s">
        <v>2935</v>
      </c>
      <c r="AG912" s="4" t="s">
        <v>2935</v>
      </c>
      <c r="AH912" s="4" t="s">
        <v>2935</v>
      </c>
      <c r="AI912" s="4">
        <v>2.5741969999999998</v>
      </c>
      <c r="AJ912" s="4">
        <v>2.5741969999999998</v>
      </c>
    </row>
    <row r="913" spans="1:36" hidden="1" x14ac:dyDescent="0.3">
      <c r="A913" s="1" t="s">
        <v>907</v>
      </c>
      <c r="B913" s="2">
        <v>4243335</v>
      </c>
      <c r="C913" s="3" t="s">
        <v>2936</v>
      </c>
      <c r="D913" s="4">
        <v>6028.65765612</v>
      </c>
      <c r="E913" s="3" t="s">
        <v>2930</v>
      </c>
      <c r="F913" s="3" t="s">
        <v>2954</v>
      </c>
      <c r="G913" s="3" t="s">
        <v>2954</v>
      </c>
      <c r="H913" s="3" t="s">
        <v>3493</v>
      </c>
      <c r="I913" s="3" t="s">
        <v>3133</v>
      </c>
      <c r="J913" s="4">
        <v>17.272727</v>
      </c>
      <c r="K913" s="4">
        <v>-7.9915710000000004</v>
      </c>
      <c r="L913" s="4">
        <v>-8.8339219999999994</v>
      </c>
      <c r="M913" s="4">
        <v>2.27027</v>
      </c>
      <c r="N913" s="4">
        <v>8.2260869565217405</v>
      </c>
      <c r="O913" s="4">
        <v>7.1991766563122104</v>
      </c>
      <c r="P913" s="4">
        <v>1.0686249999999999</v>
      </c>
      <c r="Q913" s="4">
        <v>7.0508360000000003</v>
      </c>
      <c r="R913" s="4">
        <v>19.262619999999998</v>
      </c>
      <c r="S913" s="3" t="s">
        <v>5236</v>
      </c>
      <c r="T913" s="4">
        <v>56.76</v>
      </c>
      <c r="U913" s="4">
        <v>6028.65765612</v>
      </c>
      <c r="V913" s="10">
        <v>6413.0246559999996</v>
      </c>
      <c r="W913" s="4">
        <v>1.97322057787174</v>
      </c>
      <c r="X913" s="4">
        <v>65.334999999999994</v>
      </c>
      <c r="Y913" s="4">
        <v>47.56</v>
      </c>
      <c r="Z913" s="4">
        <v>8.2260869999999997</v>
      </c>
      <c r="AA913" s="10">
        <v>8.2182260445999997</v>
      </c>
      <c r="AB913" s="10">
        <v>8.2013047530000005</v>
      </c>
      <c r="AC913" s="4">
        <v>5.4148009999999998</v>
      </c>
      <c r="AD913" s="4">
        <v>4.9779290326872001</v>
      </c>
      <c r="AE913" s="4">
        <v>5.1615575432979997</v>
      </c>
      <c r="AF913" s="4">
        <v>7.0508360000000003</v>
      </c>
      <c r="AG913" s="4" t="s">
        <v>2935</v>
      </c>
      <c r="AH913" s="4" t="s">
        <v>2935</v>
      </c>
      <c r="AI913" s="4">
        <v>1.0686249999999999</v>
      </c>
      <c r="AJ913" s="5" t="s">
        <v>5237</v>
      </c>
    </row>
    <row r="914" spans="1:36" hidden="1" x14ac:dyDescent="0.3">
      <c r="A914" s="1" t="s">
        <v>908</v>
      </c>
      <c r="B914" s="2">
        <v>10701281</v>
      </c>
      <c r="C914" s="3" t="s">
        <v>2936</v>
      </c>
      <c r="D914" s="4">
        <v>5868.3565509199998</v>
      </c>
      <c r="E914" s="3" t="s">
        <v>2977</v>
      </c>
      <c r="F914" s="3" t="s">
        <v>2978</v>
      </c>
      <c r="G914" s="3" t="s">
        <v>3081</v>
      </c>
      <c r="H914" s="3" t="s">
        <v>3081</v>
      </c>
      <c r="I914" s="3" t="s">
        <v>3449</v>
      </c>
      <c r="J914" s="4">
        <v>41.104553000000003</v>
      </c>
      <c r="K914" s="4">
        <v>7.4478330000000001</v>
      </c>
      <c r="L914" s="4">
        <v>-1.034891</v>
      </c>
      <c r="M914" s="4">
        <v>1.85636</v>
      </c>
      <c r="N914" s="4">
        <v>29.104347826087</v>
      </c>
      <c r="O914" s="4">
        <v>19.224584</v>
      </c>
      <c r="P914" s="4">
        <v>1.8376980000000001</v>
      </c>
      <c r="Q914" s="4">
        <v>20.712987999999999</v>
      </c>
      <c r="R914" s="4">
        <v>28.501505000000002</v>
      </c>
      <c r="S914" s="3" t="s">
        <v>5238</v>
      </c>
      <c r="T914" s="4">
        <v>33.47</v>
      </c>
      <c r="U914" s="4">
        <v>5868.3565509199998</v>
      </c>
      <c r="V914" s="10">
        <v>8090.4515499999998</v>
      </c>
      <c r="W914" s="4">
        <v>3.4657902599342698</v>
      </c>
      <c r="X914" s="4">
        <v>34.51</v>
      </c>
      <c r="Y914" s="4">
        <v>23.414999999999999</v>
      </c>
      <c r="Z914" s="4">
        <v>29.129677999999998</v>
      </c>
      <c r="AA914" s="10">
        <v>27.6223487661</v>
      </c>
      <c r="AB914" s="10">
        <v>29.0884124349</v>
      </c>
      <c r="AC914" s="4">
        <v>18.879325000000001</v>
      </c>
      <c r="AD914" s="4">
        <v>15.7903015681685</v>
      </c>
      <c r="AE914" s="4">
        <v>18.190497185093399</v>
      </c>
      <c r="AF914" s="4">
        <v>20.712987999999999</v>
      </c>
      <c r="AG914" s="4">
        <v>16.906153412794101</v>
      </c>
      <c r="AH914" s="4">
        <v>19.85894492688</v>
      </c>
      <c r="AI914" s="4">
        <v>1.8376980000000001</v>
      </c>
      <c r="AJ914" s="4">
        <v>1.8667039999999999</v>
      </c>
    </row>
    <row r="915" spans="1:36" hidden="1" x14ac:dyDescent="0.3">
      <c r="A915" s="1" t="s">
        <v>909</v>
      </c>
      <c r="B915" s="2">
        <v>4092620</v>
      </c>
      <c r="C915" s="3" t="s">
        <v>2936</v>
      </c>
      <c r="D915" s="4">
        <v>10855.35670176</v>
      </c>
      <c r="E915" s="3" t="s">
        <v>3095</v>
      </c>
      <c r="F915" s="3" t="s">
        <v>3095</v>
      </c>
      <c r="G915" s="3" t="s">
        <v>3138</v>
      </c>
      <c r="H915" s="3" t="s">
        <v>3138</v>
      </c>
      <c r="I915" s="3" t="s">
        <v>3139</v>
      </c>
      <c r="J915" s="4">
        <v>11.887914</v>
      </c>
      <c r="K915" s="4">
        <v>1.255123</v>
      </c>
      <c r="L915" s="4">
        <v>-2.3709560000000001</v>
      </c>
      <c r="M915" s="4">
        <v>2.4093260000000001</v>
      </c>
      <c r="N915" s="4">
        <v>19.874309</v>
      </c>
      <c r="O915" s="4" t="s">
        <v>2924</v>
      </c>
      <c r="P915" s="4">
        <v>1.756264</v>
      </c>
      <c r="Q915" s="4">
        <v>16.972958999999999</v>
      </c>
      <c r="R915" s="4" t="s">
        <v>2924</v>
      </c>
      <c r="S915" s="3" t="s">
        <v>5239</v>
      </c>
      <c r="T915" s="4">
        <v>39.53</v>
      </c>
      <c r="U915" s="4">
        <v>10855.35670176</v>
      </c>
      <c r="V915" s="10">
        <v>18295.271701000001</v>
      </c>
      <c r="W915" s="4">
        <v>3.29370098659246</v>
      </c>
      <c r="X915" s="4">
        <v>41.78</v>
      </c>
      <c r="Y915" s="4">
        <v>33.57</v>
      </c>
      <c r="Z915" s="4">
        <v>19.874309</v>
      </c>
      <c r="AA915" s="10">
        <v>18.5169570919</v>
      </c>
      <c r="AB915" s="10">
        <v>19.8082810941</v>
      </c>
      <c r="AC915" s="4">
        <v>9.3288530000000005</v>
      </c>
      <c r="AD915" s="4">
        <v>8.1269791092430008</v>
      </c>
      <c r="AE915" s="4">
        <v>8.4132839973791</v>
      </c>
      <c r="AF915" s="4">
        <v>16.972958999999999</v>
      </c>
      <c r="AG915" s="4">
        <v>14.3433479965984</v>
      </c>
      <c r="AH915" s="4">
        <v>15.5941585354218</v>
      </c>
      <c r="AI915" s="4">
        <v>1.756264</v>
      </c>
      <c r="AJ915" s="4">
        <v>2.8292299999999999</v>
      </c>
    </row>
    <row r="916" spans="1:36" hidden="1" x14ac:dyDescent="0.3">
      <c r="A916" s="1" t="s">
        <v>910</v>
      </c>
      <c r="B916" s="2">
        <v>103163</v>
      </c>
      <c r="C916" s="3" t="s">
        <v>2936</v>
      </c>
      <c r="D916" s="4">
        <v>19635.644692049998</v>
      </c>
      <c r="E916" s="3" t="s">
        <v>2977</v>
      </c>
      <c r="F916" s="3" t="s">
        <v>2978</v>
      </c>
      <c r="G916" s="3" t="s">
        <v>3135</v>
      </c>
      <c r="H916" s="3" t="s">
        <v>3161</v>
      </c>
      <c r="I916" s="3" t="s">
        <v>2980</v>
      </c>
      <c r="J916" s="4">
        <v>42.292287999999999</v>
      </c>
      <c r="K916" s="4">
        <v>5.2317970000000003</v>
      </c>
      <c r="L916" s="4">
        <v>4.1342879999999997</v>
      </c>
      <c r="M916" s="4">
        <v>1.2493369999999999</v>
      </c>
      <c r="N916" s="4">
        <v>35.692757009345797</v>
      </c>
      <c r="O916" s="4">
        <v>18.618525000000002</v>
      </c>
      <c r="P916" s="4">
        <v>3.6136010000000001</v>
      </c>
      <c r="Q916" s="4">
        <v>23.443878000000002</v>
      </c>
      <c r="R916" s="4">
        <v>30.272220999999998</v>
      </c>
      <c r="S916" s="3" t="s">
        <v>5240</v>
      </c>
      <c r="T916" s="4">
        <v>305.52999999999997</v>
      </c>
      <c r="U916" s="4">
        <v>19635.644692049998</v>
      </c>
      <c r="V916" s="10">
        <v>26211.198692000002</v>
      </c>
      <c r="W916" s="4">
        <v>3.2075409943377098</v>
      </c>
      <c r="X916" s="4">
        <v>317.73</v>
      </c>
      <c r="Y916" s="4">
        <v>210.36</v>
      </c>
      <c r="Z916" s="4">
        <v>35.701098000000002</v>
      </c>
      <c r="AA916" s="10">
        <v>52.363405772199997</v>
      </c>
      <c r="AB916" s="10">
        <v>35.991155644400003</v>
      </c>
      <c r="AC916" s="4">
        <v>14.956974000000001</v>
      </c>
      <c r="AD916" s="4">
        <v>14.4049946894659</v>
      </c>
      <c r="AE916" s="4">
        <v>14.887861582412899</v>
      </c>
      <c r="AF916" s="4">
        <v>23.443878000000002</v>
      </c>
      <c r="AG916" s="4">
        <v>21.441688140368299</v>
      </c>
      <c r="AH916" s="4">
        <v>21.438301514424499</v>
      </c>
      <c r="AI916" s="4">
        <v>3.6136010000000001</v>
      </c>
      <c r="AJ916" s="4">
        <v>3.6136010000000001</v>
      </c>
    </row>
    <row r="917" spans="1:36" hidden="1" x14ac:dyDescent="0.3">
      <c r="A917" s="1" t="s">
        <v>911</v>
      </c>
      <c r="B917" s="2">
        <v>9956430</v>
      </c>
      <c r="C917" s="3" t="s">
        <v>2957</v>
      </c>
      <c r="D917" s="4">
        <v>1206.1487996400001</v>
      </c>
      <c r="E917" s="3" t="s">
        <v>2920</v>
      </c>
      <c r="F917" s="3" t="s">
        <v>2961</v>
      </c>
      <c r="G917" s="3" t="s">
        <v>2962</v>
      </c>
      <c r="H917" s="3" t="s">
        <v>3090</v>
      </c>
      <c r="I917" s="3" t="s">
        <v>3111</v>
      </c>
      <c r="J917" s="4">
        <v>71.292247000000003</v>
      </c>
      <c r="K917" s="4">
        <v>-0.57696800000000004</v>
      </c>
      <c r="L917" s="4">
        <v>-4.6058459999999997</v>
      </c>
      <c r="M917" s="4">
        <v>13.998412</v>
      </c>
      <c r="N917" s="4" t="s">
        <v>2924</v>
      </c>
      <c r="O917" s="4" t="s">
        <v>2924</v>
      </c>
      <c r="P917" s="4">
        <v>36.820512999999998</v>
      </c>
      <c r="Q917" s="4" t="s">
        <v>2924</v>
      </c>
      <c r="R917" s="4" t="s">
        <v>2924</v>
      </c>
      <c r="S917" s="3" t="s">
        <v>5241</v>
      </c>
      <c r="T917" s="4">
        <v>43.08</v>
      </c>
      <c r="U917" s="4">
        <v>1206.1487996400001</v>
      </c>
      <c r="V917" s="10">
        <v>1365.784799</v>
      </c>
      <c r="W917" s="4" t="s">
        <v>2935</v>
      </c>
      <c r="X917" s="4">
        <v>60.12</v>
      </c>
      <c r="Y917" s="4">
        <v>22.05</v>
      </c>
      <c r="Z917" s="4" t="s">
        <v>2924</v>
      </c>
      <c r="AA917" s="10" t="s">
        <v>2924</v>
      </c>
      <c r="AB917" s="10" t="s">
        <v>2924</v>
      </c>
      <c r="AC917" s="4">
        <v>8.9225569999999994</v>
      </c>
      <c r="AD917" s="4">
        <v>7.0506711272888003</v>
      </c>
      <c r="AE917" s="4">
        <v>8.2174657506018001</v>
      </c>
      <c r="AF917" s="4" t="s">
        <v>2924</v>
      </c>
      <c r="AG917" s="4" t="s">
        <v>2924</v>
      </c>
      <c r="AH917" s="4" t="s">
        <v>2924</v>
      </c>
      <c r="AI917" s="4">
        <v>36.820512999999998</v>
      </c>
      <c r="AJ917" s="4">
        <v>53.648817000000001</v>
      </c>
    </row>
    <row r="918" spans="1:36" hidden="1" x14ac:dyDescent="0.3">
      <c r="A918" s="1" t="s">
        <v>912</v>
      </c>
      <c r="B918" s="2">
        <v>111417204</v>
      </c>
      <c r="C918" s="3" t="s">
        <v>2941</v>
      </c>
      <c r="D918" s="4">
        <v>562.6096</v>
      </c>
      <c r="E918" s="3" t="s">
        <v>2930</v>
      </c>
      <c r="F918" s="3" t="s">
        <v>2954</v>
      </c>
      <c r="G918" s="3" t="s">
        <v>2955</v>
      </c>
      <c r="H918" s="3" t="s">
        <v>2956</v>
      </c>
      <c r="I918" s="3"/>
      <c r="J918" s="4">
        <v>36.00356</v>
      </c>
      <c r="K918" s="4">
        <v>137.63608099999999</v>
      </c>
      <c r="L918" s="4">
        <v>138.93666899999999</v>
      </c>
      <c r="M918" s="4">
        <v>19.890153000000002</v>
      </c>
      <c r="N918" s="4" t="s">
        <v>2935</v>
      </c>
      <c r="O918" s="4" t="s">
        <v>2935</v>
      </c>
      <c r="P918" s="4" t="s">
        <v>2935</v>
      </c>
      <c r="Q918" s="4" t="s">
        <v>2935</v>
      </c>
      <c r="R918" s="4" t="s">
        <v>2935</v>
      </c>
      <c r="S918" s="3" t="s">
        <v>5242</v>
      </c>
      <c r="T918" s="4">
        <v>30.56</v>
      </c>
      <c r="U918" s="4">
        <v>562.6096</v>
      </c>
      <c r="V918" s="10" t="s">
        <v>2935</v>
      </c>
      <c r="W918" s="4" t="s">
        <v>2935</v>
      </c>
      <c r="X918" s="4">
        <v>32.020000000000003</v>
      </c>
      <c r="Y918" s="5" t="s">
        <v>5243</v>
      </c>
      <c r="Z918" s="4" t="s">
        <v>2935</v>
      </c>
      <c r="AA918" s="10" t="s">
        <v>2935</v>
      </c>
      <c r="AB918" s="10" t="s">
        <v>2935</v>
      </c>
      <c r="AC918" s="4" t="s">
        <v>2935</v>
      </c>
      <c r="AD918" s="4" t="s">
        <v>2935</v>
      </c>
      <c r="AE918" s="4" t="s">
        <v>2935</v>
      </c>
      <c r="AF918" s="4" t="s">
        <v>2935</v>
      </c>
      <c r="AG918" s="4" t="s">
        <v>2935</v>
      </c>
      <c r="AH918" s="4" t="s">
        <v>2935</v>
      </c>
      <c r="AI918" s="4" t="s">
        <v>2935</v>
      </c>
      <c r="AJ918" s="4" t="s">
        <v>2935</v>
      </c>
    </row>
    <row r="919" spans="1:36" hidden="1" x14ac:dyDescent="0.3">
      <c r="A919" s="1" t="s">
        <v>913</v>
      </c>
      <c r="B919" s="2">
        <v>13586222</v>
      </c>
      <c r="C919" s="3" t="s">
        <v>2941</v>
      </c>
      <c r="D919" s="4">
        <v>592.77049999999997</v>
      </c>
      <c r="E919" s="3" t="s">
        <v>2930</v>
      </c>
      <c r="F919" s="3" t="s">
        <v>2954</v>
      </c>
      <c r="G919" s="3" t="s">
        <v>2955</v>
      </c>
      <c r="H919" s="3" t="s">
        <v>2956</v>
      </c>
      <c r="I919" s="3"/>
      <c r="J919" s="4">
        <v>39.957523999999999</v>
      </c>
      <c r="K919" s="4">
        <v>10.969448999999999</v>
      </c>
      <c r="L919" s="4">
        <v>3.1298910000000002</v>
      </c>
      <c r="M919" s="4">
        <v>4.1309259999999997</v>
      </c>
      <c r="N919" s="4" t="s">
        <v>2935</v>
      </c>
      <c r="O919" s="4" t="s">
        <v>2935</v>
      </c>
      <c r="P919" s="4" t="s">
        <v>2935</v>
      </c>
      <c r="Q919" s="4" t="s">
        <v>2935</v>
      </c>
      <c r="R919" s="4" t="s">
        <v>2935</v>
      </c>
      <c r="S919" s="3" t="s">
        <v>5244</v>
      </c>
      <c r="T919" s="4">
        <v>46.13</v>
      </c>
      <c r="U919" s="4">
        <v>592.77049999999997</v>
      </c>
      <c r="V919" s="10" t="s">
        <v>2935</v>
      </c>
      <c r="W919" s="4">
        <v>0.81009234771298499</v>
      </c>
      <c r="X919" s="4">
        <v>46.66</v>
      </c>
      <c r="Y919" s="4">
        <v>32.74</v>
      </c>
      <c r="Z919" s="4" t="s">
        <v>2935</v>
      </c>
      <c r="AA919" s="10" t="s">
        <v>2935</v>
      </c>
      <c r="AB919" s="10" t="s">
        <v>2935</v>
      </c>
      <c r="AC919" s="4" t="s">
        <v>2935</v>
      </c>
      <c r="AD919" s="4" t="s">
        <v>2935</v>
      </c>
      <c r="AE919" s="4" t="s">
        <v>2935</v>
      </c>
      <c r="AF919" s="4" t="s">
        <v>2935</v>
      </c>
      <c r="AG919" s="4" t="s">
        <v>2935</v>
      </c>
      <c r="AH919" s="4" t="s">
        <v>2935</v>
      </c>
      <c r="AI919" s="4" t="s">
        <v>2935</v>
      </c>
      <c r="AJ919" s="4" t="s">
        <v>2935</v>
      </c>
    </row>
    <row r="920" spans="1:36" hidden="1" x14ac:dyDescent="0.3">
      <c r="A920" s="1" t="s">
        <v>914</v>
      </c>
      <c r="B920" s="2">
        <v>4914403</v>
      </c>
      <c r="C920" s="3" t="s">
        <v>2936</v>
      </c>
      <c r="D920" s="4">
        <v>761.11870280000005</v>
      </c>
      <c r="E920" s="3" t="s">
        <v>2925</v>
      </c>
      <c r="F920" s="3" t="s">
        <v>2997</v>
      </c>
      <c r="G920" s="3" t="s">
        <v>3250</v>
      </c>
      <c r="H920" s="3" t="s">
        <v>3509</v>
      </c>
      <c r="I920" s="3" t="s">
        <v>3510</v>
      </c>
      <c r="J920" s="4">
        <v>8.2067969999999999</v>
      </c>
      <c r="K920" s="4">
        <v>0.67272100000000001</v>
      </c>
      <c r="L920" s="4">
        <v>0.63887000000000005</v>
      </c>
      <c r="M920" s="4">
        <v>3.6357339999999998</v>
      </c>
      <c r="N920" s="4">
        <v>12.068548</v>
      </c>
      <c r="O920" s="4">
        <v>11.064695</v>
      </c>
      <c r="P920" s="4">
        <v>1.603278</v>
      </c>
      <c r="Q920" s="4">
        <v>5.6881269999999997</v>
      </c>
      <c r="R920" s="4">
        <v>12.851352</v>
      </c>
      <c r="S920" s="3" t="s">
        <v>5245</v>
      </c>
      <c r="T920" s="4">
        <v>29.93</v>
      </c>
      <c r="U920" s="4">
        <v>761.11870280000005</v>
      </c>
      <c r="V920" s="10">
        <v>752.31170199999997</v>
      </c>
      <c r="W920" s="4">
        <v>5.2121617106581999</v>
      </c>
      <c r="X920" s="4">
        <v>35.615000000000002</v>
      </c>
      <c r="Y920" s="4">
        <v>26.53</v>
      </c>
      <c r="Z920" s="4">
        <v>12.068548</v>
      </c>
      <c r="AA920" s="10">
        <v>12.984815618200001</v>
      </c>
      <c r="AB920" s="10">
        <v>13.0698689956</v>
      </c>
      <c r="AC920" s="4">
        <v>1.181643</v>
      </c>
      <c r="AD920" s="4">
        <v>1.2009126059541999</v>
      </c>
      <c r="AE920" s="4">
        <v>1.2026403996482999</v>
      </c>
      <c r="AF920" s="4">
        <v>5.6881269999999997</v>
      </c>
      <c r="AG920" s="4">
        <v>8.3543775902277009</v>
      </c>
      <c r="AH920" s="4">
        <v>8.5296111337867995</v>
      </c>
      <c r="AI920" s="4">
        <v>1.603278</v>
      </c>
      <c r="AJ920" s="4">
        <v>1.7717400000000001</v>
      </c>
    </row>
    <row r="921" spans="1:36" hidden="1" x14ac:dyDescent="0.3">
      <c r="A921" s="1" t="s">
        <v>915</v>
      </c>
      <c r="B921" s="2">
        <v>4247877</v>
      </c>
      <c r="C921" s="3" t="s">
        <v>2919</v>
      </c>
      <c r="D921" s="4">
        <v>5883.3571746999996</v>
      </c>
      <c r="E921" s="3" t="s">
        <v>2925</v>
      </c>
      <c r="F921" s="3" t="s">
        <v>2926</v>
      </c>
      <c r="G921" s="3" t="s">
        <v>3086</v>
      </c>
      <c r="H921" s="3" t="s">
        <v>3086</v>
      </c>
      <c r="I921" s="3" t="s">
        <v>2966</v>
      </c>
      <c r="J921" s="4">
        <v>-27.179058999999999</v>
      </c>
      <c r="K921" s="4">
        <v>-2.770032</v>
      </c>
      <c r="L921" s="4">
        <v>6.0206770000000001</v>
      </c>
      <c r="M921" s="4">
        <v>5.3798110000000001</v>
      </c>
      <c r="N921" s="4">
        <v>26.683672999999999</v>
      </c>
      <c r="O921" s="4">
        <v>8.9279620000000008</v>
      </c>
      <c r="P921" s="4" t="s">
        <v>2924</v>
      </c>
      <c r="Q921" s="4">
        <v>16.169173000000001</v>
      </c>
      <c r="R921" s="4">
        <v>10.834269000000001</v>
      </c>
      <c r="S921" s="3" t="s">
        <v>5246</v>
      </c>
      <c r="T921" s="4">
        <v>52.3</v>
      </c>
      <c r="U921" s="4">
        <v>5883.3571746999996</v>
      </c>
      <c r="V921" s="10">
        <v>7226.5371740000001</v>
      </c>
      <c r="W921" s="4" t="s">
        <v>2935</v>
      </c>
      <c r="X921" s="4">
        <v>89.58</v>
      </c>
      <c r="Y921" s="4">
        <v>47.1</v>
      </c>
      <c r="Z921" s="4">
        <v>26.683672999999999</v>
      </c>
      <c r="AA921" s="10">
        <v>10.8409510188</v>
      </c>
      <c r="AB921" s="10">
        <v>11.672361499499999</v>
      </c>
      <c r="AC921" s="4">
        <v>2.5822970000000001</v>
      </c>
      <c r="AD921" s="4">
        <v>2.5179734343234998</v>
      </c>
      <c r="AE921" s="4">
        <v>2.5636727226668001</v>
      </c>
      <c r="AF921" s="4">
        <v>16.169173000000001</v>
      </c>
      <c r="AG921" s="4">
        <v>9.0896259983726004</v>
      </c>
      <c r="AH921" s="4">
        <v>9.3019775736543</v>
      </c>
      <c r="AI921" s="4" t="s">
        <v>2924</v>
      </c>
      <c r="AJ921" s="4" t="s">
        <v>2924</v>
      </c>
    </row>
    <row r="922" spans="1:36" hidden="1" x14ac:dyDescent="0.3">
      <c r="A922" s="1" t="s">
        <v>916</v>
      </c>
      <c r="B922" s="2">
        <v>4090259</v>
      </c>
      <c r="C922" s="3" t="s">
        <v>2919</v>
      </c>
      <c r="D922" s="4">
        <v>4635.2262812999998</v>
      </c>
      <c r="E922" s="3" t="s">
        <v>2930</v>
      </c>
      <c r="F922" s="3" t="s">
        <v>2954</v>
      </c>
      <c r="G922" s="3" t="s">
        <v>2954</v>
      </c>
      <c r="H922" s="3" t="s">
        <v>3042</v>
      </c>
      <c r="I922" s="3" t="s">
        <v>3228</v>
      </c>
      <c r="J922" s="4">
        <v>20.734638</v>
      </c>
      <c r="K922" s="4">
        <v>2.1492879999999999</v>
      </c>
      <c r="L922" s="4">
        <v>8.7059549999999994</v>
      </c>
      <c r="M922" s="4">
        <v>3.563015</v>
      </c>
      <c r="N922" s="4">
        <v>15.329072</v>
      </c>
      <c r="O922" s="4">
        <v>7.0504509999999998</v>
      </c>
      <c r="P922" s="4">
        <v>3.4038780000000002</v>
      </c>
      <c r="Q922" s="4">
        <v>5.7136100000000001</v>
      </c>
      <c r="R922" s="4">
        <v>10.664847</v>
      </c>
      <c r="S922" s="3" t="s">
        <v>5247</v>
      </c>
      <c r="T922" s="4">
        <v>105.51</v>
      </c>
      <c r="U922" s="4">
        <v>4635.2262812999998</v>
      </c>
      <c r="V922" s="10">
        <v>4729.7262810000002</v>
      </c>
      <c r="W922" s="4" t="s">
        <v>2935</v>
      </c>
      <c r="X922" s="4">
        <v>117.66</v>
      </c>
      <c r="Y922" s="4">
        <v>86.26</v>
      </c>
      <c r="Z922" s="4">
        <v>15.329072</v>
      </c>
      <c r="AA922" s="10">
        <v>11.143382197599999</v>
      </c>
      <c r="AB922" s="10">
        <v>12.239713235</v>
      </c>
      <c r="AC922" s="4">
        <v>1.212688</v>
      </c>
      <c r="AD922" s="4">
        <v>1.1208598789088</v>
      </c>
      <c r="AE922" s="4">
        <v>1.1858141198495</v>
      </c>
      <c r="AF922" s="4">
        <v>5.7136100000000001</v>
      </c>
      <c r="AG922" s="4">
        <v>6.4402590972222002</v>
      </c>
      <c r="AH922" s="4">
        <v>6.9825078807993002</v>
      </c>
      <c r="AI922" s="4">
        <v>3.4038780000000002</v>
      </c>
      <c r="AJ922" s="4">
        <v>19.089922000000001</v>
      </c>
    </row>
    <row r="923" spans="1:36" hidden="1" x14ac:dyDescent="0.3">
      <c r="A923" s="1" t="s">
        <v>917</v>
      </c>
      <c r="B923" s="2">
        <v>20309326</v>
      </c>
      <c r="C923" s="3" t="s">
        <v>2919</v>
      </c>
      <c r="D923" s="4">
        <v>2177.95493756</v>
      </c>
      <c r="E923" s="3" t="s">
        <v>2946</v>
      </c>
      <c r="F923" s="3" t="s">
        <v>2947</v>
      </c>
      <c r="G923" s="3" t="s">
        <v>2948</v>
      </c>
      <c r="H923" s="3" t="s">
        <v>2990</v>
      </c>
      <c r="I923" s="3" t="s">
        <v>3511</v>
      </c>
      <c r="J923" s="4">
        <v>30.871003000000002</v>
      </c>
      <c r="K923" s="4">
        <v>15.804878</v>
      </c>
      <c r="L923" s="4">
        <v>13.047618999999999</v>
      </c>
      <c r="M923" s="4">
        <v>6.7446039999999998</v>
      </c>
      <c r="N923" s="4" t="s">
        <v>2924</v>
      </c>
      <c r="O923" s="4">
        <v>27.540603000000001</v>
      </c>
      <c r="P923" s="4">
        <v>2.8309090000000001</v>
      </c>
      <c r="Q923" s="4">
        <v>21.392614999999999</v>
      </c>
      <c r="R923" s="4">
        <v>23.866008000000001</v>
      </c>
      <c r="S923" s="3" t="s">
        <v>5248</v>
      </c>
      <c r="T923" s="4">
        <v>11.87</v>
      </c>
      <c r="U923" s="4">
        <v>2177.95493756</v>
      </c>
      <c r="V923" s="10">
        <v>2630.057937</v>
      </c>
      <c r="W923" s="4" t="s">
        <v>2935</v>
      </c>
      <c r="X923" s="5" t="s">
        <v>5249</v>
      </c>
      <c r="Y923" s="5" t="s">
        <v>5250</v>
      </c>
      <c r="Z923" s="4" t="s">
        <v>2924</v>
      </c>
      <c r="AA923" s="10">
        <v>22.566539923899999</v>
      </c>
      <c r="AB923" s="10">
        <v>24.4959448583</v>
      </c>
      <c r="AC923" s="4">
        <v>3.7940499999999999</v>
      </c>
      <c r="AD923" s="4">
        <v>3.6973023881095002</v>
      </c>
      <c r="AE923" s="4">
        <v>3.7879323899783999</v>
      </c>
      <c r="AF923" s="4">
        <v>21.392614999999999</v>
      </c>
      <c r="AG923" s="4">
        <v>14.2786608594153</v>
      </c>
      <c r="AH923" s="4">
        <v>15.314855350301499</v>
      </c>
      <c r="AI923" s="4">
        <v>2.8309090000000001</v>
      </c>
      <c r="AJ923" s="4" t="s">
        <v>2924</v>
      </c>
    </row>
    <row r="924" spans="1:36" hidden="1" x14ac:dyDescent="0.3">
      <c r="A924" s="1" t="s">
        <v>918</v>
      </c>
      <c r="B924" s="2">
        <v>4065540</v>
      </c>
      <c r="C924" s="3" t="s">
        <v>2936</v>
      </c>
      <c r="D924" s="4">
        <v>11852.7040671</v>
      </c>
      <c r="E924" s="3" t="s">
        <v>2930</v>
      </c>
      <c r="F924" s="3" t="s">
        <v>2954</v>
      </c>
      <c r="G924" s="3" t="s">
        <v>2955</v>
      </c>
      <c r="H924" s="3" t="s">
        <v>3267</v>
      </c>
      <c r="I924" s="3" t="s">
        <v>3512</v>
      </c>
      <c r="J924" s="4">
        <v>111.94690300000001</v>
      </c>
      <c r="K924" s="4">
        <v>30.010857000000001</v>
      </c>
      <c r="L924" s="4">
        <v>12.967599</v>
      </c>
      <c r="M924" s="4">
        <v>3.9982630000000001</v>
      </c>
      <c r="N924" s="4">
        <v>39.967907573812603</v>
      </c>
      <c r="O924" s="4">
        <v>18.302075238814901</v>
      </c>
      <c r="P924" s="4">
        <v>7.6081909999999997</v>
      </c>
      <c r="Q924" s="4" t="s">
        <v>2935</v>
      </c>
      <c r="R924" s="4" t="s">
        <v>2935</v>
      </c>
      <c r="S924" s="3" t="s">
        <v>5251</v>
      </c>
      <c r="T924" s="4">
        <v>311.35000000000002</v>
      </c>
      <c r="U924" s="4">
        <v>11852.7040671</v>
      </c>
      <c r="V924" s="10" t="s">
        <v>2935</v>
      </c>
      <c r="W924" s="4">
        <v>1.0277822386381901</v>
      </c>
      <c r="X924" s="5" t="s">
        <v>5252</v>
      </c>
      <c r="Y924" s="5" t="s">
        <v>5253</v>
      </c>
      <c r="Z924" s="4">
        <v>39.967908000000001</v>
      </c>
      <c r="AA924" s="10">
        <v>25.443743462299999</v>
      </c>
      <c r="AB924" s="10">
        <v>34.543626930999999</v>
      </c>
      <c r="AC924" s="4" t="s">
        <v>2935</v>
      </c>
      <c r="AD924" s="4" t="s">
        <v>2935</v>
      </c>
      <c r="AE924" s="4" t="s">
        <v>2935</v>
      </c>
      <c r="AF924" s="4" t="s">
        <v>2935</v>
      </c>
      <c r="AG924" s="4" t="s">
        <v>2935</v>
      </c>
      <c r="AH924" s="4" t="s">
        <v>2935</v>
      </c>
      <c r="AI924" s="4">
        <v>7.6081909999999997</v>
      </c>
      <c r="AJ924" s="4">
        <v>8.2876379999999994</v>
      </c>
    </row>
    <row r="925" spans="1:36" hidden="1" x14ac:dyDescent="0.3">
      <c r="A925" s="1" t="s">
        <v>919</v>
      </c>
      <c r="B925" s="2">
        <v>4050636</v>
      </c>
      <c r="C925" s="3" t="s">
        <v>2936</v>
      </c>
      <c r="D925" s="4">
        <v>16718.669565</v>
      </c>
      <c r="E925" s="3" t="s">
        <v>2930</v>
      </c>
      <c r="F925" s="3" t="s">
        <v>2958</v>
      </c>
      <c r="G925" s="3" t="s">
        <v>2958</v>
      </c>
      <c r="H925" s="3" t="s">
        <v>3315</v>
      </c>
      <c r="I925" s="3" t="s">
        <v>3316</v>
      </c>
      <c r="J925" s="4">
        <v>-6.0953530000000002</v>
      </c>
      <c r="K925" s="4">
        <v>1.7871630000000001</v>
      </c>
      <c r="L925" s="4">
        <v>0.94719100000000001</v>
      </c>
      <c r="M925" s="4">
        <v>4.7585709999999999</v>
      </c>
      <c r="N925" s="4">
        <v>6.0876369327073601</v>
      </c>
      <c r="O925" s="4">
        <v>3.2054719999999999</v>
      </c>
      <c r="P925" s="4">
        <v>1.0907720000000001</v>
      </c>
      <c r="Q925" s="4">
        <v>6.5568359999999997</v>
      </c>
      <c r="R925" s="4">
        <v>5.1603620000000001</v>
      </c>
      <c r="S925" s="3" t="s">
        <v>5254</v>
      </c>
      <c r="T925" s="4">
        <v>389</v>
      </c>
      <c r="U925" s="4">
        <v>16718.669565</v>
      </c>
      <c r="V925" s="10">
        <v>18506.669565</v>
      </c>
      <c r="W925" s="4">
        <v>1.9922879177377899</v>
      </c>
      <c r="X925" s="4">
        <v>417.92</v>
      </c>
      <c r="Y925" s="4">
        <v>343.76</v>
      </c>
      <c r="Z925" s="4">
        <v>6.0848750000000003</v>
      </c>
      <c r="AA925" s="10">
        <v>6.5718118265000003</v>
      </c>
      <c r="AB925" s="10">
        <v>6.5863192159999997</v>
      </c>
      <c r="AC925" s="4">
        <v>1.12595</v>
      </c>
      <c r="AD925" s="4">
        <v>1.1264292623026</v>
      </c>
      <c r="AE925" s="4">
        <v>1.1585140811371999</v>
      </c>
      <c r="AF925" s="4">
        <v>6.5568359999999997</v>
      </c>
      <c r="AG925" s="4" t="s">
        <v>2935</v>
      </c>
      <c r="AH925" s="4" t="s">
        <v>2935</v>
      </c>
      <c r="AI925" s="4">
        <v>1.0907720000000001</v>
      </c>
      <c r="AJ925" s="4">
        <v>1.0907720000000001</v>
      </c>
    </row>
    <row r="926" spans="1:36" hidden="1" x14ac:dyDescent="0.3">
      <c r="A926" s="1" t="s">
        <v>920</v>
      </c>
      <c r="B926" s="2">
        <v>8603803</v>
      </c>
      <c r="C926" s="3" t="s">
        <v>2919</v>
      </c>
      <c r="D926" s="4">
        <v>14778.268748459999</v>
      </c>
      <c r="E926" s="3" t="s">
        <v>3095</v>
      </c>
      <c r="F926" s="3" t="s">
        <v>3095</v>
      </c>
      <c r="G926" s="3" t="s">
        <v>3096</v>
      </c>
      <c r="H926" s="3" t="s">
        <v>3096</v>
      </c>
      <c r="I926" s="3" t="s">
        <v>3097</v>
      </c>
      <c r="J926" s="4">
        <v>27.121662000000001</v>
      </c>
      <c r="K926" s="4">
        <v>10.071942</v>
      </c>
      <c r="L926" s="4">
        <v>4.4708180000000004</v>
      </c>
      <c r="M926" s="4">
        <v>0.78419099999999997</v>
      </c>
      <c r="N926" s="4">
        <v>17.367567999999999</v>
      </c>
      <c r="O926" s="4" t="s">
        <v>2924</v>
      </c>
      <c r="P926" s="4">
        <v>1.4740899999999999</v>
      </c>
      <c r="Q926" s="4">
        <v>9.9886379999999999</v>
      </c>
      <c r="R926" s="4" t="s">
        <v>2924</v>
      </c>
      <c r="S926" s="3" t="s">
        <v>5255</v>
      </c>
      <c r="T926" s="4">
        <v>64.260000000000005</v>
      </c>
      <c r="U926" s="4">
        <v>14778.268748459999</v>
      </c>
      <c r="V926" s="10">
        <v>28598.468747999999</v>
      </c>
      <c r="W926" s="4">
        <v>4.15499533146592</v>
      </c>
      <c r="X926" s="4">
        <v>64.95</v>
      </c>
      <c r="Y926" s="4">
        <v>48.04</v>
      </c>
      <c r="Z926" s="4">
        <v>17.367567999999999</v>
      </c>
      <c r="AA926" s="10">
        <v>15.783656325899999</v>
      </c>
      <c r="AB926" s="10">
        <v>16.739649733299999</v>
      </c>
      <c r="AC926" s="4">
        <v>4.9497159999999996</v>
      </c>
      <c r="AD926" s="4">
        <v>4.8261362616431001</v>
      </c>
      <c r="AE926" s="4">
        <v>4.9276459554440999</v>
      </c>
      <c r="AF926" s="4">
        <v>9.9886379999999999</v>
      </c>
      <c r="AG926" s="4">
        <v>10.4674714684822</v>
      </c>
      <c r="AH926" s="4">
        <v>10.962528683257601</v>
      </c>
      <c r="AI926" s="4">
        <v>1.4740899999999999</v>
      </c>
      <c r="AJ926" s="4">
        <v>1.9221109999999999</v>
      </c>
    </row>
    <row r="927" spans="1:36" hidden="1" x14ac:dyDescent="0.3">
      <c r="A927" s="1" t="s">
        <v>921</v>
      </c>
      <c r="B927" s="2">
        <v>4100046</v>
      </c>
      <c r="C927" s="3" t="s">
        <v>2936</v>
      </c>
      <c r="D927" s="4">
        <v>1159.1540486399999</v>
      </c>
      <c r="E927" s="3" t="s">
        <v>2925</v>
      </c>
      <c r="F927" s="3" t="s">
        <v>2981</v>
      </c>
      <c r="G927" s="3" t="s">
        <v>2982</v>
      </c>
      <c r="H927" s="3" t="s">
        <v>2983</v>
      </c>
      <c r="I927" s="3" t="s">
        <v>3513</v>
      </c>
      <c r="J927" s="4">
        <v>21.960073000000001</v>
      </c>
      <c r="K927" s="4">
        <v>3.543914</v>
      </c>
      <c r="L927" s="4">
        <v>0.825206</v>
      </c>
      <c r="M927" s="4">
        <v>0.52356000000000003</v>
      </c>
      <c r="N927" s="4">
        <v>90.201341999999997</v>
      </c>
      <c r="O927" s="4">
        <v>2.7195469999999999</v>
      </c>
      <c r="P927" s="4">
        <v>4.5948719999999996</v>
      </c>
      <c r="Q927" s="4">
        <v>5.7752549999999996</v>
      </c>
      <c r="R927" s="4">
        <v>3.3426239999999998</v>
      </c>
      <c r="S927" s="3" t="s">
        <v>5256</v>
      </c>
      <c r="T927" s="4">
        <v>13.44</v>
      </c>
      <c r="U927" s="4">
        <v>1159.1540486399999</v>
      </c>
      <c r="V927" s="10">
        <v>1563.5290480000001</v>
      </c>
      <c r="W927" s="4" t="s">
        <v>2935</v>
      </c>
      <c r="X927" s="4">
        <v>13.45</v>
      </c>
      <c r="Y927" s="4">
        <v>6.37</v>
      </c>
      <c r="Z927" s="4">
        <v>90.201341999999997</v>
      </c>
      <c r="AA927" s="10">
        <v>34.224598930399999</v>
      </c>
      <c r="AB927" s="10">
        <v>107.52</v>
      </c>
      <c r="AC927" s="4">
        <v>2.0561410000000002</v>
      </c>
      <c r="AD927" s="4">
        <v>1.9792614320952999</v>
      </c>
      <c r="AE927" s="4">
        <v>2.0465307765807998</v>
      </c>
      <c r="AF927" s="4">
        <v>5.7752549999999996</v>
      </c>
      <c r="AG927" s="4">
        <v>4.6724100671158997</v>
      </c>
      <c r="AH927" s="4">
        <v>4.9224389405383002</v>
      </c>
      <c r="AI927" s="4">
        <v>4.5948719999999996</v>
      </c>
      <c r="AJ927" s="4" t="s">
        <v>2924</v>
      </c>
    </row>
    <row r="928" spans="1:36" hidden="1" x14ac:dyDescent="0.3">
      <c r="A928" s="1" t="s">
        <v>922</v>
      </c>
      <c r="B928" s="2">
        <v>4600336</v>
      </c>
      <c r="C928" s="3" t="s">
        <v>2941</v>
      </c>
      <c r="D928" s="4">
        <v>676.98055475000001</v>
      </c>
      <c r="E928" s="3" t="s">
        <v>3107</v>
      </c>
      <c r="F928" s="3" t="s">
        <v>3108</v>
      </c>
      <c r="G928" s="3" t="s">
        <v>3109</v>
      </c>
      <c r="H928" s="3" t="s">
        <v>3109</v>
      </c>
      <c r="I928" s="3" t="s">
        <v>3222</v>
      </c>
      <c r="J928" s="4">
        <v>119.107552</v>
      </c>
      <c r="K928" s="4">
        <v>-6.857977</v>
      </c>
      <c r="L928" s="4">
        <v>2.7360519999999999</v>
      </c>
      <c r="M928" s="4">
        <v>7.5842700000000001</v>
      </c>
      <c r="N928" s="4">
        <v>50.795755999999997</v>
      </c>
      <c r="O928" s="4">
        <v>15.905315999999999</v>
      </c>
      <c r="P928" s="4">
        <v>5.752478</v>
      </c>
      <c r="Q928" s="4">
        <v>31.410239000000001</v>
      </c>
      <c r="R928" s="4">
        <v>17.758990000000001</v>
      </c>
      <c r="S928" s="3" t="s">
        <v>5257</v>
      </c>
      <c r="T928" s="4">
        <v>19.149999999999999</v>
      </c>
      <c r="U928" s="4">
        <v>676.98055475000001</v>
      </c>
      <c r="V928" s="10">
        <v>598.23155399999996</v>
      </c>
      <c r="W928" s="4" t="s">
        <v>2935</v>
      </c>
      <c r="X928" s="4">
        <v>28.09</v>
      </c>
      <c r="Y928" s="4">
        <v>8.44</v>
      </c>
      <c r="Z928" s="4">
        <v>50.795755999999997</v>
      </c>
      <c r="AA928" s="10" t="s">
        <v>2935</v>
      </c>
      <c r="AB928" s="10">
        <v>25.824286966399999</v>
      </c>
      <c r="AC928" s="4">
        <v>1.464674</v>
      </c>
      <c r="AD928" s="4">
        <v>1.0624920037573999</v>
      </c>
      <c r="AE928" s="4">
        <v>1.2296526124773</v>
      </c>
      <c r="AF928" s="4">
        <v>31.410239000000001</v>
      </c>
      <c r="AG928" s="4">
        <v>9.6389927445511994</v>
      </c>
      <c r="AH928" s="4">
        <v>10.970479633339</v>
      </c>
      <c r="AI928" s="4">
        <v>5.752478</v>
      </c>
      <c r="AJ928" s="4">
        <v>7.3147440000000001</v>
      </c>
    </row>
    <row r="929" spans="1:36" hidden="1" x14ac:dyDescent="0.3">
      <c r="A929" s="1" t="s">
        <v>923</v>
      </c>
      <c r="B929" s="2">
        <v>4057052</v>
      </c>
      <c r="C929" s="3" t="s">
        <v>2936</v>
      </c>
      <c r="D929" s="4">
        <v>23222.564274060001</v>
      </c>
      <c r="E929" s="3" t="s">
        <v>3095</v>
      </c>
      <c r="F929" s="3" t="s">
        <v>3095</v>
      </c>
      <c r="G929" s="3" t="s">
        <v>3096</v>
      </c>
      <c r="H929" s="3" t="s">
        <v>3096</v>
      </c>
      <c r="I929" s="3" t="s">
        <v>3514</v>
      </c>
      <c r="J929" s="4">
        <v>6.952413</v>
      </c>
      <c r="K929" s="4">
        <v>-5.600238</v>
      </c>
      <c r="L929" s="4">
        <v>-4.3031860000000002</v>
      </c>
      <c r="M929" s="4">
        <v>2.4737269999999998</v>
      </c>
      <c r="N929" s="4" t="s">
        <v>2924</v>
      </c>
      <c r="O929" s="4" t="s">
        <v>2924</v>
      </c>
      <c r="P929" s="4">
        <v>1.533029</v>
      </c>
      <c r="Q929" s="4">
        <v>12.240012</v>
      </c>
      <c r="R929" s="4" t="s">
        <v>2924</v>
      </c>
      <c r="S929" s="3" t="s">
        <v>5258</v>
      </c>
      <c r="T929" s="4">
        <v>63.38</v>
      </c>
      <c r="U929" s="4">
        <v>23222.564274060001</v>
      </c>
      <c r="V929" s="10">
        <v>51820.917273999999</v>
      </c>
      <c r="W929" s="4">
        <v>4.5124644998422196</v>
      </c>
      <c r="X929" s="4">
        <v>69.010000000000005</v>
      </c>
      <c r="Y929" s="4">
        <v>52.09</v>
      </c>
      <c r="Z929" s="4" t="s">
        <v>2924</v>
      </c>
      <c r="AA929" s="10">
        <v>13.500617731</v>
      </c>
      <c r="AB929" s="10">
        <v>13.905648703500001</v>
      </c>
      <c r="AC929" s="4">
        <v>4.4582660000000001</v>
      </c>
      <c r="AD929" s="4">
        <v>4.2240615218861004</v>
      </c>
      <c r="AE929" s="4">
        <v>4.1283835793812997</v>
      </c>
      <c r="AF929" s="4">
        <v>12.240012</v>
      </c>
      <c r="AG929" s="4">
        <v>13.535952473923199</v>
      </c>
      <c r="AH929" s="4">
        <v>12.479429420050501</v>
      </c>
      <c r="AI929" s="4">
        <v>1.533029</v>
      </c>
      <c r="AJ929" s="4">
        <v>2.1928519999999998</v>
      </c>
    </row>
    <row r="930" spans="1:36" hidden="1" x14ac:dyDescent="0.3">
      <c r="A930" s="1" t="s">
        <v>924</v>
      </c>
      <c r="B930" s="2">
        <v>4376382</v>
      </c>
      <c r="C930" s="3" t="s">
        <v>2936</v>
      </c>
      <c r="D930" s="4">
        <v>2309.8271358699999</v>
      </c>
      <c r="E930" s="3" t="s">
        <v>2930</v>
      </c>
      <c r="F930" s="3" t="s">
        <v>2954</v>
      </c>
      <c r="G930" s="3" t="s">
        <v>2954</v>
      </c>
      <c r="H930" s="3" t="s">
        <v>3042</v>
      </c>
      <c r="I930" s="3" t="s">
        <v>3228</v>
      </c>
      <c r="J930" s="4">
        <v>-0.60224500000000003</v>
      </c>
      <c r="K930" s="4">
        <v>10.904093</v>
      </c>
      <c r="L930" s="4">
        <v>11.243873000000001</v>
      </c>
      <c r="M930" s="4">
        <v>4.8210160000000002</v>
      </c>
      <c r="N930" s="4">
        <v>28.389367</v>
      </c>
      <c r="O930" s="4">
        <v>16.002644</v>
      </c>
      <c r="P930" s="4">
        <v>4.5950389999999999</v>
      </c>
      <c r="Q930" s="4">
        <v>12.027555</v>
      </c>
      <c r="R930" s="4">
        <v>21.887150999999999</v>
      </c>
      <c r="S930" s="3" t="s">
        <v>5259</v>
      </c>
      <c r="T930" s="4">
        <v>36.31</v>
      </c>
      <c r="U930" s="4">
        <v>2309.8271358699999</v>
      </c>
      <c r="V930" s="10">
        <v>3054.1631349999998</v>
      </c>
      <c r="W930" s="4">
        <v>0.55081244836133303</v>
      </c>
      <c r="X930" s="4">
        <v>42.21</v>
      </c>
      <c r="Y930" s="4">
        <v>28.76</v>
      </c>
      <c r="Z930" s="4">
        <v>28.389367</v>
      </c>
      <c r="AA930" s="10">
        <v>11.431179952100001</v>
      </c>
      <c r="AB930" s="10">
        <v>11.6484983029</v>
      </c>
      <c r="AC930" s="4">
        <v>3.707805</v>
      </c>
      <c r="AD930" s="4">
        <v>3.4642377785236</v>
      </c>
      <c r="AE930" s="4">
        <v>3.6177075489610999</v>
      </c>
      <c r="AF930" s="4">
        <v>12.027555</v>
      </c>
      <c r="AG930" s="4">
        <v>8.6414986370701996</v>
      </c>
      <c r="AH930" s="4">
        <v>9.0821460166924997</v>
      </c>
      <c r="AI930" s="4">
        <v>4.5950389999999999</v>
      </c>
      <c r="AJ930" s="4" t="s">
        <v>2924</v>
      </c>
    </row>
    <row r="931" spans="1:36" hidden="1" x14ac:dyDescent="0.3">
      <c r="A931" s="1" t="s">
        <v>925</v>
      </c>
      <c r="B931" s="2">
        <v>4167648</v>
      </c>
      <c r="C931" s="3" t="s">
        <v>2936</v>
      </c>
      <c r="D931" s="4">
        <v>3316.7518791299999</v>
      </c>
      <c r="E931" s="3" t="s">
        <v>2937</v>
      </c>
      <c r="F931" s="3" t="s">
        <v>2938</v>
      </c>
      <c r="G931" s="3" t="s">
        <v>3037</v>
      </c>
      <c r="H931" s="3" t="s">
        <v>3037</v>
      </c>
      <c r="I931" s="3" t="s">
        <v>3515</v>
      </c>
      <c r="J931" s="4">
        <v>32.795918</v>
      </c>
      <c r="K931" s="4">
        <v>32.795918</v>
      </c>
      <c r="L931" s="4">
        <v>32.795918</v>
      </c>
      <c r="M931" s="4">
        <v>15.495208</v>
      </c>
      <c r="N931" s="4" t="s">
        <v>2935</v>
      </c>
      <c r="O931" s="4" t="s">
        <v>2935</v>
      </c>
      <c r="P931" s="4" t="s">
        <v>2935</v>
      </c>
      <c r="Q931" s="4">
        <v>9.7528740000000003</v>
      </c>
      <c r="R931" s="4" t="s">
        <v>2935</v>
      </c>
      <c r="S931" s="3" t="s">
        <v>5260</v>
      </c>
      <c r="T931" s="4">
        <v>65.069999999999993</v>
      </c>
      <c r="U931" s="4">
        <v>3316.7518791299999</v>
      </c>
      <c r="V931" s="10">
        <v>3600.0808790000001</v>
      </c>
      <c r="W931" s="4" t="s">
        <v>2935</v>
      </c>
      <c r="X931" s="4">
        <v>67.109899999999996</v>
      </c>
      <c r="Y931" s="4">
        <v>40.049999999999997</v>
      </c>
      <c r="Z931" s="4" t="s">
        <v>2935</v>
      </c>
      <c r="AA931" s="10">
        <v>24.694497153699999</v>
      </c>
      <c r="AB931" s="10" t="s">
        <v>2935</v>
      </c>
      <c r="AC931" s="4">
        <v>1.3207599999999999</v>
      </c>
      <c r="AD931" s="4">
        <v>1.2378803079158001</v>
      </c>
      <c r="AE931" s="4">
        <v>1.3015392087108999</v>
      </c>
      <c r="AF931" s="4">
        <v>9.7528740000000003</v>
      </c>
      <c r="AG931" s="4">
        <v>16.324084189572801</v>
      </c>
      <c r="AH931" s="4">
        <v>16.690724936078301</v>
      </c>
      <c r="AI931" s="4" t="s">
        <v>2935</v>
      </c>
      <c r="AJ931" s="4" t="s">
        <v>2935</v>
      </c>
    </row>
    <row r="932" spans="1:36" hidden="1" x14ac:dyDescent="0.3">
      <c r="A932" s="1" t="s">
        <v>926</v>
      </c>
      <c r="B932" s="2">
        <v>13087393</v>
      </c>
      <c r="C932" s="3" t="s">
        <v>2919</v>
      </c>
      <c r="D932" s="4">
        <v>682.75994112000001</v>
      </c>
      <c r="E932" s="3" t="s">
        <v>2925</v>
      </c>
      <c r="F932" s="3" t="s">
        <v>2926</v>
      </c>
      <c r="G932" s="3" t="s">
        <v>2927</v>
      </c>
      <c r="H932" s="3" t="s">
        <v>3026</v>
      </c>
      <c r="I932" s="3" t="s">
        <v>3516</v>
      </c>
      <c r="J932" s="4">
        <v>100</v>
      </c>
      <c r="K932" s="4">
        <v>70.053476000000003</v>
      </c>
      <c r="L932" s="4">
        <v>-23.002420999999998</v>
      </c>
      <c r="M932" s="4">
        <v>25.691700000000001</v>
      </c>
      <c r="N932" s="4" t="s">
        <v>2924</v>
      </c>
      <c r="O932" s="4" t="s">
        <v>2924</v>
      </c>
      <c r="P932" s="4" t="s">
        <v>2924</v>
      </c>
      <c r="Q932" s="4" t="s">
        <v>2924</v>
      </c>
      <c r="R932" s="4" t="s">
        <v>2924</v>
      </c>
      <c r="S932" s="3" t="s">
        <v>5261</v>
      </c>
      <c r="T932" s="4">
        <v>6.36</v>
      </c>
      <c r="U932" s="4">
        <v>682.75994112000001</v>
      </c>
      <c r="V932" s="10">
        <v>1437.300941</v>
      </c>
      <c r="W932" s="4" t="s">
        <v>2935</v>
      </c>
      <c r="X932" s="5" t="s">
        <v>4150</v>
      </c>
      <c r="Y932" s="4">
        <v>1.65</v>
      </c>
      <c r="Z932" s="4" t="s">
        <v>2924</v>
      </c>
      <c r="AA932" s="10" t="s">
        <v>2924</v>
      </c>
      <c r="AB932" s="10" t="s">
        <v>2924</v>
      </c>
      <c r="AC932" s="5" t="s">
        <v>5262</v>
      </c>
      <c r="AD932" s="4">
        <v>4.5090407918439004</v>
      </c>
      <c r="AE932" s="4">
        <v>5.5463354521661001</v>
      </c>
      <c r="AF932" s="4" t="s">
        <v>2924</v>
      </c>
      <c r="AG932" s="4" t="s">
        <v>2924</v>
      </c>
      <c r="AH932" s="4" t="s">
        <v>2924</v>
      </c>
      <c r="AI932" s="4" t="s">
        <v>2924</v>
      </c>
      <c r="AJ932" s="4" t="s">
        <v>2924</v>
      </c>
    </row>
    <row r="933" spans="1:36" hidden="1" x14ac:dyDescent="0.3">
      <c r="A933" s="1" t="s">
        <v>927</v>
      </c>
      <c r="B933" s="2">
        <v>4416726</v>
      </c>
      <c r="C933" s="3" t="s">
        <v>2936</v>
      </c>
      <c r="D933" s="4">
        <v>1294.04619</v>
      </c>
      <c r="E933" s="3" t="s">
        <v>2920</v>
      </c>
      <c r="F933" s="3" t="s">
        <v>2961</v>
      </c>
      <c r="G933" s="3" t="s">
        <v>3375</v>
      </c>
      <c r="H933" s="3" t="s">
        <v>3375</v>
      </c>
      <c r="I933" s="3" t="s">
        <v>2950</v>
      </c>
      <c r="J933" s="4">
        <v>-62.184874000000001</v>
      </c>
      <c r="K933" s="4">
        <v>-64.942350000000005</v>
      </c>
      <c r="L933" s="4">
        <v>-51.001742</v>
      </c>
      <c r="M933" s="4">
        <v>-9.1276250000000001</v>
      </c>
      <c r="N933" s="4" t="s">
        <v>2924</v>
      </c>
      <c r="O933" s="4">
        <v>17.828842999999999</v>
      </c>
      <c r="P933" s="4">
        <v>1.245709</v>
      </c>
      <c r="Q933" s="4">
        <v>15.474107</v>
      </c>
      <c r="R933" s="4">
        <v>24.708559999999999</v>
      </c>
      <c r="S933" s="3" t="s">
        <v>5263</v>
      </c>
      <c r="T933" s="5" t="s">
        <v>3578</v>
      </c>
      <c r="U933" s="4">
        <v>1294.04619</v>
      </c>
      <c r="V933" s="10">
        <v>2019.83519</v>
      </c>
      <c r="W933" s="4" t="s">
        <v>2935</v>
      </c>
      <c r="X933" s="4">
        <v>35</v>
      </c>
      <c r="Y933" s="5" t="s">
        <v>4373</v>
      </c>
      <c r="Z933" s="4" t="s">
        <v>2924</v>
      </c>
      <c r="AA933" s="10">
        <v>13.8751850024</v>
      </c>
      <c r="AB933" s="10">
        <v>15.287610920100001</v>
      </c>
      <c r="AC933" s="4">
        <v>0.81965399999999999</v>
      </c>
      <c r="AD933" s="4">
        <v>0.71195953808239998</v>
      </c>
      <c r="AE933" s="4">
        <v>0.78909278448630005</v>
      </c>
      <c r="AF933" s="4">
        <v>15.474107</v>
      </c>
      <c r="AG933" s="4">
        <v>10.7348280586658</v>
      </c>
      <c r="AH933" s="4">
        <v>12.1584656040545</v>
      </c>
      <c r="AI933" s="4">
        <v>1.245709</v>
      </c>
      <c r="AJ933" s="4" t="s">
        <v>2924</v>
      </c>
    </row>
    <row r="934" spans="1:36" hidden="1" x14ac:dyDescent="0.3">
      <c r="A934" s="1" t="s">
        <v>928</v>
      </c>
      <c r="B934" s="2">
        <v>5255986</v>
      </c>
      <c r="C934" s="3" t="s">
        <v>2941</v>
      </c>
      <c r="D934" s="4">
        <v>797.85081179999997</v>
      </c>
      <c r="E934" s="3" t="s">
        <v>2920</v>
      </c>
      <c r="F934" s="3" t="s">
        <v>2921</v>
      </c>
      <c r="G934" s="3" t="s">
        <v>3114</v>
      </c>
      <c r="H934" s="3" t="s">
        <v>3114</v>
      </c>
      <c r="I934" s="3" t="s">
        <v>3051</v>
      </c>
      <c r="J934" s="4">
        <v>30.841121999999999</v>
      </c>
      <c r="K934" s="4">
        <v>-18.604651</v>
      </c>
      <c r="L934" s="4">
        <v>-21.446383999999998</v>
      </c>
      <c r="M934" s="4">
        <v>4.0462429999999996</v>
      </c>
      <c r="N934" s="4" t="s">
        <v>2924</v>
      </c>
      <c r="O934" s="4" t="s">
        <v>2924</v>
      </c>
      <c r="P934" s="4">
        <v>135.48387099999999</v>
      </c>
      <c r="Q934" s="4" t="s">
        <v>2924</v>
      </c>
      <c r="R934" s="4">
        <v>292.80431199999998</v>
      </c>
      <c r="S934" s="3" t="s">
        <v>5264</v>
      </c>
      <c r="T934" s="5" t="s">
        <v>4601</v>
      </c>
      <c r="U934" s="4">
        <v>797.85081179999997</v>
      </c>
      <c r="V934" s="10">
        <v>842.69081100000005</v>
      </c>
      <c r="W934" s="4" t="s">
        <v>2935</v>
      </c>
      <c r="X934" s="4">
        <v>17.82</v>
      </c>
      <c r="Y934" s="5" t="s">
        <v>5265</v>
      </c>
      <c r="Z934" s="4" t="s">
        <v>2924</v>
      </c>
      <c r="AA934" s="10" t="s">
        <v>2924</v>
      </c>
      <c r="AB934" s="10" t="s">
        <v>2924</v>
      </c>
      <c r="AC934" s="4">
        <v>3.3934859999999998</v>
      </c>
      <c r="AD934" s="4">
        <v>2.6437607601013</v>
      </c>
      <c r="AE934" s="4">
        <v>3.1870529695341001</v>
      </c>
      <c r="AF934" s="4" t="s">
        <v>2924</v>
      </c>
      <c r="AG934" s="4">
        <v>24.413932085245399</v>
      </c>
      <c r="AH934" s="4" t="s">
        <v>2924</v>
      </c>
      <c r="AI934" s="4">
        <v>135.48387099999999</v>
      </c>
      <c r="AJ934" s="4" t="s">
        <v>2924</v>
      </c>
    </row>
    <row r="935" spans="1:36" hidden="1" x14ac:dyDescent="0.3">
      <c r="A935" s="1" t="s">
        <v>929</v>
      </c>
      <c r="B935" s="2">
        <v>4787962</v>
      </c>
      <c r="C935" s="3" t="s">
        <v>2957</v>
      </c>
      <c r="D935" s="4">
        <v>9792.3866626300005</v>
      </c>
      <c r="E935" s="3" t="s">
        <v>2920</v>
      </c>
      <c r="F935" s="3" t="s">
        <v>2921</v>
      </c>
      <c r="G935" s="3" t="s">
        <v>2942</v>
      </c>
      <c r="H935" s="3" t="s">
        <v>2942</v>
      </c>
      <c r="I935" s="3" t="s">
        <v>2923</v>
      </c>
      <c r="J935" s="4">
        <v>-19.821185</v>
      </c>
      <c r="K935" s="4">
        <v>-10.413138999999999</v>
      </c>
      <c r="L935" s="4">
        <v>-25.035420999999999</v>
      </c>
      <c r="M935" s="4">
        <v>7.2572469999999996</v>
      </c>
      <c r="N935" s="4" t="s">
        <v>2924</v>
      </c>
      <c r="O935" s="4">
        <v>98.528863999999999</v>
      </c>
      <c r="P935" s="4">
        <v>3.049744</v>
      </c>
      <c r="Q935" s="4" t="s">
        <v>2924</v>
      </c>
      <c r="R935" s="4">
        <v>102.16367099999999</v>
      </c>
      <c r="S935" s="3" t="s">
        <v>5266</v>
      </c>
      <c r="T935" s="4">
        <v>52.91</v>
      </c>
      <c r="U935" s="4">
        <v>9792.3866626300005</v>
      </c>
      <c r="V935" s="10">
        <v>11552.348662</v>
      </c>
      <c r="W935" s="4" t="s">
        <v>2935</v>
      </c>
      <c r="X935" s="4">
        <v>79.62</v>
      </c>
      <c r="Y935" s="4">
        <v>40.624000000000002</v>
      </c>
      <c r="Z935" s="4" t="s">
        <v>2924</v>
      </c>
      <c r="AA935" s="10" t="s">
        <v>2924</v>
      </c>
      <c r="AB935" s="10" t="s">
        <v>2924</v>
      </c>
      <c r="AC935" s="4">
        <v>4.2908400000000002</v>
      </c>
      <c r="AD935" s="4">
        <v>3.9233049171736001</v>
      </c>
      <c r="AE935" s="4">
        <v>4.2156739925598004</v>
      </c>
      <c r="AF935" s="4" t="s">
        <v>2924</v>
      </c>
      <c r="AG935" s="4">
        <v>30.5007915709255</v>
      </c>
      <c r="AH935" s="4">
        <v>36.370364380887203</v>
      </c>
      <c r="AI935" s="4">
        <v>3.049744</v>
      </c>
      <c r="AJ935" s="4" t="s">
        <v>2924</v>
      </c>
    </row>
    <row r="936" spans="1:36" hidden="1" x14ac:dyDescent="0.3">
      <c r="A936" s="1" t="s">
        <v>930</v>
      </c>
      <c r="B936" s="2">
        <v>101496353</v>
      </c>
      <c r="C936" s="3" t="s">
        <v>2936</v>
      </c>
      <c r="D936" s="4">
        <v>741.72305871000003</v>
      </c>
      <c r="E936" s="3" t="s">
        <v>3098</v>
      </c>
      <c r="F936" s="3" t="s">
        <v>3098</v>
      </c>
      <c r="G936" s="3" t="s">
        <v>3099</v>
      </c>
      <c r="H936" s="3" t="s">
        <v>3156</v>
      </c>
      <c r="I936" s="3" t="s">
        <v>3380</v>
      </c>
      <c r="J936" s="4">
        <v>75.689655000000002</v>
      </c>
      <c r="K936" s="4">
        <v>58.229813999999998</v>
      </c>
      <c r="L936" s="4">
        <v>30.418088999999998</v>
      </c>
      <c r="M936" s="5" t="s">
        <v>3517</v>
      </c>
      <c r="N936" s="4">
        <v>32.521276999999998</v>
      </c>
      <c r="O936" s="4">
        <v>4.5215199999999998</v>
      </c>
      <c r="P936" s="4">
        <v>1.502802</v>
      </c>
      <c r="Q936" s="4">
        <v>7.3288440000000001</v>
      </c>
      <c r="R936" s="4">
        <v>16.244060000000001</v>
      </c>
      <c r="S936" s="3" t="s">
        <v>5267</v>
      </c>
      <c r="T936" s="4">
        <v>30.57</v>
      </c>
      <c r="U936" s="4">
        <v>741.72305871000003</v>
      </c>
      <c r="V936" s="10">
        <v>2236.3380579999998</v>
      </c>
      <c r="W936" s="4">
        <v>0.78508341511285595</v>
      </c>
      <c r="X936" s="4">
        <v>30.89</v>
      </c>
      <c r="Y936" s="4">
        <v>13.38</v>
      </c>
      <c r="Z936" s="4">
        <v>32.521276999999998</v>
      </c>
      <c r="AA936" s="10">
        <v>23.762145355600001</v>
      </c>
      <c r="AB936" s="10">
        <v>22.644444444400001</v>
      </c>
      <c r="AC936" s="4">
        <v>2.7374939999999999</v>
      </c>
      <c r="AD936" s="4">
        <v>2.7153245706526001</v>
      </c>
      <c r="AE936" s="4">
        <v>2.8800368305664001</v>
      </c>
      <c r="AF936" s="4">
        <v>7.3288440000000001</v>
      </c>
      <c r="AG936" s="4">
        <v>6.5882560523398004</v>
      </c>
      <c r="AH936" s="4">
        <v>6.6705566140696</v>
      </c>
      <c r="AI936" s="4">
        <v>1.502802</v>
      </c>
      <c r="AJ936" s="4">
        <v>1.502802</v>
      </c>
    </row>
    <row r="937" spans="1:36" hidden="1" x14ac:dyDescent="0.3">
      <c r="A937" s="1" t="s">
        <v>931</v>
      </c>
      <c r="B937" s="2">
        <v>4170804</v>
      </c>
      <c r="C937" s="3" t="s">
        <v>2919</v>
      </c>
      <c r="D937" s="4">
        <v>10169.4689022</v>
      </c>
      <c r="E937" s="3" t="s">
        <v>2920</v>
      </c>
      <c r="F937" s="3" t="s">
        <v>2921</v>
      </c>
      <c r="G937" s="3" t="s">
        <v>2942</v>
      </c>
      <c r="H937" s="3" t="s">
        <v>2942</v>
      </c>
      <c r="I937" s="3" t="s">
        <v>2943</v>
      </c>
      <c r="J937" s="4">
        <v>64.252768000000003</v>
      </c>
      <c r="K937" s="4">
        <v>38.130333999999998</v>
      </c>
      <c r="L937" s="4">
        <v>23.51717</v>
      </c>
      <c r="M937" s="4">
        <v>3.3671989999999998</v>
      </c>
      <c r="N937" s="4">
        <v>23.003876000000002</v>
      </c>
      <c r="O937" s="4">
        <v>26.030702000000002</v>
      </c>
      <c r="P937" s="4">
        <v>4.4724940000000002</v>
      </c>
      <c r="Q937" s="4">
        <v>13.433389</v>
      </c>
      <c r="R937" s="4">
        <v>21.273895</v>
      </c>
      <c r="S937" s="3" t="s">
        <v>5268</v>
      </c>
      <c r="T937" s="4">
        <v>35.61</v>
      </c>
      <c r="U937" s="4">
        <v>10169.4689022</v>
      </c>
      <c r="V937" s="10">
        <v>9174.7529020000002</v>
      </c>
      <c r="W937" s="4" t="s">
        <v>2935</v>
      </c>
      <c r="X937" s="4">
        <v>36.6</v>
      </c>
      <c r="Y937" s="4">
        <v>19.2</v>
      </c>
      <c r="Z937" s="4">
        <v>23.003876000000002</v>
      </c>
      <c r="AA937" s="10">
        <v>19.3722119464</v>
      </c>
      <c r="AB937" s="10">
        <v>21.029817340000001</v>
      </c>
      <c r="AC937" s="4">
        <v>4.4075530000000001</v>
      </c>
      <c r="AD937" s="4">
        <v>4.2923406963032997</v>
      </c>
      <c r="AE937" s="4">
        <v>4.2431664008830996</v>
      </c>
      <c r="AF937" s="4">
        <v>13.433389</v>
      </c>
      <c r="AG937" s="4">
        <v>14.9592004772725</v>
      </c>
      <c r="AH937" s="4">
        <v>14.4481428518404</v>
      </c>
      <c r="AI937" s="4">
        <v>4.4724940000000002</v>
      </c>
      <c r="AJ937" s="4">
        <v>4.6013700000000002</v>
      </c>
    </row>
    <row r="938" spans="1:36" hidden="1" x14ac:dyDescent="0.3">
      <c r="A938" s="1" t="s">
        <v>932</v>
      </c>
      <c r="B938" s="2">
        <v>4057056</v>
      </c>
      <c r="C938" s="3" t="s">
        <v>2919</v>
      </c>
      <c r="D938" s="4">
        <v>38897.110785049998</v>
      </c>
      <c r="E938" s="3" t="s">
        <v>3095</v>
      </c>
      <c r="F938" s="3" t="s">
        <v>3095</v>
      </c>
      <c r="G938" s="3" t="s">
        <v>3096</v>
      </c>
      <c r="H938" s="3" t="s">
        <v>3096</v>
      </c>
      <c r="I938" s="3" t="s">
        <v>3367</v>
      </c>
      <c r="J938" s="4">
        <v>-1.2248019999999999</v>
      </c>
      <c r="K938" s="4">
        <v>2.1911299999999998</v>
      </c>
      <c r="L938" s="4">
        <v>-4.4905010000000001</v>
      </c>
      <c r="M938" s="4">
        <v>-1.022756</v>
      </c>
      <c r="N938" s="4">
        <v>15.936598999999999</v>
      </c>
      <c r="O938" s="4" t="s">
        <v>2924</v>
      </c>
      <c r="P938" s="4">
        <v>1.4610860000000001</v>
      </c>
      <c r="Q938" s="4">
        <v>11.697312999999999</v>
      </c>
      <c r="R938" s="4" t="s">
        <v>2924</v>
      </c>
      <c r="S938" s="3" t="s">
        <v>5269</v>
      </c>
      <c r="T938" s="4">
        <v>38.71</v>
      </c>
      <c r="U938" s="4">
        <v>38897.110785049998</v>
      </c>
      <c r="V938" s="10">
        <v>84396.110784999997</v>
      </c>
      <c r="W938" s="4">
        <v>3.9266339447171301</v>
      </c>
      <c r="X938" s="4">
        <v>41.424999999999997</v>
      </c>
      <c r="Y938" s="4">
        <v>33.344999999999999</v>
      </c>
      <c r="Z938" s="4">
        <v>15.936598999999999</v>
      </c>
      <c r="AA938" s="10">
        <v>15.408191696799999</v>
      </c>
      <c r="AB938" s="10">
        <v>15.7794545061</v>
      </c>
      <c r="AC938" s="4">
        <v>3.6815609999999999</v>
      </c>
      <c r="AD938" s="4">
        <v>3.5384886563152</v>
      </c>
      <c r="AE938" s="4">
        <v>3.6991827706598999</v>
      </c>
      <c r="AF938" s="4">
        <v>11.697312999999999</v>
      </c>
      <c r="AG938" s="4">
        <v>9.8352156948794995</v>
      </c>
      <c r="AH938" s="4">
        <v>10.2036850692764</v>
      </c>
      <c r="AI938" s="4">
        <v>1.4610860000000001</v>
      </c>
      <c r="AJ938" s="4">
        <v>1.9456169999999999</v>
      </c>
    </row>
    <row r="939" spans="1:36" hidden="1" x14ac:dyDescent="0.3">
      <c r="A939" s="1" t="s">
        <v>933</v>
      </c>
      <c r="B939" s="2">
        <v>4065525</v>
      </c>
      <c r="C939" s="3" t="s">
        <v>2919</v>
      </c>
      <c r="D939" s="4">
        <v>7434.3774137700002</v>
      </c>
      <c r="E939" s="3" t="s">
        <v>2937</v>
      </c>
      <c r="F939" s="3" t="s">
        <v>2967</v>
      </c>
      <c r="G939" s="3" t="s">
        <v>3087</v>
      </c>
      <c r="H939" s="3" t="s">
        <v>3305</v>
      </c>
      <c r="I939" s="3" t="s">
        <v>3068</v>
      </c>
      <c r="J939" s="4">
        <v>63.575220999999999</v>
      </c>
      <c r="K939" s="4">
        <v>29.476044000000002</v>
      </c>
      <c r="L939" s="4">
        <v>17.135615000000001</v>
      </c>
      <c r="M939" s="4">
        <v>3.401208</v>
      </c>
      <c r="N939" s="4">
        <v>40.570675999999999</v>
      </c>
      <c r="O939" s="4">
        <v>38.930076</v>
      </c>
      <c r="P939" s="4">
        <v>8.1918100000000003</v>
      </c>
      <c r="Q939" s="4">
        <v>24.014479000000001</v>
      </c>
      <c r="R939" s="4">
        <v>48.236327000000003</v>
      </c>
      <c r="S939" s="3" t="s">
        <v>5270</v>
      </c>
      <c r="T939" s="4">
        <v>46.21</v>
      </c>
      <c r="U939" s="4">
        <v>7434.3774137700002</v>
      </c>
      <c r="V939" s="10">
        <v>7534.1344129999998</v>
      </c>
      <c r="W939" s="4" t="s">
        <v>2935</v>
      </c>
      <c r="X939" s="4">
        <v>47.32</v>
      </c>
      <c r="Y939" s="4">
        <v>27.954999999999998</v>
      </c>
      <c r="Z939" s="4">
        <v>40.570675999999999</v>
      </c>
      <c r="AA939" s="10">
        <v>25.834404875000001</v>
      </c>
      <c r="AB939" s="10">
        <v>28.316165521799999</v>
      </c>
      <c r="AC939" s="4">
        <v>4.2541599999999997</v>
      </c>
      <c r="AD939" s="4">
        <v>3.7792306603803998</v>
      </c>
      <c r="AE939" s="4">
        <v>4.1087568720855003</v>
      </c>
      <c r="AF939" s="4">
        <v>24.014479000000001</v>
      </c>
      <c r="AG939" s="4">
        <v>17.440945518967698</v>
      </c>
      <c r="AH939" s="4">
        <v>19.058279307380801</v>
      </c>
      <c r="AI939" s="4">
        <v>8.1918100000000003</v>
      </c>
      <c r="AJ939" s="4">
        <v>18.439744999999998</v>
      </c>
    </row>
    <row r="940" spans="1:36" hidden="1" x14ac:dyDescent="0.3">
      <c r="A940" s="1" t="s">
        <v>934</v>
      </c>
      <c r="B940" s="2">
        <v>4972727</v>
      </c>
      <c r="C940" s="3" t="s">
        <v>2941</v>
      </c>
      <c r="D940" s="4">
        <v>2157.3969732999999</v>
      </c>
      <c r="E940" s="3" t="s">
        <v>2977</v>
      </c>
      <c r="F940" s="3" t="s">
        <v>3358</v>
      </c>
      <c r="G940" s="3" t="s">
        <v>3358</v>
      </c>
      <c r="H940" s="3" t="s">
        <v>3359</v>
      </c>
      <c r="I940" s="3" t="s">
        <v>3308</v>
      </c>
      <c r="J940" s="4">
        <v>14.320586</v>
      </c>
      <c r="K940" s="4">
        <v>12.670408999999999</v>
      </c>
      <c r="L940" s="4">
        <v>9.3385210000000001</v>
      </c>
      <c r="M940" s="4">
        <v>5.5597300000000001</v>
      </c>
      <c r="N940" s="4" t="s">
        <v>2924</v>
      </c>
      <c r="O940" s="4">
        <v>10.643939</v>
      </c>
      <c r="P940" s="4">
        <v>10.218182000000001</v>
      </c>
      <c r="Q940" s="4">
        <v>178.43177600000001</v>
      </c>
      <c r="R940" s="4">
        <v>9.146884</v>
      </c>
      <c r="S940" s="3" t="s">
        <v>5271</v>
      </c>
      <c r="T940" s="4">
        <v>14.05</v>
      </c>
      <c r="U940" s="4">
        <v>2157.3969732999999</v>
      </c>
      <c r="V940" s="10">
        <v>2026.9849730000001</v>
      </c>
      <c r="W940" s="4">
        <v>1.4234875444839901</v>
      </c>
      <c r="X940" s="4">
        <v>17.11</v>
      </c>
      <c r="Y940" s="4">
        <v>8.91</v>
      </c>
      <c r="Z940" s="4" t="s">
        <v>2924</v>
      </c>
      <c r="AA940" s="10">
        <v>21.127819548800002</v>
      </c>
      <c r="AB940" s="10">
        <v>87.8125</v>
      </c>
      <c r="AC940" s="4">
        <v>0.45466200000000001</v>
      </c>
      <c r="AD940" s="4">
        <v>0.42772871057930001</v>
      </c>
      <c r="AE940" s="4">
        <v>0.45036957941619998</v>
      </c>
      <c r="AF940" s="4">
        <v>178.43177600000001</v>
      </c>
      <c r="AG940" s="4">
        <v>22.284379963038699</v>
      </c>
      <c r="AH940" s="4">
        <v>28.277366513658102</v>
      </c>
      <c r="AI940" s="4">
        <v>10.218182000000001</v>
      </c>
      <c r="AJ940" s="4">
        <v>11.669435</v>
      </c>
    </row>
    <row r="941" spans="1:36" hidden="1" x14ac:dyDescent="0.3">
      <c r="A941" s="1" t="s">
        <v>935</v>
      </c>
      <c r="B941" s="2">
        <v>4010492</v>
      </c>
      <c r="C941" s="3" t="s">
        <v>2919</v>
      </c>
      <c r="D941" s="4">
        <v>22977.937423750001</v>
      </c>
      <c r="E941" s="3" t="s">
        <v>3098</v>
      </c>
      <c r="F941" s="3" t="s">
        <v>3098</v>
      </c>
      <c r="G941" s="3" t="s">
        <v>3099</v>
      </c>
      <c r="H941" s="3" t="s">
        <v>3158</v>
      </c>
      <c r="I941" s="3" t="s">
        <v>3159</v>
      </c>
      <c r="J941" s="4">
        <v>21.034693000000001</v>
      </c>
      <c r="K941" s="4">
        <v>38.849322999999998</v>
      </c>
      <c r="L941" s="4">
        <v>17.849947</v>
      </c>
      <c r="M941" s="4">
        <v>4.6741760000000001</v>
      </c>
      <c r="N941" s="4">
        <v>52.552854000000004</v>
      </c>
      <c r="O941" s="4">
        <v>51.759500000000003</v>
      </c>
      <c r="P941" s="4">
        <v>1.318578</v>
      </c>
      <c r="Q941" s="4">
        <v>13.179959999999999</v>
      </c>
      <c r="R941" s="4">
        <v>40.009906000000001</v>
      </c>
      <c r="S941" s="3" t="s">
        <v>5272</v>
      </c>
      <c r="T941" s="4">
        <v>99.43</v>
      </c>
      <c r="U941" s="4">
        <v>22977.937423750001</v>
      </c>
      <c r="V941" s="10">
        <v>23980.937422999999</v>
      </c>
      <c r="W941" s="4">
        <v>2.3131851553857001</v>
      </c>
      <c r="X941" s="4">
        <v>101.27</v>
      </c>
      <c r="Y941" s="4">
        <v>69.12</v>
      </c>
      <c r="Z941" s="4">
        <v>52.552854000000004</v>
      </c>
      <c r="AA941" s="10">
        <v>31.095196397199999</v>
      </c>
      <c r="AB941" s="10">
        <v>89.784455902399998</v>
      </c>
      <c r="AC941" s="4">
        <v>7.2868240000000002</v>
      </c>
      <c r="AD941" s="4">
        <v>3.3061008981448001</v>
      </c>
      <c r="AE941" s="4">
        <v>7.1006972887536</v>
      </c>
      <c r="AF941" s="4">
        <v>13.179959999999999</v>
      </c>
      <c r="AG941" s="4">
        <v>5.8639873244525003</v>
      </c>
      <c r="AH941" s="4">
        <v>11.857519182755601</v>
      </c>
      <c r="AI941" s="4">
        <v>1.318578</v>
      </c>
      <c r="AJ941" s="4">
        <v>1.318578</v>
      </c>
    </row>
    <row r="942" spans="1:36" hidden="1" x14ac:dyDescent="0.3">
      <c r="A942" s="1" t="s">
        <v>936</v>
      </c>
      <c r="B942" s="2">
        <v>4122573</v>
      </c>
      <c r="C942" s="3" t="s">
        <v>2919</v>
      </c>
      <c r="D942" s="4">
        <v>23733.829232399999</v>
      </c>
      <c r="E942" s="3" t="s">
        <v>2925</v>
      </c>
      <c r="F942" s="3" t="s">
        <v>2981</v>
      </c>
      <c r="G942" s="3" t="s">
        <v>2982</v>
      </c>
      <c r="H942" s="3" t="s">
        <v>3063</v>
      </c>
      <c r="I942" s="3" t="s">
        <v>3064</v>
      </c>
      <c r="J942" s="4">
        <v>35.551971999999999</v>
      </c>
      <c r="K942" s="4">
        <v>38.912260000000003</v>
      </c>
      <c r="L942" s="4">
        <v>14.721757</v>
      </c>
      <c r="M942" s="4">
        <v>1.968569</v>
      </c>
      <c r="N942" s="4">
        <v>24.242265</v>
      </c>
      <c r="O942" s="4">
        <v>12.976842</v>
      </c>
      <c r="P942" s="4">
        <v>18.021635</v>
      </c>
      <c r="Q942" s="4">
        <v>14.270906</v>
      </c>
      <c r="R942" s="4">
        <v>14.235620000000001</v>
      </c>
      <c r="S942" s="3" t="s">
        <v>5273</v>
      </c>
      <c r="T942" s="4">
        <v>184.92</v>
      </c>
      <c r="U942" s="4">
        <v>23733.829232399999</v>
      </c>
      <c r="V942" s="10">
        <v>25908.829232</v>
      </c>
      <c r="W942" s="4" t="s">
        <v>2935</v>
      </c>
      <c r="X942" s="5" t="s">
        <v>5274</v>
      </c>
      <c r="Y942" s="4">
        <v>107.25</v>
      </c>
      <c r="Z942" s="4">
        <v>24.242265</v>
      </c>
      <c r="AA942" s="10">
        <v>13.831171745200001</v>
      </c>
      <c r="AB942" s="10">
        <v>15.683001854700001</v>
      </c>
      <c r="AC942" s="4">
        <v>1.934361</v>
      </c>
      <c r="AD942" s="4">
        <v>1.7940320121152999</v>
      </c>
      <c r="AE942" s="4">
        <v>1.9074759342503</v>
      </c>
      <c r="AF942" s="4">
        <v>14.270906</v>
      </c>
      <c r="AG942" s="4">
        <v>8.3316927738705999</v>
      </c>
      <c r="AH942" s="4">
        <v>9.0565413794438996</v>
      </c>
      <c r="AI942" s="4">
        <v>18.021635</v>
      </c>
      <c r="AJ942" s="4" t="s">
        <v>2924</v>
      </c>
    </row>
    <row r="943" spans="1:36" hidden="1" x14ac:dyDescent="0.3">
      <c r="A943" s="1" t="s">
        <v>937</v>
      </c>
      <c r="B943" s="2">
        <v>4077460</v>
      </c>
      <c r="C943" s="3" t="s">
        <v>2936</v>
      </c>
      <c r="D943" s="4">
        <v>16981.87266972</v>
      </c>
      <c r="E943" s="3" t="s">
        <v>2937</v>
      </c>
      <c r="F943" s="3" t="s">
        <v>3060</v>
      </c>
      <c r="G943" s="3" t="s">
        <v>3061</v>
      </c>
      <c r="H943" s="3" t="s">
        <v>3061</v>
      </c>
      <c r="I943" s="3" t="s">
        <v>3518</v>
      </c>
      <c r="J943" s="4">
        <v>2.700415</v>
      </c>
      <c r="K943" s="4">
        <v>-1.3658539999999999</v>
      </c>
      <c r="L943" s="4">
        <v>0.93178000000000005</v>
      </c>
      <c r="M943" s="4">
        <v>0.96538000000000002</v>
      </c>
      <c r="N943" s="4">
        <v>23.699940999999999</v>
      </c>
      <c r="O943" s="4">
        <v>29.233734999999999</v>
      </c>
      <c r="P943" s="4">
        <v>7.205559</v>
      </c>
      <c r="Q943" s="4">
        <v>13.019234000000001</v>
      </c>
      <c r="R943" s="4">
        <v>35.517865999999998</v>
      </c>
      <c r="S943" s="3" t="s">
        <v>5275</v>
      </c>
      <c r="T943" s="4">
        <v>121.32</v>
      </c>
      <c r="U943" s="4">
        <v>16981.87266972</v>
      </c>
      <c r="V943" s="10">
        <v>16233.995669</v>
      </c>
      <c r="W943" s="4">
        <v>1.2034289482360701</v>
      </c>
      <c r="X943" s="4">
        <v>131.59</v>
      </c>
      <c r="Y943" s="5" t="s">
        <v>5276</v>
      </c>
      <c r="Z943" s="4">
        <v>23.699940999999999</v>
      </c>
      <c r="AA943" s="10">
        <v>22.101178656599998</v>
      </c>
      <c r="AB943" s="10">
        <v>22.236844758099998</v>
      </c>
      <c r="AC943" s="4">
        <v>1.635901</v>
      </c>
      <c r="AD943" s="4">
        <v>1.5035801934997</v>
      </c>
      <c r="AE943" s="4">
        <v>1.5601848685398001</v>
      </c>
      <c r="AF943" s="4">
        <v>13.019234000000001</v>
      </c>
      <c r="AG943" s="4">
        <v>15.4924983602321</v>
      </c>
      <c r="AH943" s="4">
        <v>15.341535007645801</v>
      </c>
      <c r="AI943" s="4">
        <v>7.205559</v>
      </c>
      <c r="AJ943" s="4">
        <v>7.2300360000000001</v>
      </c>
    </row>
    <row r="944" spans="1:36" x14ac:dyDescent="0.3">
      <c r="A944" s="1" t="s">
        <v>457</v>
      </c>
      <c r="B944" s="2">
        <v>4200091</v>
      </c>
      <c r="C944" s="3" t="s">
        <v>2936</v>
      </c>
      <c r="D944" s="4">
        <v>10504.49443212</v>
      </c>
      <c r="E944" s="3" t="s">
        <v>2937</v>
      </c>
      <c r="F944" s="3" t="s">
        <v>2967</v>
      </c>
      <c r="G944" s="3" t="s">
        <v>3087</v>
      </c>
      <c r="H944" s="3" t="s">
        <v>3125</v>
      </c>
      <c r="I944" s="3" t="s">
        <v>3291</v>
      </c>
      <c r="J944" s="10">
        <v>44.297719000000001</v>
      </c>
      <c r="K944" s="10">
        <v>4.4817000000000003E-2</v>
      </c>
      <c r="L944" s="10">
        <v>-10.437325</v>
      </c>
      <c r="M944" s="10">
        <v>-0.42694199999999999</v>
      </c>
      <c r="N944" s="4">
        <v>23.220725000000002</v>
      </c>
      <c r="O944" s="4">
        <v>26.081005999999999</v>
      </c>
      <c r="P944" s="4">
        <v>2.8634430000000002</v>
      </c>
      <c r="Q944" s="4">
        <v>13.135166999999999</v>
      </c>
      <c r="R944" s="4">
        <v>30.748085</v>
      </c>
      <c r="S944" s="3" t="s">
        <v>4626</v>
      </c>
      <c r="T944" s="4">
        <v>468.78</v>
      </c>
      <c r="U944" s="4">
        <v>10504.49443212</v>
      </c>
      <c r="V944" s="10">
        <v>12269.654431999999</v>
      </c>
      <c r="W944" s="4" t="s">
        <v>2935</v>
      </c>
      <c r="X944" s="4">
        <v>588.26</v>
      </c>
      <c r="Y944" s="5" t="s">
        <v>4627</v>
      </c>
      <c r="Z944" s="4">
        <v>23.220725000000002</v>
      </c>
      <c r="AA944" s="10">
        <v>19.133721357300001</v>
      </c>
      <c r="AB944" s="10">
        <v>19.542189668999999</v>
      </c>
      <c r="AC944" s="4">
        <v>1.55972</v>
      </c>
      <c r="AD944" s="4">
        <v>1.4016326420945999</v>
      </c>
      <c r="AE944" s="4">
        <v>1.4450180839449001</v>
      </c>
      <c r="AF944" s="4">
        <v>13.135166999999999</v>
      </c>
      <c r="AG944" s="4">
        <v>12.3608415965418</v>
      </c>
      <c r="AH944" s="4">
        <v>12.9369424405619</v>
      </c>
      <c r="AI944" s="4">
        <v>2.8634430000000002</v>
      </c>
      <c r="AJ944" s="4" t="s">
        <v>2924</v>
      </c>
    </row>
    <row r="945" spans="1:36" hidden="1" x14ac:dyDescent="0.3">
      <c r="A945" s="1" t="s">
        <v>939</v>
      </c>
      <c r="B945" s="2">
        <v>6330816</v>
      </c>
      <c r="C945" s="3" t="s">
        <v>2936</v>
      </c>
      <c r="D945" s="4">
        <v>1621.4322420000001</v>
      </c>
      <c r="E945" s="3" t="s">
        <v>3098</v>
      </c>
      <c r="F945" s="3" t="s">
        <v>3098</v>
      </c>
      <c r="G945" s="3" t="s">
        <v>3184</v>
      </c>
      <c r="H945" s="3" t="s">
        <v>3185</v>
      </c>
      <c r="I945" s="3" t="s">
        <v>3304</v>
      </c>
      <c r="J945" s="4">
        <v>-12.658227999999999</v>
      </c>
      <c r="K945" s="4">
        <v>-30.583500999999998</v>
      </c>
      <c r="L945" s="4">
        <v>-13.152926000000001</v>
      </c>
      <c r="M945" s="4">
        <v>8.6614170000000001</v>
      </c>
      <c r="N945" s="4">
        <v>95.833332999999996</v>
      </c>
      <c r="O945" s="4" t="s">
        <v>2924</v>
      </c>
      <c r="P945" s="4">
        <v>1.0928960000000001</v>
      </c>
      <c r="Q945" s="4">
        <v>3.5344530000000001</v>
      </c>
      <c r="R945" s="4">
        <v>106.531198</v>
      </c>
      <c r="S945" s="3" t="s">
        <v>5278</v>
      </c>
      <c r="T945" s="4">
        <v>13.8</v>
      </c>
      <c r="U945" s="4">
        <v>1621.4322420000001</v>
      </c>
      <c r="V945" s="10">
        <v>1671.674242</v>
      </c>
      <c r="W945" s="4" t="s">
        <v>2935</v>
      </c>
      <c r="X945" s="4">
        <v>24.5</v>
      </c>
      <c r="Y945" s="4">
        <v>12.58</v>
      </c>
      <c r="Z945" s="4">
        <v>95.833332999999996</v>
      </c>
      <c r="AA945" s="10">
        <v>11.429517972499999</v>
      </c>
      <c r="AB945" s="10">
        <v>15.913284132799999</v>
      </c>
      <c r="AC945" s="4">
        <v>0.99344200000000005</v>
      </c>
      <c r="AD945" s="4">
        <v>0.97479338716230002</v>
      </c>
      <c r="AE945" s="4">
        <v>1.0000635817036001</v>
      </c>
      <c r="AF945" s="4">
        <v>3.5344530000000001</v>
      </c>
      <c r="AG945" s="4">
        <v>4.7367515380003002</v>
      </c>
      <c r="AH945" s="4">
        <v>5.0274833940108996</v>
      </c>
      <c r="AI945" s="4">
        <v>1.0928960000000001</v>
      </c>
      <c r="AJ945" s="4">
        <v>1.950806</v>
      </c>
    </row>
    <row r="946" spans="1:36" hidden="1" x14ac:dyDescent="0.3">
      <c r="A946" s="1" t="s">
        <v>940</v>
      </c>
      <c r="B946" s="2">
        <v>4092889</v>
      </c>
      <c r="C946" s="3" t="s">
        <v>2936</v>
      </c>
      <c r="D946" s="4">
        <v>35642.91729166</v>
      </c>
      <c r="E946" s="3" t="s">
        <v>2977</v>
      </c>
      <c r="F946" s="3" t="s">
        <v>2978</v>
      </c>
      <c r="G946" s="3" t="s">
        <v>3141</v>
      </c>
      <c r="H946" s="3" t="s">
        <v>3447</v>
      </c>
      <c r="I946" s="3" t="s">
        <v>3520</v>
      </c>
      <c r="J946" s="4">
        <v>32.268723000000001</v>
      </c>
      <c r="K946" s="4">
        <v>-3.2009210000000001</v>
      </c>
      <c r="L946" s="4">
        <v>1.197713</v>
      </c>
      <c r="M946" s="4">
        <v>2.1754980000000002</v>
      </c>
      <c r="N946" s="4">
        <v>44.015706806282701</v>
      </c>
      <c r="O946" s="4">
        <v>19.526187</v>
      </c>
      <c r="P946" s="4">
        <v>2.5439910000000001</v>
      </c>
      <c r="Q946" s="4">
        <v>21.084762000000001</v>
      </c>
      <c r="R946" s="4">
        <v>35.607398000000003</v>
      </c>
      <c r="S946" s="3" t="s">
        <v>5279</v>
      </c>
      <c r="T946" s="4">
        <v>168.14</v>
      </c>
      <c r="U946" s="4">
        <v>35642.91729166</v>
      </c>
      <c r="V946" s="10">
        <v>48730.754290999997</v>
      </c>
      <c r="W946" s="4">
        <v>3.8539312477697201</v>
      </c>
      <c r="X946" s="4">
        <v>184.87</v>
      </c>
      <c r="Y946" s="4">
        <v>125.32</v>
      </c>
      <c r="Z946" s="4">
        <v>44.119653999999997</v>
      </c>
      <c r="AA946" s="10">
        <v>37.475204493200003</v>
      </c>
      <c r="AB946" s="10">
        <v>41.651184336299998</v>
      </c>
      <c r="AC946" s="4">
        <v>14.71672</v>
      </c>
      <c r="AD946" s="4">
        <v>16.9820059704087</v>
      </c>
      <c r="AE946" s="4">
        <v>17.0075279399117</v>
      </c>
      <c r="AF946" s="4">
        <v>21.084762000000001</v>
      </c>
      <c r="AG946" s="4">
        <v>20.460258543043899</v>
      </c>
      <c r="AH946" s="4">
        <v>20.893099101608101</v>
      </c>
      <c r="AI946" s="4">
        <v>2.5439910000000001</v>
      </c>
      <c r="AJ946" s="4">
        <v>2.6500439999999998</v>
      </c>
    </row>
    <row r="947" spans="1:36" hidden="1" x14ac:dyDescent="0.3">
      <c r="A947" s="1" t="s">
        <v>941</v>
      </c>
      <c r="B947" s="2">
        <v>4433078</v>
      </c>
      <c r="C947" s="3" t="s">
        <v>2919</v>
      </c>
      <c r="D947" s="4">
        <v>2118.12278363</v>
      </c>
      <c r="E947" s="3" t="s">
        <v>2946</v>
      </c>
      <c r="F947" s="3" t="s">
        <v>3022</v>
      </c>
      <c r="G947" s="3" t="s">
        <v>3023</v>
      </c>
      <c r="H947" s="3" t="s">
        <v>3023</v>
      </c>
      <c r="I947" s="3" t="s">
        <v>3171</v>
      </c>
      <c r="J947" s="4">
        <v>-2.3751519999999999</v>
      </c>
      <c r="K947" s="4">
        <v>7.7284949999999997</v>
      </c>
      <c r="L947" s="4">
        <v>9.644323</v>
      </c>
      <c r="M947" s="4">
        <v>2.6905830000000002</v>
      </c>
      <c r="N947" s="4" t="s">
        <v>2924</v>
      </c>
      <c r="O947" s="4" t="s">
        <v>2924</v>
      </c>
      <c r="P947" s="4">
        <v>64.637096999999997</v>
      </c>
      <c r="Q947" s="4" t="s">
        <v>2924</v>
      </c>
      <c r="R947" s="4">
        <v>107.40657299999999</v>
      </c>
      <c r="S947" s="3" t="s">
        <v>5280</v>
      </c>
      <c r="T947" s="4">
        <v>16.03</v>
      </c>
      <c r="U947" s="4">
        <v>2118.12278363</v>
      </c>
      <c r="V947" s="10">
        <v>2194.6787829999998</v>
      </c>
      <c r="W947" s="4" t="s">
        <v>2935</v>
      </c>
      <c r="X947" s="4">
        <v>18.77</v>
      </c>
      <c r="Y947" s="5" t="s">
        <v>5281</v>
      </c>
      <c r="Z947" s="4" t="s">
        <v>2924</v>
      </c>
      <c r="AA947" s="10">
        <v>19.7195226965</v>
      </c>
      <c r="AB947" s="10">
        <v>20.8008927644</v>
      </c>
      <c r="AC947" s="4">
        <v>2.1240130000000002</v>
      </c>
      <c r="AD947" s="4">
        <v>1.9118348600196999</v>
      </c>
      <c r="AE947" s="4">
        <v>1.9508445210864001</v>
      </c>
      <c r="AF947" s="4" t="s">
        <v>2924</v>
      </c>
      <c r="AG947" s="4">
        <v>13.0155924295691</v>
      </c>
      <c r="AH947" s="4">
        <v>13.607818609688699</v>
      </c>
      <c r="AI947" s="4">
        <v>64.637096999999997</v>
      </c>
      <c r="AJ947" s="4" t="s">
        <v>2924</v>
      </c>
    </row>
    <row r="948" spans="1:36" hidden="1" x14ac:dyDescent="0.3">
      <c r="A948" s="1" t="s">
        <v>942</v>
      </c>
      <c r="B948" s="2">
        <v>3007562</v>
      </c>
      <c r="C948" s="3" t="s">
        <v>2936</v>
      </c>
      <c r="D948" s="4">
        <v>535278.56353944005</v>
      </c>
      <c r="E948" s="3" t="s">
        <v>3098</v>
      </c>
      <c r="F948" s="3" t="s">
        <v>3098</v>
      </c>
      <c r="G948" s="3" t="s">
        <v>3099</v>
      </c>
      <c r="H948" s="3" t="s">
        <v>3383</v>
      </c>
      <c r="I948" s="3" t="s">
        <v>3279</v>
      </c>
      <c r="J948" s="4">
        <v>16.467438000000001</v>
      </c>
      <c r="K948" s="4">
        <v>6.1535780000000004</v>
      </c>
      <c r="L948" s="4">
        <v>0.90306600000000004</v>
      </c>
      <c r="M948" s="4">
        <v>2.0786190000000002</v>
      </c>
      <c r="N948" s="4">
        <v>15.174433000000001</v>
      </c>
      <c r="O948" s="4">
        <v>15.602100999999999</v>
      </c>
      <c r="P948" s="4">
        <v>1.9928980000000001</v>
      </c>
      <c r="Q948" s="4">
        <v>6.871448</v>
      </c>
      <c r="R948" s="4">
        <v>18.991890999999999</v>
      </c>
      <c r="S948" s="3" t="s">
        <v>5282</v>
      </c>
      <c r="T948" s="4">
        <v>121.79</v>
      </c>
      <c r="U948" s="4">
        <v>535278.56353944005</v>
      </c>
      <c r="V948" s="10">
        <v>558710.563539</v>
      </c>
      <c r="W948" s="4">
        <v>3.2514984809918701</v>
      </c>
      <c r="X948" s="4">
        <v>126.34</v>
      </c>
      <c r="Y948" s="4">
        <v>95.77</v>
      </c>
      <c r="Z948" s="4">
        <v>15.174433000000001</v>
      </c>
      <c r="AA948" s="10">
        <v>15.5014191708</v>
      </c>
      <c r="AB948" s="10">
        <v>15.1922829838</v>
      </c>
      <c r="AC948" s="4">
        <v>1.6250180000000001</v>
      </c>
      <c r="AD948" s="4">
        <v>1.6027543261824999</v>
      </c>
      <c r="AE948" s="4">
        <v>1.5726867827361</v>
      </c>
      <c r="AF948" s="4">
        <v>6.871448</v>
      </c>
      <c r="AG948" s="4">
        <v>7.6053694905183002</v>
      </c>
      <c r="AH948" s="4">
        <v>7.4879188160428001</v>
      </c>
      <c r="AI948" s="4">
        <v>1.9928980000000001</v>
      </c>
      <c r="AJ948" s="4">
        <v>1.9928980000000001</v>
      </c>
    </row>
    <row r="949" spans="1:36" hidden="1" x14ac:dyDescent="0.3">
      <c r="A949" s="1" t="s">
        <v>943</v>
      </c>
      <c r="B949" s="2">
        <v>4811018</v>
      </c>
      <c r="C949" s="3" t="s">
        <v>2941</v>
      </c>
      <c r="D949" s="4">
        <v>627.93308294999997</v>
      </c>
      <c r="E949" s="3" t="s">
        <v>2920</v>
      </c>
      <c r="F949" s="3" t="s">
        <v>2921</v>
      </c>
      <c r="G949" s="3" t="s">
        <v>3114</v>
      </c>
      <c r="H949" s="3" t="s">
        <v>3114</v>
      </c>
      <c r="I949" s="3" t="s">
        <v>3051</v>
      </c>
      <c r="J949" s="4">
        <v>45.765472000000003</v>
      </c>
      <c r="K949" s="4">
        <v>-0.55555600000000005</v>
      </c>
      <c r="L949" s="4">
        <v>-16.744185999999999</v>
      </c>
      <c r="M949" s="4">
        <v>-2.3991280000000001</v>
      </c>
      <c r="N949" s="4" t="s">
        <v>2924</v>
      </c>
      <c r="O949" s="4" t="s">
        <v>2924</v>
      </c>
      <c r="P949" s="4">
        <v>2.18987</v>
      </c>
      <c r="Q949" s="4" t="s">
        <v>2924</v>
      </c>
      <c r="R949" s="4" t="s">
        <v>2924</v>
      </c>
      <c r="S949" s="3" t="s">
        <v>5283</v>
      </c>
      <c r="T949" s="4">
        <v>8.9499999999999993</v>
      </c>
      <c r="U949" s="4">
        <v>627.93308294999997</v>
      </c>
      <c r="V949" s="10">
        <v>397.25008200000002</v>
      </c>
      <c r="W949" s="4" t="s">
        <v>2935</v>
      </c>
      <c r="X949" s="4">
        <v>30.99</v>
      </c>
      <c r="Y949" s="5" t="s">
        <v>5284</v>
      </c>
      <c r="Z949" s="4" t="s">
        <v>2924</v>
      </c>
      <c r="AA949" s="10" t="s">
        <v>2924</v>
      </c>
      <c r="AB949" s="10" t="s">
        <v>2924</v>
      </c>
      <c r="AC949" s="4">
        <v>8.6900899999999996</v>
      </c>
      <c r="AD949" s="4">
        <v>15.490654214354</v>
      </c>
      <c r="AE949" s="4">
        <v>9.4671058830930992</v>
      </c>
      <c r="AF949" s="4" t="s">
        <v>2924</v>
      </c>
      <c r="AG949" s="4">
        <v>2.0117819345311001</v>
      </c>
      <c r="AH949" s="4">
        <v>2.2663767264466999</v>
      </c>
      <c r="AI949" s="4">
        <v>2.18987</v>
      </c>
      <c r="AJ949" s="4">
        <v>2.18987</v>
      </c>
    </row>
    <row r="950" spans="1:36" hidden="1" x14ac:dyDescent="0.3">
      <c r="A950" s="1" t="s">
        <v>944</v>
      </c>
      <c r="B950" s="2">
        <v>102856</v>
      </c>
      <c r="C950" s="3" t="s">
        <v>2919</v>
      </c>
      <c r="D950" s="4">
        <v>686.26464480000004</v>
      </c>
      <c r="E950" s="3" t="s">
        <v>2930</v>
      </c>
      <c r="F950" s="3" t="s">
        <v>2954</v>
      </c>
      <c r="G950" s="3" t="s">
        <v>3106</v>
      </c>
      <c r="H950" s="3" t="s">
        <v>3106</v>
      </c>
      <c r="I950" s="3" t="s">
        <v>3116</v>
      </c>
      <c r="J950" s="4">
        <v>52.912621000000001</v>
      </c>
      <c r="K950" s="4">
        <v>7.2340429999999998</v>
      </c>
      <c r="L950" s="4">
        <v>7.6003420000000004</v>
      </c>
      <c r="M950" s="4">
        <v>5.7046979999999996</v>
      </c>
      <c r="N950" s="4">
        <v>11.433757</v>
      </c>
      <c r="O950" s="4">
        <v>8.8920250000000003</v>
      </c>
      <c r="P950" s="4">
        <v>0.85435300000000003</v>
      </c>
      <c r="Q950" s="4">
        <v>4.3715400000000004</v>
      </c>
      <c r="R950" s="4">
        <v>12.858217</v>
      </c>
      <c r="S950" s="3" t="s">
        <v>5285</v>
      </c>
      <c r="T950" s="5" t="s">
        <v>4601</v>
      </c>
      <c r="U950" s="4">
        <v>686.26464480000004</v>
      </c>
      <c r="V950" s="10">
        <v>1084.373644</v>
      </c>
      <c r="W950" s="4" t="s">
        <v>2935</v>
      </c>
      <c r="X950" s="4">
        <v>12.64</v>
      </c>
      <c r="Y950" s="4">
        <v>7.72</v>
      </c>
      <c r="Z950" s="4">
        <v>11.433757</v>
      </c>
      <c r="AA950" s="11" t="s">
        <v>5286</v>
      </c>
      <c r="AB950" s="11" t="s">
        <v>5286</v>
      </c>
      <c r="AC950" s="4">
        <v>0.93351600000000001</v>
      </c>
      <c r="AD950" s="4">
        <v>0.86914890748600004</v>
      </c>
      <c r="AE950" s="4">
        <v>0.86914890748600004</v>
      </c>
      <c r="AF950" s="4">
        <v>4.3715400000000004</v>
      </c>
      <c r="AG950" s="4">
        <v>6.8761803677869002</v>
      </c>
      <c r="AH950" s="4">
        <v>6.8761803677869002</v>
      </c>
      <c r="AI950" s="4">
        <v>0.85435300000000003</v>
      </c>
      <c r="AJ950" s="4">
        <v>1.564829</v>
      </c>
    </row>
    <row r="951" spans="1:36" hidden="1" x14ac:dyDescent="0.3">
      <c r="A951" s="1" t="s">
        <v>945</v>
      </c>
      <c r="B951" s="2">
        <v>4998779</v>
      </c>
      <c r="C951" s="3" t="s">
        <v>2936</v>
      </c>
      <c r="D951" s="4">
        <v>6090.3189963000004</v>
      </c>
      <c r="E951" s="3" t="s">
        <v>2930</v>
      </c>
      <c r="F951" s="3" t="s">
        <v>2958</v>
      </c>
      <c r="G951" s="3" t="s">
        <v>2958</v>
      </c>
      <c r="H951" s="3" t="s">
        <v>3044</v>
      </c>
      <c r="I951" s="3" t="s">
        <v>3045</v>
      </c>
      <c r="J951" s="4">
        <v>13.915094</v>
      </c>
      <c r="K951" s="4">
        <v>19.880863999999999</v>
      </c>
      <c r="L951" s="4">
        <v>14.482105000000001</v>
      </c>
      <c r="M951" s="4">
        <v>6.2940139999999998</v>
      </c>
      <c r="N951" s="4" t="s">
        <v>2924</v>
      </c>
      <c r="O951" s="4">
        <v>0.88222087441889496</v>
      </c>
      <c r="P951" s="4">
        <v>1.401381</v>
      </c>
      <c r="Q951" s="4">
        <v>26.713667000000001</v>
      </c>
      <c r="R951" s="4">
        <v>2.7677290000000001</v>
      </c>
      <c r="S951" s="3" t="s">
        <v>5287</v>
      </c>
      <c r="T951" s="4">
        <v>48.3</v>
      </c>
      <c r="U951" s="4">
        <v>6090.3189963000004</v>
      </c>
      <c r="V951" s="10">
        <v>4728.318996</v>
      </c>
      <c r="W951" s="4">
        <v>1.8219461697722601</v>
      </c>
      <c r="X951" s="4">
        <v>49</v>
      </c>
      <c r="Y951" s="4">
        <v>34.9</v>
      </c>
      <c r="Z951" s="4" t="s">
        <v>2924</v>
      </c>
      <c r="AA951" s="10">
        <v>9.2140404425</v>
      </c>
      <c r="AB951" s="10">
        <v>11.092406868499999</v>
      </c>
      <c r="AC951" s="4">
        <v>0.81047599999999997</v>
      </c>
      <c r="AD951" s="4">
        <v>0.93491230766190003</v>
      </c>
      <c r="AE951" s="4">
        <v>0.86094664894390005</v>
      </c>
      <c r="AF951" s="4">
        <v>26.713667000000001</v>
      </c>
      <c r="AG951" s="4" t="s">
        <v>2935</v>
      </c>
      <c r="AH951" s="4" t="s">
        <v>2935</v>
      </c>
      <c r="AI951" s="4">
        <v>1.401381</v>
      </c>
      <c r="AJ951" s="4">
        <v>5.7241049999999998</v>
      </c>
    </row>
    <row r="952" spans="1:36" hidden="1" x14ac:dyDescent="0.3">
      <c r="A952" s="1" t="s">
        <v>946</v>
      </c>
      <c r="B952" s="2">
        <v>100237</v>
      </c>
      <c r="C952" s="3" t="s">
        <v>2936</v>
      </c>
      <c r="D952" s="4">
        <v>6166.8914622000002</v>
      </c>
      <c r="E952" s="3" t="s">
        <v>2930</v>
      </c>
      <c r="F952" s="3" t="s">
        <v>2931</v>
      </c>
      <c r="G952" s="3" t="s">
        <v>2931</v>
      </c>
      <c r="H952" s="3" t="s">
        <v>2932</v>
      </c>
      <c r="I952" s="3" t="s">
        <v>2933</v>
      </c>
      <c r="J952" s="4">
        <v>45.709431000000002</v>
      </c>
      <c r="K952" s="4">
        <v>20.604782</v>
      </c>
      <c r="L952" s="4">
        <v>19.428968999999999</v>
      </c>
      <c r="M952" s="4">
        <v>3.750756</v>
      </c>
      <c r="N952" s="4">
        <v>15.7339449541284</v>
      </c>
      <c r="O952" s="4">
        <v>33.693517</v>
      </c>
      <c r="P952" s="4">
        <v>0.98687999999999998</v>
      </c>
      <c r="Q952" s="4" t="s">
        <v>2935</v>
      </c>
      <c r="R952" s="4" t="s">
        <v>2935</v>
      </c>
      <c r="S952" s="3" t="s">
        <v>5288</v>
      </c>
      <c r="T952" s="4">
        <v>17.149999999999999</v>
      </c>
      <c r="U952" s="4">
        <v>6166.8914622000002</v>
      </c>
      <c r="V952" s="10" t="s">
        <v>2935</v>
      </c>
      <c r="W952" s="4">
        <v>2.7988338192419802</v>
      </c>
      <c r="X952" s="4">
        <v>17.195</v>
      </c>
      <c r="Y952" s="4">
        <v>11.55</v>
      </c>
      <c r="Z952" s="4">
        <v>15.733945</v>
      </c>
      <c r="AA952" s="10">
        <v>12.7623158208</v>
      </c>
      <c r="AB952" s="10">
        <v>12.750929368</v>
      </c>
      <c r="AC952" s="4" t="s">
        <v>2935</v>
      </c>
      <c r="AD952" s="4" t="s">
        <v>2935</v>
      </c>
      <c r="AE952" s="4" t="s">
        <v>2935</v>
      </c>
      <c r="AF952" s="4" t="s">
        <v>2935</v>
      </c>
      <c r="AG952" s="4" t="s">
        <v>2935</v>
      </c>
      <c r="AH952" s="4" t="s">
        <v>2935</v>
      </c>
      <c r="AI952" s="4">
        <v>0.98687999999999998</v>
      </c>
      <c r="AJ952" s="4">
        <v>1.6600520000000001</v>
      </c>
    </row>
    <row r="953" spans="1:36" hidden="1" x14ac:dyDescent="0.3">
      <c r="A953" s="1" t="s">
        <v>947</v>
      </c>
      <c r="B953" s="2">
        <v>4135450</v>
      </c>
      <c r="C953" s="3" t="s">
        <v>2919</v>
      </c>
      <c r="D953" s="4">
        <v>14476.699357699999</v>
      </c>
      <c r="E953" s="3" t="s">
        <v>2946</v>
      </c>
      <c r="F953" s="3" t="s">
        <v>3022</v>
      </c>
      <c r="G953" s="3" t="s">
        <v>3023</v>
      </c>
      <c r="H953" s="3" t="s">
        <v>3023</v>
      </c>
      <c r="I953" s="3" t="s">
        <v>3498</v>
      </c>
      <c r="J953" s="4">
        <v>46.933191000000001</v>
      </c>
      <c r="K953" s="4">
        <v>26.184028999999999</v>
      </c>
      <c r="L953" s="4">
        <v>13.784207</v>
      </c>
      <c r="M953" s="4">
        <v>3.6163789999999998</v>
      </c>
      <c r="N953" s="4">
        <v>25.86178</v>
      </c>
      <c r="O953" s="4">
        <v>19.032133999999999</v>
      </c>
      <c r="P953" s="4">
        <v>4.5849960000000003</v>
      </c>
      <c r="Q953" s="4">
        <v>16.233599000000002</v>
      </c>
      <c r="R953" s="4">
        <v>18.255503000000001</v>
      </c>
      <c r="S953" s="3" t="s">
        <v>5289</v>
      </c>
      <c r="T953" s="4">
        <v>246.98</v>
      </c>
      <c r="U953" s="4">
        <v>14476.699357699999</v>
      </c>
      <c r="V953" s="10">
        <v>13651.661357000001</v>
      </c>
      <c r="W953" s="4" t="s">
        <v>2935</v>
      </c>
      <c r="X953" s="4">
        <v>250.46</v>
      </c>
      <c r="Y953" s="4">
        <v>159.005</v>
      </c>
      <c r="Z953" s="4">
        <v>25.86178</v>
      </c>
      <c r="AA953" s="10">
        <v>17.309033313800001</v>
      </c>
      <c r="AB953" s="10">
        <v>17.309033313800001</v>
      </c>
      <c r="AC953" s="4">
        <v>4.8476850000000002</v>
      </c>
      <c r="AD953" s="4">
        <v>4.6296609410562999</v>
      </c>
      <c r="AE953" s="4">
        <v>4.6296609410562999</v>
      </c>
      <c r="AF953" s="4">
        <v>16.233599000000002</v>
      </c>
      <c r="AG953" s="4">
        <v>12.0104163447416</v>
      </c>
      <c r="AH953" s="4">
        <v>12.0104163447416</v>
      </c>
      <c r="AI953" s="4">
        <v>4.5849960000000003</v>
      </c>
      <c r="AJ953" s="4">
        <v>20.339289999999998</v>
      </c>
    </row>
    <row r="954" spans="1:36" hidden="1" x14ac:dyDescent="0.3">
      <c r="A954" s="1" t="s">
        <v>948</v>
      </c>
      <c r="B954" s="2">
        <v>4967574</v>
      </c>
      <c r="C954" s="3" t="s">
        <v>2936</v>
      </c>
      <c r="D954" s="4">
        <v>8357.2094318399995</v>
      </c>
      <c r="E954" s="3" t="s">
        <v>2946</v>
      </c>
      <c r="F954" s="3" t="s">
        <v>3022</v>
      </c>
      <c r="G954" s="3" t="s">
        <v>3029</v>
      </c>
      <c r="H954" s="3" t="s">
        <v>3259</v>
      </c>
      <c r="I954" s="3" t="s">
        <v>3253</v>
      </c>
      <c r="J954" s="4">
        <v>39.586866999999998</v>
      </c>
      <c r="K954" s="4">
        <v>-11.995875</v>
      </c>
      <c r="L954" s="4">
        <v>-7.2156229999999999</v>
      </c>
      <c r="M954" s="4">
        <v>-1.8820520000000001</v>
      </c>
      <c r="N954" s="4">
        <v>27.273050000000001</v>
      </c>
      <c r="O954" s="4">
        <v>28.388566999999998</v>
      </c>
      <c r="P954" s="4">
        <v>4.5752920000000001</v>
      </c>
      <c r="Q954" s="4">
        <v>21.721668999999999</v>
      </c>
      <c r="R954" s="4">
        <v>48.051180000000002</v>
      </c>
      <c r="S954" s="3" t="s">
        <v>5290</v>
      </c>
      <c r="T954" s="4">
        <v>230.43</v>
      </c>
      <c r="U954" s="4">
        <v>8357.2094318399995</v>
      </c>
      <c r="V954" s="10">
        <v>7453.1824310000002</v>
      </c>
      <c r="W954" s="4" t="s">
        <v>2935</v>
      </c>
      <c r="X954" s="4">
        <v>278.38</v>
      </c>
      <c r="Y954" s="4">
        <v>159.30500000000001</v>
      </c>
      <c r="Z954" s="4">
        <v>27.273050000000001</v>
      </c>
      <c r="AA954" s="10">
        <v>22.111444829300002</v>
      </c>
      <c r="AB954" s="10">
        <v>22.783833889499999</v>
      </c>
      <c r="AC954" s="4">
        <v>2.4829720000000002</v>
      </c>
      <c r="AD954" s="4">
        <v>2.2138947952526999</v>
      </c>
      <c r="AE954" s="4">
        <v>2.2410043530346</v>
      </c>
      <c r="AF954" s="4">
        <v>21.721668999999999</v>
      </c>
      <c r="AG954" s="4">
        <v>18.132057975915298</v>
      </c>
      <c r="AH954" s="4">
        <v>18.248498982009401</v>
      </c>
      <c r="AI954" s="4">
        <v>4.5752920000000001</v>
      </c>
      <c r="AJ954" s="4">
        <v>4.580749</v>
      </c>
    </row>
    <row r="955" spans="1:36" hidden="1" x14ac:dyDescent="0.3">
      <c r="A955" s="1" t="s">
        <v>949</v>
      </c>
      <c r="B955" s="2">
        <v>4047873</v>
      </c>
      <c r="C955" s="3" t="s">
        <v>2936</v>
      </c>
      <c r="D955" s="4">
        <v>18524.120598900001</v>
      </c>
      <c r="E955" s="3" t="s">
        <v>2930</v>
      </c>
      <c r="F955" s="3" t="s">
        <v>2954</v>
      </c>
      <c r="G955" s="3" t="s">
        <v>2955</v>
      </c>
      <c r="H955" s="3" t="s">
        <v>3393</v>
      </c>
      <c r="I955" s="3" t="s">
        <v>3239</v>
      </c>
      <c r="J955" s="4">
        <v>5.9790049999999999</v>
      </c>
      <c r="K955" s="4">
        <v>19.517634999999999</v>
      </c>
      <c r="L955" s="4">
        <v>4.848732</v>
      </c>
      <c r="M955" s="4">
        <v>0.76875400000000005</v>
      </c>
      <c r="N955" s="4">
        <v>35.055356000000003</v>
      </c>
      <c r="O955" s="4">
        <v>30.193189</v>
      </c>
      <c r="P955" s="4">
        <v>9.6767280000000007</v>
      </c>
      <c r="Q955" s="4">
        <v>22.308941000000001</v>
      </c>
      <c r="R955" s="4">
        <v>32.875754999999998</v>
      </c>
      <c r="S955" s="3" t="s">
        <v>5291</v>
      </c>
      <c r="T955" s="4">
        <v>487.62</v>
      </c>
      <c r="U955" s="4">
        <v>18524.120598900001</v>
      </c>
      <c r="V955" s="10">
        <v>19606.212597999998</v>
      </c>
      <c r="W955" s="4">
        <v>0.85312333374348903</v>
      </c>
      <c r="X955" s="4">
        <v>499.87</v>
      </c>
      <c r="Y955" s="4">
        <v>391.84</v>
      </c>
      <c r="Z955" s="4">
        <v>35.055356000000003</v>
      </c>
      <c r="AA955" s="10">
        <v>28.370964823400001</v>
      </c>
      <c r="AB955" s="10">
        <v>28.370964823400001</v>
      </c>
      <c r="AC955" s="4">
        <v>8.8995529999999992</v>
      </c>
      <c r="AD955" s="4">
        <v>8.5200178521249992</v>
      </c>
      <c r="AE955" s="4">
        <v>8.5200178521249992</v>
      </c>
      <c r="AF955" s="4">
        <v>22.308941000000001</v>
      </c>
      <c r="AG955" s="4">
        <v>21.7005365926892</v>
      </c>
      <c r="AH955" s="4">
        <v>21.7005365926892</v>
      </c>
      <c r="AI955" s="4">
        <v>9.6767280000000007</v>
      </c>
      <c r="AJ955" s="4" t="s">
        <v>2924</v>
      </c>
    </row>
    <row r="956" spans="1:36" hidden="1" x14ac:dyDescent="0.3">
      <c r="A956" s="1" t="s">
        <v>950</v>
      </c>
      <c r="B956" s="2">
        <v>108391</v>
      </c>
      <c r="C956" s="3" t="s">
        <v>2936</v>
      </c>
      <c r="D956" s="4">
        <v>57347.833331050002</v>
      </c>
      <c r="E956" s="3" t="s">
        <v>2946</v>
      </c>
      <c r="F956" s="3" t="s">
        <v>2947</v>
      </c>
      <c r="G956" s="3" t="s">
        <v>2948</v>
      </c>
      <c r="H956" s="3" t="s">
        <v>2990</v>
      </c>
      <c r="I956" s="3" t="s">
        <v>3498</v>
      </c>
      <c r="J956" s="4">
        <v>120.220843</v>
      </c>
      <c r="K956" s="4">
        <v>35.586244000000001</v>
      </c>
      <c r="L956" s="4">
        <v>16.151827999999998</v>
      </c>
      <c r="M956" s="4">
        <v>4.1729320000000003</v>
      </c>
      <c r="N956" s="4">
        <v>115.176039</v>
      </c>
      <c r="O956" s="4">
        <v>95.683701999999997</v>
      </c>
      <c r="P956" s="4" t="s">
        <v>2924</v>
      </c>
      <c r="Q956" s="4">
        <v>77.620941999999999</v>
      </c>
      <c r="R956" s="4">
        <v>99.349923000000004</v>
      </c>
      <c r="S956" s="3" t="s">
        <v>5292</v>
      </c>
      <c r="T956" s="4">
        <v>2355.35</v>
      </c>
      <c r="U956" s="4">
        <v>57347.833331050002</v>
      </c>
      <c r="V956" s="10">
        <v>59450.112330999997</v>
      </c>
      <c r="W956" s="4" t="s">
        <v>2935</v>
      </c>
      <c r="X956" s="4">
        <v>2402.5149999999999</v>
      </c>
      <c r="Y956" s="4">
        <v>1061.96</v>
      </c>
      <c r="Z956" s="4">
        <v>115.176039</v>
      </c>
      <c r="AA956" s="10">
        <v>79.068148294300002</v>
      </c>
      <c r="AB956" s="10">
        <v>79.068148294300002</v>
      </c>
      <c r="AC956" s="4">
        <v>34.613805999999997</v>
      </c>
      <c r="AD956" s="4">
        <v>29.5681668806678</v>
      </c>
      <c r="AE956" s="4">
        <v>29.5681668806678</v>
      </c>
      <c r="AF956" s="4">
        <v>77.620941999999999</v>
      </c>
      <c r="AG956" s="4">
        <v>52.929016181166503</v>
      </c>
      <c r="AH956" s="4">
        <v>52.929016181166503</v>
      </c>
      <c r="AI956" s="4" t="s">
        <v>2924</v>
      </c>
      <c r="AJ956" s="4" t="s">
        <v>2924</v>
      </c>
    </row>
    <row r="957" spans="1:36" hidden="1" x14ac:dyDescent="0.3">
      <c r="A957" s="1" t="s">
        <v>951</v>
      </c>
      <c r="B957" s="2">
        <v>100716</v>
      </c>
      <c r="C957" s="3" t="s">
        <v>2957</v>
      </c>
      <c r="D957" s="4">
        <v>593.13441095999997</v>
      </c>
      <c r="E957" s="3" t="s">
        <v>2930</v>
      </c>
      <c r="F957" s="3" t="s">
        <v>2931</v>
      </c>
      <c r="G957" s="3" t="s">
        <v>2931</v>
      </c>
      <c r="H957" s="3" t="s">
        <v>2932</v>
      </c>
      <c r="I957" s="3" t="s">
        <v>2933</v>
      </c>
      <c r="J957" s="4">
        <v>25.238095000000001</v>
      </c>
      <c r="K957" s="4">
        <v>9.6594859999999994</v>
      </c>
      <c r="L957" s="4">
        <v>5.7640750000000001</v>
      </c>
      <c r="M957" s="4">
        <v>3.0698889999999999</v>
      </c>
      <c r="N957" s="4">
        <v>12.829268292682899</v>
      </c>
      <c r="O957" s="4">
        <v>10.134874999999999</v>
      </c>
      <c r="P957" s="4">
        <v>1.348487</v>
      </c>
      <c r="Q957" s="4" t="s">
        <v>2935</v>
      </c>
      <c r="R957" s="4" t="s">
        <v>2935</v>
      </c>
      <c r="S957" s="3" t="s">
        <v>5293</v>
      </c>
      <c r="T957" s="4">
        <v>15.78</v>
      </c>
      <c r="U957" s="4">
        <v>593.13441095999997</v>
      </c>
      <c r="V957" s="10" t="s">
        <v>2935</v>
      </c>
      <c r="W957" s="4">
        <v>4.3092522179974697</v>
      </c>
      <c r="X957" s="4">
        <v>16.32</v>
      </c>
      <c r="Y957" s="4">
        <v>11.55</v>
      </c>
      <c r="Z957" s="4">
        <v>12.829268000000001</v>
      </c>
      <c r="AA957" s="10">
        <v>11.2177436553</v>
      </c>
      <c r="AB957" s="10">
        <v>12.8292682926</v>
      </c>
      <c r="AC957" s="4" t="s">
        <v>2935</v>
      </c>
      <c r="AD957" s="4" t="s">
        <v>2935</v>
      </c>
      <c r="AE957" s="4" t="s">
        <v>2935</v>
      </c>
      <c r="AF957" s="4" t="s">
        <v>2935</v>
      </c>
      <c r="AG957" s="4" t="s">
        <v>2935</v>
      </c>
      <c r="AH957" s="4" t="s">
        <v>2935</v>
      </c>
      <c r="AI957" s="4">
        <v>1.348487</v>
      </c>
      <c r="AJ957" s="4">
        <v>2.3590970000000002</v>
      </c>
    </row>
    <row r="958" spans="1:36" hidden="1" x14ac:dyDescent="0.3">
      <c r="A958" s="1" t="s">
        <v>952</v>
      </c>
      <c r="B958" s="2">
        <v>4426904</v>
      </c>
      <c r="C958" s="3" t="s">
        <v>2936</v>
      </c>
      <c r="D958" s="4">
        <v>599.97329434999995</v>
      </c>
      <c r="E958" s="3" t="s">
        <v>2977</v>
      </c>
      <c r="F958" s="3" t="s">
        <v>2978</v>
      </c>
      <c r="G958" s="3" t="s">
        <v>3141</v>
      </c>
      <c r="H958" s="3" t="s">
        <v>3504</v>
      </c>
      <c r="I958" s="3" t="s">
        <v>2980</v>
      </c>
      <c r="J958" s="4">
        <v>-0.79051400000000005</v>
      </c>
      <c r="K958" s="4">
        <v>25.751503</v>
      </c>
      <c r="L958" s="4">
        <v>12.053571</v>
      </c>
      <c r="M958" s="4">
        <v>3.0377670000000001</v>
      </c>
      <c r="N958" s="4">
        <v>46.481481481481502</v>
      </c>
      <c r="O958" s="4">
        <v>68.956044000000006</v>
      </c>
      <c r="P958" s="4">
        <v>1.1840740000000001</v>
      </c>
      <c r="Q958" s="4">
        <v>32.594763999999998</v>
      </c>
      <c r="R958" s="4">
        <v>44.675044</v>
      </c>
      <c r="S958" s="3" t="s">
        <v>5294</v>
      </c>
      <c r="T958" s="4">
        <v>12.55</v>
      </c>
      <c r="U958" s="4">
        <v>599.97329434999995</v>
      </c>
      <c r="V958" s="10">
        <v>1097.498294</v>
      </c>
      <c r="W958" s="4">
        <v>1.9123505976095601</v>
      </c>
      <c r="X958" s="4">
        <v>13.12</v>
      </c>
      <c r="Y958" s="5" t="s">
        <v>4639</v>
      </c>
      <c r="Z958" s="4">
        <v>39.096572999999999</v>
      </c>
      <c r="AA958" s="10">
        <v>12.8061224489</v>
      </c>
      <c r="AB958" s="10">
        <v>11.6203703703</v>
      </c>
      <c r="AC958" s="4">
        <v>18.771885999999999</v>
      </c>
      <c r="AD958" s="4">
        <v>23.0122094690933</v>
      </c>
      <c r="AE958" s="4">
        <v>20.131303886861001</v>
      </c>
      <c r="AF958" s="4">
        <v>32.594763999999998</v>
      </c>
      <c r="AG958" s="4">
        <v>41.961318830051603</v>
      </c>
      <c r="AH958" s="4">
        <v>31.2900440199572</v>
      </c>
      <c r="AI958" s="4">
        <v>1.1840740000000001</v>
      </c>
      <c r="AJ958" s="4">
        <v>1.195238</v>
      </c>
    </row>
    <row r="959" spans="1:36" hidden="1" x14ac:dyDescent="0.3">
      <c r="A959" s="1" t="s">
        <v>953</v>
      </c>
      <c r="B959" s="2">
        <v>4965825</v>
      </c>
      <c r="C959" s="3" t="s">
        <v>2919</v>
      </c>
      <c r="D959" s="4">
        <v>510.76772099999999</v>
      </c>
      <c r="E959" s="3" t="s">
        <v>2946</v>
      </c>
      <c r="F959" s="3" t="s">
        <v>3022</v>
      </c>
      <c r="G959" s="3" t="s">
        <v>3029</v>
      </c>
      <c r="H959" s="3" t="s">
        <v>3030</v>
      </c>
      <c r="I959" s="3" t="s">
        <v>3194</v>
      </c>
      <c r="J959" s="4">
        <v>47.621651</v>
      </c>
      <c r="K959" s="4">
        <v>63.834952000000001</v>
      </c>
      <c r="L959" s="4">
        <v>49.336283000000002</v>
      </c>
      <c r="M959" s="4">
        <v>7.7414209999999999</v>
      </c>
      <c r="N959" s="4" t="s">
        <v>2924</v>
      </c>
      <c r="O959" s="4">
        <v>26.213591999999998</v>
      </c>
      <c r="P959" s="4">
        <v>1.9979279999999999</v>
      </c>
      <c r="Q959" s="4">
        <v>16.224095999999999</v>
      </c>
      <c r="R959" s="4">
        <v>12.535088999999999</v>
      </c>
      <c r="S959" s="3" t="s">
        <v>5295</v>
      </c>
      <c r="T959" s="4">
        <v>27</v>
      </c>
      <c r="U959" s="4">
        <v>510.76772099999999</v>
      </c>
      <c r="V959" s="10">
        <v>512.19472099999996</v>
      </c>
      <c r="W959" s="4" t="s">
        <v>2935</v>
      </c>
      <c r="X959" s="4">
        <v>28.04</v>
      </c>
      <c r="Y959" s="4">
        <v>13.52</v>
      </c>
      <c r="Z959" s="4" t="s">
        <v>2924</v>
      </c>
      <c r="AA959" s="10">
        <v>29.670329670299999</v>
      </c>
      <c r="AB959" s="10">
        <v>31.213872832300002</v>
      </c>
      <c r="AC959" s="4">
        <v>1.472958</v>
      </c>
      <c r="AD959" s="4">
        <v>1.4797542028399</v>
      </c>
      <c r="AE959" s="4">
        <v>1.5068229038265</v>
      </c>
      <c r="AF959" s="4">
        <v>16.224095999999999</v>
      </c>
      <c r="AG959" s="4">
        <v>13.8890846993424</v>
      </c>
      <c r="AH959" s="4">
        <v>14.4030685151076</v>
      </c>
      <c r="AI959" s="4">
        <v>1.9979279999999999</v>
      </c>
      <c r="AJ959" s="4">
        <v>5.1973050000000001</v>
      </c>
    </row>
    <row r="960" spans="1:36" hidden="1" x14ac:dyDescent="0.3">
      <c r="A960" s="1" t="s">
        <v>954</v>
      </c>
      <c r="B960" s="2">
        <v>4101711</v>
      </c>
      <c r="C960" s="3" t="s">
        <v>2919</v>
      </c>
      <c r="D960" s="4">
        <v>47595.410004600002</v>
      </c>
      <c r="E960" s="3" t="s">
        <v>2937</v>
      </c>
      <c r="F960" s="3" t="s">
        <v>2938</v>
      </c>
      <c r="G960" s="3" t="s">
        <v>3039</v>
      </c>
      <c r="H960" s="3" t="s">
        <v>3039</v>
      </c>
      <c r="I960" s="3" t="s">
        <v>3521</v>
      </c>
      <c r="J960" s="4">
        <v>36.286088999999997</v>
      </c>
      <c r="K960" s="4">
        <v>23.06325</v>
      </c>
      <c r="L960" s="4">
        <v>8.5445519999999995</v>
      </c>
      <c r="M960" s="4">
        <v>1.5027489999999999</v>
      </c>
      <c r="N960" s="4">
        <v>41.169474999999998</v>
      </c>
      <c r="O960" s="4">
        <v>45.648352000000003</v>
      </c>
      <c r="P960" s="4">
        <v>13.231406</v>
      </c>
      <c r="Q960" s="4">
        <v>25.858602000000001</v>
      </c>
      <c r="R960" s="4">
        <v>57.837311</v>
      </c>
      <c r="S960" s="3" t="s">
        <v>5296</v>
      </c>
      <c r="T960" s="4">
        <v>83.08</v>
      </c>
      <c r="U960" s="4">
        <v>47595.410004600002</v>
      </c>
      <c r="V960" s="10">
        <v>47830.010004000003</v>
      </c>
      <c r="W960" s="4">
        <v>1.8777082330284101</v>
      </c>
      <c r="X960" s="4">
        <v>84.88</v>
      </c>
      <c r="Y960" s="4">
        <v>59.465000000000003</v>
      </c>
      <c r="Z960" s="4">
        <v>41.169474999999998</v>
      </c>
      <c r="AA960" s="10">
        <v>39.0120210368</v>
      </c>
      <c r="AB960" s="10">
        <v>40.875366540000002</v>
      </c>
      <c r="AC960" s="4">
        <v>6.3943009999999996</v>
      </c>
      <c r="AD960" s="4">
        <v>5.9938409699108002</v>
      </c>
      <c r="AE960" s="4">
        <v>6.3134787624491997</v>
      </c>
      <c r="AF960" s="4">
        <v>25.858602000000001</v>
      </c>
      <c r="AG960" s="4">
        <v>26.549071090215801</v>
      </c>
      <c r="AH960" s="4">
        <v>28.024890013462301</v>
      </c>
      <c r="AI960" s="4">
        <v>13.231406</v>
      </c>
      <c r="AJ960" s="4">
        <v>13.231406</v>
      </c>
    </row>
    <row r="961" spans="1:36" hidden="1" x14ac:dyDescent="0.3">
      <c r="A961" s="1" t="s">
        <v>955</v>
      </c>
      <c r="B961" s="2">
        <v>5231027</v>
      </c>
      <c r="C961" s="3" t="s">
        <v>2936</v>
      </c>
      <c r="D961" s="4">
        <v>1106.9670000000001</v>
      </c>
      <c r="E961" s="3" t="s">
        <v>2946</v>
      </c>
      <c r="F961" s="3" t="s">
        <v>2947</v>
      </c>
      <c r="G961" s="3" t="s">
        <v>2985</v>
      </c>
      <c r="H961" s="3" t="s">
        <v>3065</v>
      </c>
      <c r="I961" s="3" t="s">
        <v>2950</v>
      </c>
      <c r="J961" s="4">
        <v>-55.272109</v>
      </c>
      <c r="K961" s="4">
        <v>26.645264999999998</v>
      </c>
      <c r="L961" s="4">
        <v>8.0821919999999992</v>
      </c>
      <c r="M961" s="4">
        <v>23.088923999999999</v>
      </c>
      <c r="N961" s="4" t="s">
        <v>2924</v>
      </c>
      <c r="O961" s="4" t="s">
        <v>2924</v>
      </c>
      <c r="P961" s="4">
        <v>1.1400090000000001</v>
      </c>
      <c r="Q961" s="4" t="s">
        <v>2924</v>
      </c>
      <c r="R961" s="4">
        <v>33.214320999999998</v>
      </c>
      <c r="S961" s="3" t="s">
        <v>5297</v>
      </c>
      <c r="T961" s="4">
        <v>7.89</v>
      </c>
      <c r="U961" s="4">
        <v>1106.9670000000001</v>
      </c>
      <c r="V961" s="10">
        <v>1212.5219999999999</v>
      </c>
      <c r="W961" s="4" t="s">
        <v>2935</v>
      </c>
      <c r="X961" s="4">
        <v>25.87</v>
      </c>
      <c r="Y961" s="4">
        <v>5.52</v>
      </c>
      <c r="Z961" s="4" t="s">
        <v>2924</v>
      </c>
      <c r="AA961" s="10" t="s">
        <v>2924</v>
      </c>
      <c r="AB961" s="10" t="s">
        <v>2924</v>
      </c>
      <c r="AC961" s="4">
        <v>2.2417829999999999</v>
      </c>
      <c r="AD961" s="4">
        <v>2.1670598580222</v>
      </c>
      <c r="AE961" s="4">
        <v>2.2388331704968998</v>
      </c>
      <c r="AF961" s="4" t="s">
        <v>2924</v>
      </c>
      <c r="AG961" s="4">
        <v>27.910513037713599</v>
      </c>
      <c r="AH961" s="4">
        <v>48.098774247292603</v>
      </c>
      <c r="AI961" s="4">
        <v>1.1400090000000001</v>
      </c>
      <c r="AJ961" s="4">
        <v>6.3170539999999997</v>
      </c>
    </row>
    <row r="962" spans="1:36" hidden="1" x14ac:dyDescent="0.3">
      <c r="A962" s="1" t="s">
        <v>956</v>
      </c>
      <c r="B962" s="2">
        <v>1019856</v>
      </c>
      <c r="C962" s="3" t="s">
        <v>2936</v>
      </c>
      <c r="D962" s="4">
        <v>2640.6055226799999</v>
      </c>
      <c r="E962" s="3" t="s">
        <v>2930</v>
      </c>
      <c r="F962" s="3" t="s">
        <v>2931</v>
      </c>
      <c r="G962" s="3" t="s">
        <v>2931</v>
      </c>
      <c r="H962" s="3" t="s">
        <v>2932</v>
      </c>
      <c r="I962" s="3" t="s">
        <v>2933</v>
      </c>
      <c r="J962" s="4">
        <v>70.554551000000004</v>
      </c>
      <c r="K962" s="4">
        <v>25.282267000000001</v>
      </c>
      <c r="L962" s="4">
        <v>17.018197000000001</v>
      </c>
      <c r="M962" s="4">
        <v>1.361275</v>
      </c>
      <c r="N962" s="4">
        <v>24.7117903930131</v>
      </c>
      <c r="O962" s="4">
        <v>14.675829999999999</v>
      </c>
      <c r="P962" s="4">
        <v>1.69001</v>
      </c>
      <c r="Q962" s="4" t="s">
        <v>2935</v>
      </c>
      <c r="R962" s="4" t="s">
        <v>2935</v>
      </c>
      <c r="S962" s="3" t="s">
        <v>5298</v>
      </c>
      <c r="T962" s="4">
        <v>56.59</v>
      </c>
      <c r="U962" s="4">
        <v>2640.6055226799999</v>
      </c>
      <c r="V962" s="10" t="s">
        <v>2935</v>
      </c>
      <c r="W962" s="4">
        <v>1.20162572892737</v>
      </c>
      <c r="X962" s="4">
        <v>58.875</v>
      </c>
      <c r="Y962" s="4">
        <v>32.0946</v>
      </c>
      <c r="Z962" s="4">
        <v>24.625762000000002</v>
      </c>
      <c r="AA962" s="10">
        <v>16.562765241299999</v>
      </c>
      <c r="AB962" s="10">
        <v>16.7096292228</v>
      </c>
      <c r="AC962" s="4" t="s">
        <v>2935</v>
      </c>
      <c r="AD962" s="4" t="s">
        <v>2935</v>
      </c>
      <c r="AE962" s="4" t="s">
        <v>2935</v>
      </c>
      <c r="AF962" s="4" t="s">
        <v>2935</v>
      </c>
      <c r="AG962" s="4" t="s">
        <v>2935</v>
      </c>
      <c r="AH962" s="4" t="s">
        <v>2935</v>
      </c>
      <c r="AI962" s="4">
        <v>1.69001</v>
      </c>
      <c r="AJ962" s="4">
        <v>2.0104449999999998</v>
      </c>
    </row>
    <row r="963" spans="1:36" hidden="1" x14ac:dyDescent="0.3">
      <c r="A963" s="1" t="s">
        <v>957</v>
      </c>
      <c r="B963" s="2">
        <v>102893</v>
      </c>
      <c r="C963" s="3" t="s">
        <v>2936</v>
      </c>
      <c r="D963" s="4">
        <v>2188.9158042700001</v>
      </c>
      <c r="E963" s="3" t="s">
        <v>2930</v>
      </c>
      <c r="F963" s="3" t="s">
        <v>2954</v>
      </c>
      <c r="G963" s="3" t="s">
        <v>2954</v>
      </c>
      <c r="H963" s="3" t="s">
        <v>3493</v>
      </c>
      <c r="I963" s="3" t="s">
        <v>3522</v>
      </c>
      <c r="J963" s="4">
        <v>24.138974999999999</v>
      </c>
      <c r="K963" s="4">
        <v>8.2269129999999997</v>
      </c>
      <c r="L963" s="4">
        <v>9.9973179999999999</v>
      </c>
      <c r="M963" s="4">
        <v>-0.55760299999999996</v>
      </c>
      <c r="N963" s="4">
        <v>13.188219</v>
      </c>
      <c r="O963" s="4">
        <v>33.648893000000001</v>
      </c>
      <c r="P963" s="4">
        <v>2.1237659999999998</v>
      </c>
      <c r="Q963" s="4" t="s">
        <v>2935</v>
      </c>
      <c r="R963" s="4" t="s">
        <v>2935</v>
      </c>
      <c r="S963" s="3" t="s">
        <v>5299</v>
      </c>
      <c r="T963" s="5" t="s">
        <v>5300</v>
      </c>
      <c r="U963" s="4">
        <v>2188.9158042700001</v>
      </c>
      <c r="V963" s="10" t="s">
        <v>2935</v>
      </c>
      <c r="W963" s="4">
        <v>2.7305085572187799</v>
      </c>
      <c r="X963" s="4">
        <v>217.59989999999999</v>
      </c>
      <c r="Y963" s="4">
        <v>161.72</v>
      </c>
      <c r="Z963" s="4">
        <v>13.188219</v>
      </c>
      <c r="AA963" s="10">
        <v>11.9982683273</v>
      </c>
      <c r="AB963" s="10">
        <v>12.931273644299999</v>
      </c>
      <c r="AC963" s="4" t="s">
        <v>2935</v>
      </c>
      <c r="AD963" s="4" t="s">
        <v>2935</v>
      </c>
      <c r="AE963" s="4" t="s">
        <v>2935</v>
      </c>
      <c r="AF963" s="4" t="s">
        <v>2935</v>
      </c>
      <c r="AG963" s="4" t="s">
        <v>2935</v>
      </c>
      <c r="AH963" s="4" t="s">
        <v>2935</v>
      </c>
      <c r="AI963" s="4">
        <v>2.1237659999999998</v>
      </c>
      <c r="AJ963" s="4">
        <v>2.1237659999999998</v>
      </c>
    </row>
    <row r="964" spans="1:36" hidden="1" x14ac:dyDescent="0.3">
      <c r="A964" s="1" t="s">
        <v>958</v>
      </c>
      <c r="B964" s="2">
        <v>102950</v>
      </c>
      <c r="C964" s="3" t="s">
        <v>2936</v>
      </c>
      <c r="D964" s="4">
        <v>9758.9799717999995</v>
      </c>
      <c r="E964" s="3" t="s">
        <v>2977</v>
      </c>
      <c r="F964" s="3" t="s">
        <v>2978</v>
      </c>
      <c r="G964" s="3" t="s">
        <v>2979</v>
      </c>
      <c r="H964" s="3" t="s">
        <v>2979</v>
      </c>
      <c r="I964" s="3" t="s">
        <v>2980</v>
      </c>
      <c r="J964" s="4">
        <v>24.698730000000001</v>
      </c>
      <c r="K964" s="4">
        <v>0.60436199999999995</v>
      </c>
      <c r="L964" s="4">
        <v>0.43721599999999999</v>
      </c>
      <c r="M964" s="4">
        <v>1.1625859999999999</v>
      </c>
      <c r="N964" s="4">
        <v>33.389534883720899</v>
      </c>
      <c r="O964" s="4">
        <v>20.419556</v>
      </c>
      <c r="P964" s="4">
        <v>3.3057989999999999</v>
      </c>
      <c r="Q964" s="4">
        <v>18.810434000000001</v>
      </c>
      <c r="R964" s="4">
        <v>30.879897</v>
      </c>
      <c r="S964" s="3" t="s">
        <v>5301</v>
      </c>
      <c r="T964" s="4">
        <v>114.86</v>
      </c>
      <c r="U964" s="4">
        <v>9758.9799717999995</v>
      </c>
      <c r="V964" s="10">
        <v>14634.874970999999</v>
      </c>
      <c r="W964" s="4">
        <v>3.83075047884381</v>
      </c>
      <c r="X964" s="4">
        <v>118.34</v>
      </c>
      <c r="Y964" s="4">
        <v>91.4</v>
      </c>
      <c r="Z964" s="4">
        <v>33.428404999999998</v>
      </c>
      <c r="AA964" s="10">
        <v>36.718774975199999</v>
      </c>
      <c r="AB964" s="10">
        <v>36.444749049599999</v>
      </c>
      <c r="AC964" s="4">
        <v>12.349897</v>
      </c>
      <c r="AD964" s="4">
        <v>11.602472486207899</v>
      </c>
      <c r="AE964" s="4">
        <v>12.175751676472199</v>
      </c>
      <c r="AF964" s="4">
        <v>18.810434000000001</v>
      </c>
      <c r="AG964" s="4">
        <v>18.251667352383201</v>
      </c>
      <c r="AH964" s="4">
        <v>19.184110029669501</v>
      </c>
      <c r="AI964" s="4">
        <v>3.3057989999999999</v>
      </c>
      <c r="AJ964" s="4">
        <v>3.3057989999999999</v>
      </c>
    </row>
    <row r="965" spans="1:36" hidden="1" x14ac:dyDescent="0.3">
      <c r="A965" s="1" t="s">
        <v>959</v>
      </c>
      <c r="B965" s="2">
        <v>4210001</v>
      </c>
      <c r="C965" s="3" t="s">
        <v>2936</v>
      </c>
      <c r="D965" s="4">
        <v>5858.2734441000002</v>
      </c>
      <c r="E965" s="3" t="s">
        <v>2937</v>
      </c>
      <c r="F965" s="3" t="s">
        <v>2938</v>
      </c>
      <c r="G965" s="3" t="s">
        <v>3047</v>
      </c>
      <c r="H965" s="3" t="s">
        <v>3104</v>
      </c>
      <c r="I965" s="3" t="s">
        <v>3523</v>
      </c>
      <c r="J965" s="4">
        <v>36.976711000000002</v>
      </c>
      <c r="K965" s="4">
        <v>3.6656569999999999</v>
      </c>
      <c r="L965" s="4">
        <v>12.814780000000001</v>
      </c>
      <c r="M965" s="4">
        <v>7.3452019999999996</v>
      </c>
      <c r="N965" s="4">
        <v>27.796462999999999</v>
      </c>
      <c r="O965" s="4">
        <v>28.755248999999999</v>
      </c>
      <c r="P965" s="4">
        <v>5.0967570000000002</v>
      </c>
      <c r="Q965" s="4">
        <v>17.238765999999998</v>
      </c>
      <c r="R965" s="4">
        <v>27.491862999999999</v>
      </c>
      <c r="S965" s="3" t="s">
        <v>5302</v>
      </c>
      <c r="T965" s="4">
        <v>95.87</v>
      </c>
      <c r="U965" s="4">
        <v>5858.2734441000002</v>
      </c>
      <c r="V965" s="10">
        <v>6044.7734440000004</v>
      </c>
      <c r="W965" s="4">
        <v>0.50067800146031105</v>
      </c>
      <c r="X965" s="4">
        <v>102.18</v>
      </c>
      <c r="Y965" s="4">
        <v>68.02</v>
      </c>
      <c r="Z965" s="4">
        <v>27.796462999999999</v>
      </c>
      <c r="AA965" s="10">
        <v>26.4039218926</v>
      </c>
      <c r="AB965" s="10">
        <v>28.630131668099999</v>
      </c>
      <c r="AC965" s="4">
        <v>3.2889569999999999</v>
      </c>
      <c r="AD965" s="4">
        <v>3.0641155325863001</v>
      </c>
      <c r="AE965" s="4">
        <v>3.2283804622712999</v>
      </c>
      <c r="AF965" s="4">
        <v>17.238765999999998</v>
      </c>
      <c r="AG965" s="4">
        <v>15.905553111671701</v>
      </c>
      <c r="AH965" s="4">
        <v>17.077239063214599</v>
      </c>
      <c r="AI965" s="4">
        <v>5.0967570000000002</v>
      </c>
      <c r="AJ965" s="4">
        <v>12.186348000000001</v>
      </c>
    </row>
    <row r="966" spans="1:36" hidden="1" x14ac:dyDescent="0.3">
      <c r="A966" s="1" t="s">
        <v>960</v>
      </c>
      <c r="B966" s="2">
        <v>110641</v>
      </c>
      <c r="C966" s="3" t="s">
        <v>2936</v>
      </c>
      <c r="D966" s="4">
        <v>3299.4384101199998</v>
      </c>
      <c r="E966" s="3" t="s">
        <v>2930</v>
      </c>
      <c r="F966" s="3" t="s">
        <v>2954</v>
      </c>
      <c r="G966" s="3" t="s">
        <v>2955</v>
      </c>
      <c r="H966" s="3" t="s">
        <v>2956</v>
      </c>
      <c r="I966" s="3" t="s">
        <v>3102</v>
      </c>
      <c r="J966" s="4">
        <v>33.902593000000003</v>
      </c>
      <c r="K966" s="4">
        <v>24.749558</v>
      </c>
      <c r="L966" s="4">
        <v>10.866719</v>
      </c>
      <c r="M966" s="4">
        <v>0.37932700000000003</v>
      </c>
      <c r="N966" s="4">
        <v>13.381795</v>
      </c>
      <c r="O966" s="4">
        <v>9.8925230000000006</v>
      </c>
      <c r="P966" s="4">
        <v>3.0451670000000002</v>
      </c>
      <c r="Q966" s="4">
        <v>8.2336770000000001</v>
      </c>
      <c r="R966" s="4">
        <v>11.897157999999999</v>
      </c>
      <c r="S966" s="3" t="s">
        <v>5303</v>
      </c>
      <c r="T966" s="4">
        <v>42.34</v>
      </c>
      <c r="U966" s="4">
        <v>3299.4384101199998</v>
      </c>
      <c r="V966" s="10">
        <v>3235.6374099999998</v>
      </c>
      <c r="W966" s="4">
        <v>2.92867264997638</v>
      </c>
      <c r="X966" s="4">
        <v>42.559899999999999</v>
      </c>
      <c r="Y966" s="4">
        <v>31.08</v>
      </c>
      <c r="Z966" s="4">
        <v>13.381795</v>
      </c>
      <c r="AA966" s="10">
        <v>10.4113900705</v>
      </c>
      <c r="AB966" s="10">
        <v>12.3270601388</v>
      </c>
      <c r="AC966" s="4">
        <v>2.0236559999999999</v>
      </c>
      <c r="AD966" s="4">
        <v>1.9167884402098001</v>
      </c>
      <c r="AE966" s="4">
        <v>1.9893773482593999</v>
      </c>
      <c r="AF966" s="4">
        <v>8.2336770000000001</v>
      </c>
      <c r="AG966" s="4">
        <v>5.9214319648949001</v>
      </c>
      <c r="AH966" s="4">
        <v>4.1355814560811002</v>
      </c>
      <c r="AI966" s="4">
        <v>3.0451670000000002</v>
      </c>
      <c r="AJ966" s="4" t="s">
        <v>2924</v>
      </c>
    </row>
    <row r="967" spans="1:36" hidden="1" x14ac:dyDescent="0.3">
      <c r="A967" s="1" t="s">
        <v>961</v>
      </c>
      <c r="B967" s="2">
        <v>4379438</v>
      </c>
      <c r="C967" s="3" t="s">
        <v>2936</v>
      </c>
      <c r="D967" s="4">
        <v>73289.709496080002</v>
      </c>
      <c r="E967" s="3" t="s">
        <v>2937</v>
      </c>
      <c r="F967" s="3" t="s">
        <v>3060</v>
      </c>
      <c r="G967" s="3" t="s">
        <v>3061</v>
      </c>
      <c r="H967" s="3" t="s">
        <v>3061</v>
      </c>
      <c r="I967" s="3" t="s">
        <v>3269</v>
      </c>
      <c r="J967" s="4">
        <v>16.443460999999999</v>
      </c>
      <c r="K967" s="4">
        <v>1.9335329999999999</v>
      </c>
      <c r="L967" s="4">
        <v>11.186477999999999</v>
      </c>
      <c r="M967" s="4">
        <v>1.8712219999999999</v>
      </c>
      <c r="N967" s="4">
        <v>18.515523999999999</v>
      </c>
      <c r="O967" s="4">
        <v>28.237786</v>
      </c>
      <c r="P967" s="4">
        <v>2.696844</v>
      </c>
      <c r="Q967" s="4">
        <v>6.3979369999999998</v>
      </c>
      <c r="R967" s="4">
        <v>30.054458</v>
      </c>
      <c r="S967" s="3" t="s">
        <v>5304</v>
      </c>
      <c r="T967" s="4">
        <v>299.97000000000003</v>
      </c>
      <c r="U967" s="4">
        <v>73289.709496080002</v>
      </c>
      <c r="V967" s="10">
        <v>105111.709496</v>
      </c>
      <c r="W967" s="4">
        <v>1.8401840184018401</v>
      </c>
      <c r="X967" s="4">
        <v>313.83999999999997</v>
      </c>
      <c r="Y967" s="4">
        <v>234.45</v>
      </c>
      <c r="Z967" s="4">
        <v>18.515523999999999</v>
      </c>
      <c r="AA967" s="10">
        <v>14.2353432484</v>
      </c>
      <c r="AB967" s="10">
        <v>15.189477298</v>
      </c>
      <c r="AC967" s="4">
        <v>1.200029</v>
      </c>
      <c r="AD967" s="4">
        <v>1.1724347057961999</v>
      </c>
      <c r="AE967" s="4">
        <v>1.1865109988711</v>
      </c>
      <c r="AF967" s="4">
        <v>6.3979369999999998</v>
      </c>
      <c r="AG967" s="4">
        <v>9.0969189853566998</v>
      </c>
      <c r="AH967" s="4">
        <v>9.6280384224535993</v>
      </c>
      <c r="AI967" s="4">
        <v>2.696844</v>
      </c>
      <c r="AJ967" s="4">
        <v>3.546751</v>
      </c>
    </row>
    <row r="968" spans="1:36" hidden="1" x14ac:dyDescent="0.3">
      <c r="A968" s="1" t="s">
        <v>962</v>
      </c>
      <c r="B968" s="2">
        <v>4187120</v>
      </c>
      <c r="C968" s="3" t="s">
        <v>2936</v>
      </c>
      <c r="D968" s="4">
        <v>41942.505279680001</v>
      </c>
      <c r="E968" s="3" t="s">
        <v>2937</v>
      </c>
      <c r="F968" s="3" t="s">
        <v>2938</v>
      </c>
      <c r="G968" s="3" t="s">
        <v>3039</v>
      </c>
      <c r="H968" s="3" t="s">
        <v>3039</v>
      </c>
      <c r="I968" s="3" t="s">
        <v>3524</v>
      </c>
      <c r="J968" s="4">
        <v>24.561821999999999</v>
      </c>
      <c r="K968" s="4">
        <v>-7.1738999999999997E-2</v>
      </c>
      <c r="L968" s="4">
        <v>6.6074799999999998</v>
      </c>
      <c r="M968" s="4">
        <v>4.5013500000000004</v>
      </c>
      <c r="N968" s="4">
        <v>24.494724999999999</v>
      </c>
      <c r="O968" s="4">
        <v>28.242768000000002</v>
      </c>
      <c r="P968" s="4">
        <v>7.4907680000000001</v>
      </c>
      <c r="Q968" s="4">
        <v>13.252827999999999</v>
      </c>
      <c r="R968" s="4">
        <v>48.645836000000003</v>
      </c>
      <c r="S968" s="3" t="s">
        <v>5305</v>
      </c>
      <c r="T968" s="4">
        <v>208.94</v>
      </c>
      <c r="U968" s="4">
        <v>41942.505279680001</v>
      </c>
      <c r="V968" s="10">
        <v>46888.505278999997</v>
      </c>
      <c r="W968" s="4">
        <v>1.51239590313009</v>
      </c>
      <c r="X968" s="4">
        <v>225.625</v>
      </c>
      <c r="Y968" s="4">
        <v>166.21</v>
      </c>
      <c r="Z968" s="4">
        <v>24.494724999999999</v>
      </c>
      <c r="AA968" s="10">
        <v>21.286588552600001</v>
      </c>
      <c r="AB968" s="10">
        <v>21.286588552600001</v>
      </c>
      <c r="AC968" s="5" t="s">
        <v>5306</v>
      </c>
      <c r="AD968" s="4">
        <v>1.5411638020762</v>
      </c>
      <c r="AE968" s="4">
        <v>1.5411638020762</v>
      </c>
      <c r="AF968" s="4">
        <v>13.252827999999999</v>
      </c>
      <c r="AG968" s="4">
        <v>15.309118698228</v>
      </c>
      <c r="AH968" s="4">
        <v>15.309118698228</v>
      </c>
      <c r="AI968" s="4">
        <v>7.4907680000000001</v>
      </c>
      <c r="AJ968" s="4">
        <v>16.787723</v>
      </c>
    </row>
    <row r="969" spans="1:36" hidden="1" x14ac:dyDescent="0.3">
      <c r="A969" s="1" t="s">
        <v>963</v>
      </c>
      <c r="B969" s="2">
        <v>4912002</v>
      </c>
      <c r="C969" s="3" t="s">
        <v>2936</v>
      </c>
      <c r="D969" s="4">
        <v>78411.43961524</v>
      </c>
      <c r="E969" s="3" t="s">
        <v>2925</v>
      </c>
      <c r="F969" s="3" t="s">
        <v>3012</v>
      </c>
      <c r="G969" s="3" t="s">
        <v>3525</v>
      </c>
      <c r="H969" s="3" t="s">
        <v>3526</v>
      </c>
      <c r="I969" s="3" t="s">
        <v>3527</v>
      </c>
      <c r="J969" s="4">
        <v>19.099716999999998</v>
      </c>
      <c r="K969" s="4">
        <v>-8.263458</v>
      </c>
      <c r="L969" s="4">
        <v>-8.5452759999999994</v>
      </c>
      <c r="M969" s="4">
        <v>1.538319</v>
      </c>
      <c r="N969" s="4">
        <v>49.491686999999999</v>
      </c>
      <c r="O969" s="4">
        <v>75.864287000000004</v>
      </c>
      <c r="P969" s="4">
        <v>21.094031999999999</v>
      </c>
      <c r="Q969" s="4">
        <v>33.896031000000001</v>
      </c>
      <c r="R969" s="4">
        <v>74.082808</v>
      </c>
      <c r="S969" s="3" t="s">
        <v>5307</v>
      </c>
      <c r="T969" s="4">
        <v>437.62</v>
      </c>
      <c r="U969" s="4">
        <v>78411.43961524</v>
      </c>
      <c r="V969" s="10">
        <v>80198.440505000006</v>
      </c>
      <c r="W969" s="4">
        <v>0.58029821294754302</v>
      </c>
      <c r="X969" s="4">
        <v>498.23</v>
      </c>
      <c r="Y969" s="4">
        <v>330.15499999999997</v>
      </c>
      <c r="Z969" s="4">
        <v>49.491686999999999</v>
      </c>
      <c r="AA969" s="10">
        <v>49.557438493209403</v>
      </c>
      <c r="AB969" s="10">
        <v>51.828943367252997</v>
      </c>
      <c r="AC969" s="4">
        <v>11.123153</v>
      </c>
      <c r="AD969" s="4">
        <v>11.0155553627446</v>
      </c>
      <c r="AE969" s="4">
        <v>11.6589272792828</v>
      </c>
      <c r="AF969" s="4">
        <v>33.896031000000001</v>
      </c>
      <c r="AG969" s="4">
        <v>28.265824084725601</v>
      </c>
      <c r="AH969" s="4">
        <v>30.360502528185801</v>
      </c>
      <c r="AI969" s="4">
        <v>21.094031999999999</v>
      </c>
      <c r="AJ969" s="4">
        <v>67.463909000000001</v>
      </c>
    </row>
    <row r="970" spans="1:36" hidden="1" x14ac:dyDescent="0.3">
      <c r="A970" s="1" t="s">
        <v>964</v>
      </c>
      <c r="B970" s="2">
        <v>4599461</v>
      </c>
      <c r="C970" s="3" t="s">
        <v>2936</v>
      </c>
      <c r="D970" s="4">
        <v>2278.1005415700001</v>
      </c>
      <c r="E970" s="3" t="s">
        <v>2930</v>
      </c>
      <c r="F970" s="3" t="s">
        <v>2958</v>
      </c>
      <c r="G970" s="3" t="s">
        <v>2958</v>
      </c>
      <c r="H970" s="3" t="s">
        <v>3118</v>
      </c>
      <c r="I970" s="3" t="s">
        <v>3133</v>
      </c>
      <c r="J970" s="4">
        <v>63.643659999999997</v>
      </c>
      <c r="K970" s="4">
        <v>12.901439999999999</v>
      </c>
      <c r="L970" s="4">
        <v>17.589389000000001</v>
      </c>
      <c r="M970" s="4">
        <v>3.7659029999999998</v>
      </c>
      <c r="N970" s="4">
        <v>5.1489898989898997</v>
      </c>
      <c r="O970" s="4">
        <v>3.47250143606666</v>
      </c>
      <c r="P970" s="4">
        <v>0.86545000000000005</v>
      </c>
      <c r="Q970" s="4">
        <v>4.4269179999999997</v>
      </c>
      <c r="R970" s="4">
        <v>11.379685</v>
      </c>
      <c r="S970" s="3" t="s">
        <v>5308</v>
      </c>
      <c r="T970" s="4">
        <v>20.39</v>
      </c>
      <c r="U970" s="4">
        <v>2278.1005415700001</v>
      </c>
      <c r="V970" s="10">
        <v>1978.5005410000001</v>
      </c>
      <c r="W970" s="4">
        <v>1.9617459538989701</v>
      </c>
      <c r="X970" s="4">
        <v>21.32</v>
      </c>
      <c r="Y970" s="4">
        <v>11.55</v>
      </c>
      <c r="Z970" s="4">
        <v>5.1476899999999999</v>
      </c>
      <c r="AA970" s="10">
        <v>6.0126209011</v>
      </c>
      <c r="AB970" s="10">
        <v>6.8276871250999998</v>
      </c>
      <c r="AC970" s="4">
        <v>0.86025499999999999</v>
      </c>
      <c r="AD970" s="4">
        <v>0.72425322265140002</v>
      </c>
      <c r="AE970" s="4">
        <v>0.82167795796260001</v>
      </c>
      <c r="AF970" s="4">
        <v>4.4269179999999997</v>
      </c>
      <c r="AG970" s="4" t="s">
        <v>2935</v>
      </c>
      <c r="AH970" s="4" t="s">
        <v>2935</v>
      </c>
      <c r="AI970" s="4">
        <v>0.86545000000000005</v>
      </c>
      <c r="AJ970" s="4">
        <v>0.86545000000000005</v>
      </c>
    </row>
    <row r="971" spans="1:36" hidden="1" x14ac:dyDescent="0.3">
      <c r="A971" s="1" t="s">
        <v>965</v>
      </c>
      <c r="B971" s="2">
        <v>5721794</v>
      </c>
      <c r="C971" s="3" t="s">
        <v>2941</v>
      </c>
      <c r="D971" s="4">
        <v>7266.4025000000001</v>
      </c>
      <c r="E971" s="3" t="s">
        <v>2930</v>
      </c>
      <c r="F971" s="3" t="s">
        <v>2954</v>
      </c>
      <c r="G971" s="3" t="s">
        <v>2955</v>
      </c>
      <c r="H971" s="3" t="s">
        <v>2956</v>
      </c>
      <c r="I971" s="3"/>
      <c r="J971" s="4">
        <v>33.291837000000001</v>
      </c>
      <c r="K971" s="4">
        <v>7.9815589999999998</v>
      </c>
      <c r="L971" s="4">
        <v>2.3627419999999999</v>
      </c>
      <c r="M971" s="4">
        <v>1.792748</v>
      </c>
      <c r="N971" s="4">
        <v>4.9520980000000003</v>
      </c>
      <c r="O971" s="4" t="s">
        <v>2935</v>
      </c>
      <c r="P971" s="4">
        <v>1.136622</v>
      </c>
      <c r="Q971" s="4" t="s">
        <v>2935</v>
      </c>
      <c r="R971" s="4" t="s">
        <v>2935</v>
      </c>
      <c r="S971" s="3" t="s">
        <v>5309</v>
      </c>
      <c r="T971" s="4">
        <v>74.95</v>
      </c>
      <c r="U971" s="4">
        <v>7266.4025000000001</v>
      </c>
      <c r="V971" s="10">
        <v>7609.4457400000001</v>
      </c>
      <c r="W971" s="4">
        <v>0.60306871247498295</v>
      </c>
      <c r="X971" s="4">
        <v>76.37</v>
      </c>
      <c r="Y971" s="4">
        <v>55.490499999999997</v>
      </c>
      <c r="Z971" s="4">
        <v>4.9520980000000003</v>
      </c>
      <c r="AA971" s="10" t="s">
        <v>2935</v>
      </c>
      <c r="AB971" s="10" t="s">
        <v>2935</v>
      </c>
      <c r="AC971" s="4">
        <v>145.73302899999999</v>
      </c>
      <c r="AD971" s="4" t="s">
        <v>2935</v>
      </c>
      <c r="AE971" s="4" t="s">
        <v>2935</v>
      </c>
      <c r="AF971" s="4" t="s">
        <v>2935</v>
      </c>
      <c r="AG971" s="4" t="s">
        <v>2935</v>
      </c>
      <c r="AH971" s="4" t="s">
        <v>2935</v>
      </c>
      <c r="AI971" s="4">
        <v>1.136622</v>
      </c>
      <c r="AJ971" s="4">
        <v>1.136622</v>
      </c>
    </row>
    <row r="972" spans="1:36" hidden="1" x14ac:dyDescent="0.3">
      <c r="A972" s="1" t="s">
        <v>966</v>
      </c>
      <c r="B972" s="2">
        <v>4107778</v>
      </c>
      <c r="C972" s="3" t="s">
        <v>2936</v>
      </c>
      <c r="D972" s="4">
        <v>16949.212481580002</v>
      </c>
      <c r="E972" s="3" t="s">
        <v>2930</v>
      </c>
      <c r="F972" s="3" t="s">
        <v>2958</v>
      </c>
      <c r="G972" s="3" t="s">
        <v>2958</v>
      </c>
      <c r="H972" s="3" t="s">
        <v>3118</v>
      </c>
      <c r="I972" s="3" t="s">
        <v>3528</v>
      </c>
      <c r="J972" s="4">
        <v>37.889581999999997</v>
      </c>
      <c r="K972" s="4">
        <v>7.909408</v>
      </c>
      <c r="L972" s="4">
        <v>1.891759</v>
      </c>
      <c r="M972" s="4">
        <v>1.9756339999999999</v>
      </c>
      <c r="N972" s="4">
        <v>22.523636363636399</v>
      </c>
      <c r="O972" s="4">
        <v>2.2841595074541501</v>
      </c>
      <c r="P972" s="4">
        <v>2.0999460000000001</v>
      </c>
      <c r="Q972" s="4">
        <v>8.4880239999999993</v>
      </c>
      <c r="R972" s="4">
        <v>5.0582859999999998</v>
      </c>
      <c r="S972" s="3" t="s">
        <v>5310</v>
      </c>
      <c r="T972" s="4">
        <v>61.94</v>
      </c>
      <c r="U972" s="4">
        <v>16949.212481580002</v>
      </c>
      <c r="V972" s="10">
        <v>17657.212480999999</v>
      </c>
      <c r="W972" s="4">
        <v>3.2289312237649299</v>
      </c>
      <c r="X972" s="4">
        <v>62.968899999999998</v>
      </c>
      <c r="Y972" s="4">
        <v>44.1</v>
      </c>
      <c r="Z972" s="4">
        <v>22.466449000000001</v>
      </c>
      <c r="AA972" s="10">
        <v>10.5173789754</v>
      </c>
      <c r="AB972" s="10">
        <v>13.6574609999</v>
      </c>
      <c r="AC972" s="4">
        <v>1.305042</v>
      </c>
      <c r="AD972" s="4">
        <v>1.2476286618621</v>
      </c>
      <c r="AE972" s="4">
        <v>1.3352735607785999</v>
      </c>
      <c r="AF972" s="4">
        <v>8.4880239999999993</v>
      </c>
      <c r="AG972" s="4">
        <v>5.8351660545273996</v>
      </c>
      <c r="AH972" s="4">
        <v>7.0291450959394997</v>
      </c>
      <c r="AI972" s="4">
        <v>2.0999460000000001</v>
      </c>
      <c r="AJ972" s="5" t="s">
        <v>5311</v>
      </c>
    </row>
    <row r="973" spans="1:36" hidden="1" x14ac:dyDescent="0.3">
      <c r="A973" s="1" t="s">
        <v>967</v>
      </c>
      <c r="B973" s="2">
        <v>4093074</v>
      </c>
      <c r="C973" s="3" t="s">
        <v>2936</v>
      </c>
      <c r="D973" s="4">
        <v>46341.542792319997</v>
      </c>
      <c r="E973" s="3" t="s">
        <v>2930</v>
      </c>
      <c r="F973" s="3" t="s">
        <v>2954</v>
      </c>
      <c r="G973" s="3" t="s">
        <v>2954</v>
      </c>
      <c r="H973" s="3" t="s">
        <v>3042</v>
      </c>
      <c r="I973" s="3" t="s">
        <v>3228</v>
      </c>
      <c r="J973" s="4">
        <v>55.099099000000002</v>
      </c>
      <c r="K973" s="4">
        <v>9.377383</v>
      </c>
      <c r="L973" s="4">
        <v>-3.8319740000000002</v>
      </c>
      <c r="M973" s="4">
        <v>-1.981325</v>
      </c>
      <c r="N973" s="4">
        <v>89.480249000000001</v>
      </c>
      <c r="O973" s="4">
        <v>27.893713999999999</v>
      </c>
      <c r="P973" s="5" t="s">
        <v>3529</v>
      </c>
      <c r="Q973" s="4">
        <v>15.657223</v>
      </c>
      <c r="R973" s="4">
        <v>13.26778</v>
      </c>
      <c r="S973" s="3" t="s">
        <v>5312</v>
      </c>
      <c r="T973" s="4">
        <v>86.08</v>
      </c>
      <c r="U973" s="4">
        <v>46341.542792319997</v>
      </c>
      <c r="V973" s="10">
        <v>56021.542792</v>
      </c>
      <c r="W973" s="4">
        <v>1.6728624535315999</v>
      </c>
      <c r="X973" s="4">
        <v>91.98</v>
      </c>
      <c r="Y973" s="4">
        <v>54.65</v>
      </c>
      <c r="Z973" s="4">
        <v>34.308489000000002</v>
      </c>
      <c r="AA973" s="10">
        <v>15.552223165699999</v>
      </c>
      <c r="AB973" s="10">
        <v>16.4215892008</v>
      </c>
      <c r="AC973" s="4">
        <v>5.5848409999999999</v>
      </c>
      <c r="AD973" s="4">
        <v>5.3412429469909002</v>
      </c>
      <c r="AE973" s="4">
        <v>5.5163500523367999</v>
      </c>
      <c r="AF973" s="4">
        <v>15.657223</v>
      </c>
      <c r="AG973" s="4">
        <v>13.030970752672999</v>
      </c>
      <c r="AH973" s="4">
        <v>13.5281265494389</v>
      </c>
      <c r="AI973" s="5" t="s">
        <v>3529</v>
      </c>
      <c r="AJ973" s="4" t="s">
        <v>2924</v>
      </c>
    </row>
    <row r="974" spans="1:36" hidden="1" x14ac:dyDescent="0.3">
      <c r="A974" s="1" t="s">
        <v>968</v>
      </c>
      <c r="B974" s="2">
        <v>4281181</v>
      </c>
      <c r="C974" s="3" t="s">
        <v>2919</v>
      </c>
      <c r="D974" s="4">
        <v>711.19025243999999</v>
      </c>
      <c r="E974" s="3" t="s">
        <v>2930</v>
      </c>
      <c r="F974" s="3" t="s">
        <v>2954</v>
      </c>
      <c r="G974" s="3" t="s">
        <v>2955</v>
      </c>
      <c r="H974" s="3" t="s">
        <v>2956</v>
      </c>
      <c r="I974" s="3" t="s">
        <v>2972</v>
      </c>
      <c r="J974" s="4">
        <v>6.5007619999999999</v>
      </c>
      <c r="K974" s="4">
        <v>6.016178</v>
      </c>
      <c r="L974" s="4">
        <v>6.7175570000000002</v>
      </c>
      <c r="M974" s="4">
        <v>2.5427870000000001</v>
      </c>
      <c r="N974" s="4">
        <v>7.5458800000000004</v>
      </c>
      <c r="O974" s="4" t="s">
        <v>2924</v>
      </c>
      <c r="P974" s="4">
        <v>1.0795920000000001</v>
      </c>
      <c r="Q974" s="4" t="s">
        <v>2935</v>
      </c>
      <c r="R974" s="4">
        <v>17.920925</v>
      </c>
      <c r="S974" s="3" t="s">
        <v>5313</v>
      </c>
      <c r="T974" s="4">
        <v>20.97</v>
      </c>
      <c r="U974" s="4">
        <v>711.19025243999999</v>
      </c>
      <c r="V974" s="10">
        <v>1128.1782519999999</v>
      </c>
      <c r="W974" s="4">
        <v>11.6356700047687</v>
      </c>
      <c r="X974" s="4">
        <v>21</v>
      </c>
      <c r="Y974" s="4">
        <v>18.41</v>
      </c>
      <c r="Z974" s="4">
        <v>7.5458800000000004</v>
      </c>
      <c r="AA974" s="10">
        <v>9.8358348967999998</v>
      </c>
      <c r="AB974" s="10">
        <v>9.2297535210999992</v>
      </c>
      <c r="AC974" s="4">
        <v>7.7801099999999996</v>
      </c>
      <c r="AD974" s="4">
        <v>7.7122463974187001</v>
      </c>
      <c r="AE974" s="4">
        <v>7.7613877755441996</v>
      </c>
      <c r="AF974" s="4" t="s">
        <v>2935</v>
      </c>
      <c r="AG974" s="4" t="s">
        <v>2935</v>
      </c>
      <c r="AH974" s="4" t="s">
        <v>2935</v>
      </c>
      <c r="AI974" s="4">
        <v>1.0795920000000001</v>
      </c>
      <c r="AJ974" s="4">
        <v>1.0795920000000001</v>
      </c>
    </row>
    <row r="975" spans="1:36" hidden="1" x14ac:dyDescent="0.3">
      <c r="A975" s="1" t="s">
        <v>969</v>
      </c>
      <c r="B975" s="2">
        <v>100260</v>
      </c>
      <c r="C975" s="3" t="s">
        <v>2919</v>
      </c>
      <c r="D975" s="4">
        <v>32119.0246448</v>
      </c>
      <c r="E975" s="3" t="s">
        <v>2930</v>
      </c>
      <c r="F975" s="3" t="s">
        <v>2931</v>
      </c>
      <c r="G975" s="3" t="s">
        <v>2931</v>
      </c>
      <c r="H975" s="3" t="s">
        <v>3243</v>
      </c>
      <c r="I975" s="3" t="s">
        <v>2933</v>
      </c>
      <c r="J975" s="4">
        <v>75.779816999999994</v>
      </c>
      <c r="K975" s="4">
        <v>16.829267999999999</v>
      </c>
      <c r="L975" s="4">
        <v>9.7114060000000002</v>
      </c>
      <c r="M975" s="4">
        <v>1.936582</v>
      </c>
      <c r="N975" s="4">
        <v>15.9136212624585</v>
      </c>
      <c r="O975" s="4">
        <v>7.1439219999999999</v>
      </c>
      <c r="P975" s="4">
        <v>1.7352559999999999</v>
      </c>
      <c r="Q975" s="4" t="s">
        <v>2935</v>
      </c>
      <c r="R975" s="4" t="s">
        <v>2935</v>
      </c>
      <c r="S975" s="3" t="s">
        <v>5314</v>
      </c>
      <c r="T975" s="4">
        <v>47.9</v>
      </c>
      <c r="U975" s="4">
        <v>32119.0246448</v>
      </c>
      <c r="V975" s="10" t="s">
        <v>2935</v>
      </c>
      <c r="W975" s="4">
        <v>3.08977035490605</v>
      </c>
      <c r="X975" s="4">
        <v>48.1</v>
      </c>
      <c r="Y975" s="4">
        <v>26.89</v>
      </c>
      <c r="Z975" s="4">
        <v>15.966666999999999</v>
      </c>
      <c r="AA975" s="10">
        <v>13.6471124533</v>
      </c>
      <c r="AB975" s="10">
        <v>14.501177652999999</v>
      </c>
      <c r="AC975" s="4" t="s">
        <v>2935</v>
      </c>
      <c r="AD975" s="4" t="s">
        <v>2935</v>
      </c>
      <c r="AE975" s="4" t="s">
        <v>2935</v>
      </c>
      <c r="AF975" s="4" t="s">
        <v>2935</v>
      </c>
      <c r="AG975" s="4" t="s">
        <v>2935</v>
      </c>
      <c r="AH975" s="4" t="s">
        <v>2935</v>
      </c>
      <c r="AI975" s="4">
        <v>1.7352559999999999</v>
      </c>
      <c r="AJ975" s="4">
        <v>2.372814</v>
      </c>
    </row>
    <row r="976" spans="1:36" hidden="1" x14ac:dyDescent="0.3">
      <c r="A976" s="1" t="s">
        <v>970</v>
      </c>
      <c r="B976" s="2">
        <v>8884505</v>
      </c>
      <c r="C976" s="3" t="s">
        <v>2936</v>
      </c>
      <c r="D976" s="4">
        <v>1605.8423657400001</v>
      </c>
      <c r="E976" s="3" t="s">
        <v>2930</v>
      </c>
      <c r="F976" s="3" t="s">
        <v>2954</v>
      </c>
      <c r="G976" s="3" t="s">
        <v>3106</v>
      </c>
      <c r="H976" s="3" t="s">
        <v>3106</v>
      </c>
      <c r="I976" s="3" t="s">
        <v>3043</v>
      </c>
      <c r="J976" s="4">
        <v>34.640523000000002</v>
      </c>
      <c r="K976" s="4">
        <v>10.554562000000001</v>
      </c>
      <c r="L976" s="4">
        <v>-1.592357</v>
      </c>
      <c r="M976" s="4">
        <v>4.0404039999999997</v>
      </c>
      <c r="N976" s="4">
        <v>5.1971720000000001</v>
      </c>
      <c r="O976" s="4">
        <v>5.0219659999999999</v>
      </c>
      <c r="P976" s="4">
        <v>0.76033300000000004</v>
      </c>
      <c r="Q976" s="4">
        <v>0.37712800000000002</v>
      </c>
      <c r="R976" s="4">
        <v>0.43663099999999999</v>
      </c>
      <c r="S976" s="3" t="s">
        <v>5315</v>
      </c>
      <c r="T976" s="5" t="s">
        <v>5316</v>
      </c>
      <c r="U976" s="4">
        <v>1605.8423657400001</v>
      </c>
      <c r="V976" s="10">
        <v>382.89603499999998</v>
      </c>
      <c r="W976" s="4">
        <v>3.8349514563106801</v>
      </c>
      <c r="X976" s="5" t="s">
        <v>5317</v>
      </c>
      <c r="Y976" s="4">
        <v>4.34</v>
      </c>
      <c r="Z976" s="4">
        <v>5.1971720000000001</v>
      </c>
      <c r="AA976" s="10">
        <v>4.5206196801287</v>
      </c>
      <c r="AB976" s="10">
        <v>4.6683121810864998</v>
      </c>
      <c r="AC976" s="4">
        <v>0.20843200000000001</v>
      </c>
      <c r="AD976" s="4">
        <v>0.2061191676429</v>
      </c>
      <c r="AE976" s="4">
        <v>0.21000573393880001</v>
      </c>
      <c r="AF976" s="4">
        <v>0.37712800000000002</v>
      </c>
      <c r="AG976" s="4">
        <v>1.0207039078707001</v>
      </c>
      <c r="AH976" s="4">
        <v>1.0586808706707</v>
      </c>
      <c r="AI976" s="4">
        <v>0.76033300000000004</v>
      </c>
      <c r="AJ976" s="4">
        <v>0.77029000000000003</v>
      </c>
    </row>
    <row r="977" spans="1:36" hidden="1" x14ac:dyDescent="0.3">
      <c r="A977" s="1" t="s">
        <v>971</v>
      </c>
      <c r="B977" s="2">
        <v>4088671</v>
      </c>
      <c r="C977" s="3" t="s">
        <v>2919</v>
      </c>
      <c r="D977" s="4">
        <v>3297.6625017000001</v>
      </c>
      <c r="E977" s="3" t="s">
        <v>2937</v>
      </c>
      <c r="F977" s="3" t="s">
        <v>2967</v>
      </c>
      <c r="G977" s="3" t="s">
        <v>3087</v>
      </c>
      <c r="H977" s="3" t="s">
        <v>3088</v>
      </c>
      <c r="I977" s="3" t="s">
        <v>3089</v>
      </c>
      <c r="J977" s="4">
        <v>26.072607000000001</v>
      </c>
      <c r="K977" s="4">
        <v>3.0760930000000002</v>
      </c>
      <c r="L977" s="4">
        <v>0.79155699999999996</v>
      </c>
      <c r="M977" s="4">
        <v>9.1428569999999993</v>
      </c>
      <c r="N977" s="4" t="s">
        <v>2924</v>
      </c>
      <c r="O977" s="4">
        <v>19.371196999999999</v>
      </c>
      <c r="P977" s="4">
        <v>3.0197630000000002</v>
      </c>
      <c r="Q977" s="4">
        <v>17.070506999999999</v>
      </c>
      <c r="R977" s="4">
        <v>16.993901000000001</v>
      </c>
      <c r="S977" s="3" t="s">
        <v>5318</v>
      </c>
      <c r="T977" s="4">
        <v>19.100000000000001</v>
      </c>
      <c r="U977" s="4">
        <v>3297.6625017000001</v>
      </c>
      <c r="V977" s="10">
        <v>3562.0045009999999</v>
      </c>
      <c r="W977" s="4" t="s">
        <v>2935</v>
      </c>
      <c r="X977" s="4">
        <v>20.79</v>
      </c>
      <c r="Y977" s="4">
        <v>13.88</v>
      </c>
      <c r="Z977" s="4" t="s">
        <v>2924</v>
      </c>
      <c r="AA977" s="10">
        <v>20.265251989300001</v>
      </c>
      <c r="AB977" s="10">
        <v>22.0615413047</v>
      </c>
      <c r="AC977" s="4">
        <v>4.7138720000000003</v>
      </c>
      <c r="AD977" s="4">
        <v>2.3793679673215999</v>
      </c>
      <c r="AE977" s="4">
        <v>4.0835789249853001</v>
      </c>
      <c r="AF977" s="4">
        <v>17.070506999999999</v>
      </c>
      <c r="AG977" s="4">
        <v>8.3332580822207998</v>
      </c>
      <c r="AH977" s="4">
        <v>13.632282693383599</v>
      </c>
      <c r="AI977" s="4">
        <v>3.0197630000000002</v>
      </c>
      <c r="AJ977" s="4" t="s">
        <v>2924</v>
      </c>
    </row>
    <row r="978" spans="1:36" hidden="1" x14ac:dyDescent="0.3">
      <c r="A978" s="1" t="s">
        <v>972</v>
      </c>
      <c r="B978" s="2">
        <v>103412</v>
      </c>
      <c r="C978" s="3" t="s">
        <v>2936</v>
      </c>
      <c r="D978" s="4">
        <v>6967.1852840800002</v>
      </c>
      <c r="E978" s="3" t="s">
        <v>2930</v>
      </c>
      <c r="F978" s="3" t="s">
        <v>2958</v>
      </c>
      <c r="G978" s="3" t="s">
        <v>2958</v>
      </c>
      <c r="H978" s="3" t="s">
        <v>3118</v>
      </c>
      <c r="I978" s="3" t="s">
        <v>3528</v>
      </c>
      <c r="J978" s="4">
        <v>16.399930999999999</v>
      </c>
      <c r="K978" s="4">
        <v>8.6237349999999999</v>
      </c>
      <c r="L978" s="4">
        <v>5.3910879999999999</v>
      </c>
      <c r="M978" s="4">
        <v>4.0935670000000002</v>
      </c>
      <c r="N978" s="4">
        <v>76</v>
      </c>
      <c r="O978" s="4">
        <v>22.577057173335799</v>
      </c>
      <c r="P978" s="4">
        <v>1.3681509999999999</v>
      </c>
      <c r="Q978" s="4">
        <v>12.457686000000001</v>
      </c>
      <c r="R978" s="4">
        <v>21.859667999999999</v>
      </c>
      <c r="S978" s="3" t="s">
        <v>5319</v>
      </c>
      <c r="T978" s="4">
        <v>67.64</v>
      </c>
      <c r="U978" s="4">
        <v>6967.1852840800002</v>
      </c>
      <c r="V978" s="10">
        <v>7000.2852839999996</v>
      </c>
      <c r="W978" s="4">
        <v>3.19337670017741</v>
      </c>
      <c r="X978" s="4">
        <v>67.88</v>
      </c>
      <c r="Y978" s="4">
        <v>51.594999999999999</v>
      </c>
      <c r="Z978" s="4">
        <v>76.951081000000002</v>
      </c>
      <c r="AA978" s="10">
        <v>12.5473028121</v>
      </c>
      <c r="AB978" s="10">
        <v>16.4875076173</v>
      </c>
      <c r="AC978" s="4">
        <v>1.192086</v>
      </c>
      <c r="AD978" s="4">
        <v>0.97745586900280002</v>
      </c>
      <c r="AE978" s="4">
        <v>1.1576013198088</v>
      </c>
      <c r="AF978" s="4">
        <v>12.457686000000001</v>
      </c>
      <c r="AG978" s="4">
        <v>6.8382194822702003</v>
      </c>
      <c r="AH978" s="4">
        <v>12.473779907341401</v>
      </c>
      <c r="AI978" s="4">
        <v>1.3681509999999999</v>
      </c>
      <c r="AJ978" s="4">
        <v>2.8110710000000001</v>
      </c>
    </row>
    <row r="979" spans="1:36" hidden="1" x14ac:dyDescent="0.3">
      <c r="A979" s="1" t="s">
        <v>973</v>
      </c>
      <c r="B979" s="2">
        <v>100240</v>
      </c>
      <c r="C979" s="3" t="s">
        <v>2919</v>
      </c>
      <c r="D979" s="4">
        <v>1989.3731422799999</v>
      </c>
      <c r="E979" s="3" t="s">
        <v>2930</v>
      </c>
      <c r="F979" s="3" t="s">
        <v>2931</v>
      </c>
      <c r="G979" s="3" t="s">
        <v>2931</v>
      </c>
      <c r="H979" s="3" t="s">
        <v>2932</v>
      </c>
      <c r="I979" s="3" t="s">
        <v>2933</v>
      </c>
      <c r="J979" s="4">
        <v>53.199618000000001</v>
      </c>
      <c r="K979" s="4">
        <v>17.280038999999999</v>
      </c>
      <c r="L979" s="4">
        <v>13.785765</v>
      </c>
      <c r="M979" s="4">
        <v>5.1803280000000003</v>
      </c>
      <c r="N979" s="4">
        <v>19.403225806451601</v>
      </c>
      <c r="O979" s="4">
        <v>13.980244000000001</v>
      </c>
      <c r="P979" s="4">
        <v>1.3463529999999999</v>
      </c>
      <c r="Q979" s="4" t="s">
        <v>2935</v>
      </c>
      <c r="R979" s="4" t="s">
        <v>2935</v>
      </c>
      <c r="S979" s="3" t="s">
        <v>5320</v>
      </c>
      <c r="T979" s="4">
        <v>48.12</v>
      </c>
      <c r="U979" s="4">
        <v>1989.3731422799999</v>
      </c>
      <c r="V979" s="10" t="s">
        <v>2935</v>
      </c>
      <c r="W979" s="4">
        <v>1.8287614297589401</v>
      </c>
      <c r="X979" s="4">
        <v>48.21</v>
      </c>
      <c r="Y979" s="4">
        <v>29.53</v>
      </c>
      <c r="Z979" s="4">
        <v>19.403226</v>
      </c>
      <c r="AA979" s="10">
        <v>15.8378040351</v>
      </c>
      <c r="AB979" s="10">
        <v>18.044977443699999</v>
      </c>
      <c r="AC979" s="4" t="s">
        <v>2935</v>
      </c>
      <c r="AD979" s="4" t="s">
        <v>2935</v>
      </c>
      <c r="AE979" s="4" t="s">
        <v>2935</v>
      </c>
      <c r="AF979" s="4" t="s">
        <v>2935</v>
      </c>
      <c r="AG979" s="4" t="s">
        <v>2935</v>
      </c>
      <c r="AH979" s="4" t="s">
        <v>2935</v>
      </c>
      <c r="AI979" s="4">
        <v>1.3463529999999999</v>
      </c>
      <c r="AJ979" s="4">
        <v>2.0417519999999998</v>
      </c>
    </row>
    <row r="980" spans="1:36" hidden="1" x14ac:dyDescent="0.3">
      <c r="A980" s="1" t="s">
        <v>974</v>
      </c>
      <c r="B980" s="2">
        <v>4041406</v>
      </c>
      <c r="C980" s="3" t="s">
        <v>2936</v>
      </c>
      <c r="D980" s="4">
        <v>3468.4704657000002</v>
      </c>
      <c r="E980" s="3" t="s">
        <v>2930</v>
      </c>
      <c r="F980" s="3" t="s">
        <v>2931</v>
      </c>
      <c r="G980" s="3" t="s">
        <v>2931</v>
      </c>
      <c r="H980" s="3" t="s">
        <v>2932</v>
      </c>
      <c r="I980" s="3" t="s">
        <v>2933</v>
      </c>
      <c r="J980" s="4">
        <v>42.570281000000001</v>
      </c>
      <c r="K980" s="4">
        <v>3.3478889999999999</v>
      </c>
      <c r="L980" s="4">
        <v>4.4117649999999999</v>
      </c>
      <c r="M980" s="4">
        <v>1.719198</v>
      </c>
      <c r="N980" s="4">
        <v>11.767955801105</v>
      </c>
      <c r="O980" s="4">
        <v>9.4373059999999995</v>
      </c>
      <c r="P980" s="4">
        <v>2.039253</v>
      </c>
      <c r="Q980" s="4" t="s">
        <v>2935</v>
      </c>
      <c r="R980" s="4" t="s">
        <v>2935</v>
      </c>
      <c r="S980" s="3" t="s">
        <v>5321</v>
      </c>
      <c r="T980" s="4">
        <v>21.3</v>
      </c>
      <c r="U980" s="4">
        <v>3468.4704657000002</v>
      </c>
      <c r="V980" s="10" t="s">
        <v>2935</v>
      </c>
      <c r="W980" s="4">
        <v>3.0046948356807501</v>
      </c>
      <c r="X980" s="4">
        <v>22.395</v>
      </c>
      <c r="Y980" s="4">
        <v>14.72</v>
      </c>
      <c r="Z980" s="4">
        <v>11.754967000000001</v>
      </c>
      <c r="AA980" s="10">
        <v>12.283737024200001</v>
      </c>
      <c r="AB980" s="10">
        <v>12.0611551528</v>
      </c>
      <c r="AC980" s="4" t="s">
        <v>2935</v>
      </c>
      <c r="AD980" s="4" t="s">
        <v>2935</v>
      </c>
      <c r="AE980" s="4" t="s">
        <v>2935</v>
      </c>
      <c r="AF980" s="4" t="s">
        <v>2935</v>
      </c>
      <c r="AG980" s="4" t="s">
        <v>2935</v>
      </c>
      <c r="AH980" s="4" t="s">
        <v>2935</v>
      </c>
      <c r="AI980" s="4">
        <v>2.039253</v>
      </c>
      <c r="AJ980" s="4">
        <v>2.0970759999999999</v>
      </c>
    </row>
    <row r="981" spans="1:36" hidden="1" x14ac:dyDescent="0.3">
      <c r="A981" s="1" t="s">
        <v>975</v>
      </c>
      <c r="B981" s="2">
        <v>100703</v>
      </c>
      <c r="C981" s="3" t="s">
        <v>2919</v>
      </c>
      <c r="D981" s="4">
        <v>1553.34451592</v>
      </c>
      <c r="E981" s="3" t="s">
        <v>2930</v>
      </c>
      <c r="F981" s="3" t="s">
        <v>2931</v>
      </c>
      <c r="G981" s="3" t="s">
        <v>2931</v>
      </c>
      <c r="H981" s="3" t="s">
        <v>2932</v>
      </c>
      <c r="I981" s="3" t="s">
        <v>2933</v>
      </c>
      <c r="J981" s="4">
        <v>29.492650999999999</v>
      </c>
      <c r="K981" s="4">
        <v>5.2408479999999997</v>
      </c>
      <c r="L981" s="4">
        <v>9.9879180000000005</v>
      </c>
      <c r="M981" s="4">
        <v>3.1734040000000001</v>
      </c>
      <c r="N981" s="4">
        <v>14.077319587628899</v>
      </c>
      <c r="O981" s="4">
        <v>9.3144609999999997</v>
      </c>
      <c r="P981" s="4">
        <v>1.1071470000000001</v>
      </c>
      <c r="Q981" s="4" t="s">
        <v>2935</v>
      </c>
      <c r="R981" s="4" t="s">
        <v>2935</v>
      </c>
      <c r="S981" s="3" t="s">
        <v>5322</v>
      </c>
      <c r="T981" s="4">
        <v>27.31</v>
      </c>
      <c r="U981" s="4">
        <v>1553.34451592</v>
      </c>
      <c r="V981" s="10" t="s">
        <v>2935</v>
      </c>
      <c r="W981" s="4">
        <v>3.5151958989381198</v>
      </c>
      <c r="X981" s="4">
        <v>28.97</v>
      </c>
      <c r="Y981" s="4">
        <v>20.67</v>
      </c>
      <c r="Z981" s="4">
        <v>13.997949999999999</v>
      </c>
      <c r="AA981" s="10">
        <v>11.9607585512</v>
      </c>
      <c r="AB981" s="10">
        <v>13.2038891279</v>
      </c>
      <c r="AC981" s="4" t="s">
        <v>2935</v>
      </c>
      <c r="AD981" s="4" t="s">
        <v>2935</v>
      </c>
      <c r="AE981" s="4" t="s">
        <v>2935</v>
      </c>
      <c r="AF981" s="4" t="s">
        <v>2935</v>
      </c>
      <c r="AG981" s="4" t="s">
        <v>2935</v>
      </c>
      <c r="AH981" s="4" t="s">
        <v>2935</v>
      </c>
      <c r="AI981" s="4">
        <v>1.1071470000000001</v>
      </c>
      <c r="AJ981" s="4">
        <v>1.501209</v>
      </c>
    </row>
    <row r="982" spans="1:36" hidden="1" x14ac:dyDescent="0.3">
      <c r="A982" s="1" t="s">
        <v>976</v>
      </c>
      <c r="B982" s="2">
        <v>100247</v>
      </c>
      <c r="C982" s="3" t="s">
        <v>2919</v>
      </c>
      <c r="D982" s="4">
        <v>32527.303514800002</v>
      </c>
      <c r="E982" s="3" t="s">
        <v>2930</v>
      </c>
      <c r="F982" s="3" t="s">
        <v>2931</v>
      </c>
      <c r="G982" s="3" t="s">
        <v>2931</v>
      </c>
      <c r="H982" s="3" t="s">
        <v>3243</v>
      </c>
      <c r="I982" s="3" t="s">
        <v>2933</v>
      </c>
      <c r="J982" s="4">
        <v>63.932004999999997</v>
      </c>
      <c r="K982" s="4">
        <v>18.028741</v>
      </c>
      <c r="L982" s="4">
        <v>13.074483000000001</v>
      </c>
      <c r="M982" s="4">
        <v>6.9358230000000001</v>
      </c>
      <c r="N982" s="4">
        <v>13.480836436551099</v>
      </c>
      <c r="O982" s="4">
        <v>28.442543000000001</v>
      </c>
      <c r="P982" s="4">
        <v>1.5202439999999999</v>
      </c>
      <c r="Q982" s="4" t="s">
        <v>2935</v>
      </c>
      <c r="R982" s="4" t="s">
        <v>2935</v>
      </c>
      <c r="S982" s="3" t="s">
        <v>5323</v>
      </c>
      <c r="T982" s="5" t="s">
        <v>5324</v>
      </c>
      <c r="U982" s="4">
        <v>32527.303514800002</v>
      </c>
      <c r="V982" s="10" t="s">
        <v>2935</v>
      </c>
      <c r="W982" s="4">
        <v>0.33148044265388299</v>
      </c>
      <c r="X982" s="5" t="s">
        <v>5325</v>
      </c>
      <c r="Y982" s="4">
        <v>1363.97</v>
      </c>
      <c r="Z982" s="4">
        <v>13.480605000000001</v>
      </c>
      <c r="AA982" s="10">
        <v>15.1728798346</v>
      </c>
      <c r="AB982" s="10">
        <v>12.5508142683</v>
      </c>
      <c r="AC982" s="4" t="s">
        <v>2935</v>
      </c>
      <c r="AD982" s="4" t="s">
        <v>2935</v>
      </c>
      <c r="AE982" s="4" t="s">
        <v>2935</v>
      </c>
      <c r="AF982" s="4" t="s">
        <v>2935</v>
      </c>
      <c r="AG982" s="4" t="s">
        <v>2935</v>
      </c>
      <c r="AH982" s="4" t="s">
        <v>2935</v>
      </c>
      <c r="AI982" s="4">
        <v>1.5202439999999999</v>
      </c>
      <c r="AJ982" s="4">
        <v>1.5637810000000001</v>
      </c>
    </row>
    <row r="983" spans="1:36" hidden="1" x14ac:dyDescent="0.3">
      <c r="A983" s="1" t="s">
        <v>977</v>
      </c>
      <c r="B983" s="2">
        <v>100503</v>
      </c>
      <c r="C983" s="3" t="s">
        <v>2936</v>
      </c>
      <c r="D983" s="4">
        <v>1949.1549444</v>
      </c>
      <c r="E983" s="3" t="s">
        <v>2930</v>
      </c>
      <c r="F983" s="3" t="s">
        <v>2931</v>
      </c>
      <c r="G983" s="3" t="s">
        <v>2931</v>
      </c>
      <c r="H983" s="3" t="s">
        <v>2932</v>
      </c>
      <c r="I983" s="3" t="s">
        <v>2933</v>
      </c>
      <c r="J983" s="4">
        <v>45.310136</v>
      </c>
      <c r="K983" s="4">
        <v>17.564260000000001</v>
      </c>
      <c r="L983" s="4">
        <v>13.333333</v>
      </c>
      <c r="M983" s="4">
        <v>2.5080040000000001</v>
      </c>
      <c r="N983" s="4">
        <v>12.9797297297297</v>
      </c>
      <c r="O983" s="4">
        <v>13.499649</v>
      </c>
      <c r="P983" s="4">
        <v>1.3890089999999999</v>
      </c>
      <c r="Q983" s="4" t="s">
        <v>2935</v>
      </c>
      <c r="R983" s="4" t="s">
        <v>2935</v>
      </c>
      <c r="S983" s="3" t="s">
        <v>5326</v>
      </c>
      <c r="T983" s="4">
        <v>19.21</v>
      </c>
      <c r="U983" s="4">
        <v>1949.1549444</v>
      </c>
      <c r="V983" s="10" t="s">
        <v>2935</v>
      </c>
      <c r="W983" s="4">
        <v>2.7069234773555402</v>
      </c>
      <c r="X983" s="4">
        <v>19.504999999999999</v>
      </c>
      <c r="Y983" s="4">
        <v>12.41</v>
      </c>
      <c r="Z983" s="4">
        <v>12.97973</v>
      </c>
      <c r="AA983" s="10">
        <v>13.721428571400001</v>
      </c>
      <c r="AB983" s="10">
        <v>13.735458360999999</v>
      </c>
      <c r="AC983" s="4" t="s">
        <v>2935</v>
      </c>
      <c r="AD983" s="4" t="s">
        <v>2935</v>
      </c>
      <c r="AE983" s="4" t="s">
        <v>2935</v>
      </c>
      <c r="AF983" s="4" t="s">
        <v>2935</v>
      </c>
      <c r="AG983" s="4" t="s">
        <v>2935</v>
      </c>
      <c r="AH983" s="4" t="s">
        <v>2935</v>
      </c>
      <c r="AI983" s="4">
        <v>1.3890089999999999</v>
      </c>
      <c r="AJ983" s="4">
        <v>1.9093530000000001</v>
      </c>
    </row>
    <row r="984" spans="1:36" hidden="1" x14ac:dyDescent="0.3">
      <c r="A984" s="1" t="s">
        <v>978</v>
      </c>
      <c r="B984" s="2">
        <v>100792</v>
      </c>
      <c r="C984" s="3" t="s">
        <v>2919</v>
      </c>
      <c r="D984" s="4">
        <v>856.38171715999999</v>
      </c>
      <c r="E984" s="3" t="s">
        <v>2930</v>
      </c>
      <c r="F984" s="3" t="s">
        <v>2931</v>
      </c>
      <c r="G984" s="3" t="s">
        <v>2931</v>
      </c>
      <c r="H984" s="3" t="s">
        <v>2932</v>
      </c>
      <c r="I984" s="3" t="s">
        <v>2933</v>
      </c>
      <c r="J984" s="4">
        <v>38.316099999999999</v>
      </c>
      <c r="K984" s="4">
        <v>12.683514000000001</v>
      </c>
      <c r="L984" s="4">
        <v>7.9548079999999999</v>
      </c>
      <c r="M984" s="4">
        <v>2.4507659999999998</v>
      </c>
      <c r="N984" s="4">
        <v>16.7813620071685</v>
      </c>
      <c r="O984" s="4">
        <v>15.774933000000001</v>
      </c>
      <c r="P984" s="4">
        <v>1.644711</v>
      </c>
      <c r="Q984" s="4" t="s">
        <v>2935</v>
      </c>
      <c r="R984" s="4" t="s">
        <v>2935</v>
      </c>
      <c r="S984" s="3" t="s">
        <v>5327</v>
      </c>
      <c r="T984" s="4">
        <v>46.82</v>
      </c>
      <c r="U984" s="4">
        <v>856.38171715999999</v>
      </c>
      <c r="V984" s="10" t="s">
        <v>2935</v>
      </c>
      <c r="W984" s="4">
        <v>2.6484408372490398</v>
      </c>
      <c r="X984" s="4">
        <v>49.02</v>
      </c>
      <c r="Y984" s="4">
        <v>31</v>
      </c>
      <c r="Z984" s="4">
        <v>17.118829999999999</v>
      </c>
      <c r="AA984" s="10">
        <v>18.0772200772</v>
      </c>
      <c r="AB984" s="10">
        <v>16.544169611299999</v>
      </c>
      <c r="AC984" s="4" t="s">
        <v>2935</v>
      </c>
      <c r="AD984" s="4" t="s">
        <v>2935</v>
      </c>
      <c r="AE984" s="4" t="s">
        <v>2935</v>
      </c>
      <c r="AF984" s="4" t="s">
        <v>2935</v>
      </c>
      <c r="AG984" s="4" t="s">
        <v>2935</v>
      </c>
      <c r="AH984" s="4" t="s">
        <v>2935</v>
      </c>
      <c r="AI984" s="4">
        <v>1.644711</v>
      </c>
      <c r="AJ984" s="4">
        <v>2.3578589999999999</v>
      </c>
    </row>
    <row r="985" spans="1:36" hidden="1" x14ac:dyDescent="0.3">
      <c r="A985" s="1" t="s">
        <v>979</v>
      </c>
      <c r="B985" s="2">
        <v>100255</v>
      </c>
      <c r="C985" s="3" t="s">
        <v>2919</v>
      </c>
      <c r="D985" s="4">
        <v>2851.30610858</v>
      </c>
      <c r="E985" s="3" t="s">
        <v>2930</v>
      </c>
      <c r="F985" s="3" t="s">
        <v>2931</v>
      </c>
      <c r="G985" s="3" t="s">
        <v>2931</v>
      </c>
      <c r="H985" s="3" t="s">
        <v>2932</v>
      </c>
      <c r="I985" s="3" t="s">
        <v>2933</v>
      </c>
      <c r="J985" s="4">
        <v>46.516191999999997</v>
      </c>
      <c r="K985" s="4">
        <v>17.235963999999999</v>
      </c>
      <c r="L985" s="4">
        <v>18.023714999999999</v>
      </c>
      <c r="M985" s="4">
        <v>2.6116839999999999</v>
      </c>
      <c r="N985" s="4">
        <v>12.8706896551724</v>
      </c>
      <c r="O985" s="5" t="s">
        <v>3530</v>
      </c>
      <c r="P985" s="4">
        <v>1.163543</v>
      </c>
      <c r="Q985" s="4" t="s">
        <v>2935</v>
      </c>
      <c r="R985" s="4" t="s">
        <v>2935</v>
      </c>
      <c r="S985" s="3" t="s">
        <v>5328</v>
      </c>
      <c r="T985" s="4">
        <v>29.86</v>
      </c>
      <c r="U985" s="4">
        <v>2851.30610858</v>
      </c>
      <c r="V985" s="10" t="s">
        <v>2935</v>
      </c>
      <c r="W985" s="4">
        <v>3.2150033489618202</v>
      </c>
      <c r="X985" s="4">
        <v>30.11</v>
      </c>
      <c r="Y985" s="4">
        <v>19.920000000000002</v>
      </c>
      <c r="Z985" s="4">
        <v>12.87069</v>
      </c>
      <c r="AA985" s="10">
        <v>12.091516501299999</v>
      </c>
      <c r="AB985" s="10">
        <v>11.9249201277</v>
      </c>
      <c r="AC985" s="4" t="s">
        <v>2935</v>
      </c>
      <c r="AD985" s="4" t="s">
        <v>2935</v>
      </c>
      <c r="AE985" s="4" t="s">
        <v>2935</v>
      </c>
      <c r="AF985" s="4" t="s">
        <v>2935</v>
      </c>
      <c r="AG985" s="4" t="s">
        <v>2935</v>
      </c>
      <c r="AH985" s="4" t="s">
        <v>2935</v>
      </c>
      <c r="AI985" s="4">
        <v>1.163543</v>
      </c>
      <c r="AJ985" s="4">
        <v>2.066865</v>
      </c>
    </row>
    <row r="986" spans="1:36" hidden="1" x14ac:dyDescent="0.3">
      <c r="A986" s="1" t="s">
        <v>980</v>
      </c>
      <c r="B986" s="2">
        <v>100572</v>
      </c>
      <c r="C986" s="3" t="s">
        <v>2919</v>
      </c>
      <c r="D986" s="4">
        <v>6072.4310091899997</v>
      </c>
      <c r="E986" s="3" t="s">
        <v>2930</v>
      </c>
      <c r="F986" s="3" t="s">
        <v>2931</v>
      </c>
      <c r="G986" s="3" t="s">
        <v>2931</v>
      </c>
      <c r="H986" s="3" t="s">
        <v>2932</v>
      </c>
      <c r="I986" s="3" t="s">
        <v>2933</v>
      </c>
      <c r="J986" s="4">
        <v>61.640211999999998</v>
      </c>
      <c r="K986" s="4">
        <v>21.505682</v>
      </c>
      <c r="L986" s="4">
        <v>15.3452</v>
      </c>
      <c r="M986" s="4">
        <v>3.45912</v>
      </c>
      <c r="N986" s="4">
        <v>29.496551724137898</v>
      </c>
      <c r="O986" s="4">
        <v>22.774228000000001</v>
      </c>
      <c r="P986" s="4">
        <v>3.6530580000000001</v>
      </c>
      <c r="Q986" s="4" t="s">
        <v>2935</v>
      </c>
      <c r="R986" s="4" t="s">
        <v>2935</v>
      </c>
      <c r="S986" s="3" t="s">
        <v>5329</v>
      </c>
      <c r="T986" s="4">
        <v>42.77</v>
      </c>
      <c r="U986" s="4">
        <v>6072.4310091899997</v>
      </c>
      <c r="V986" s="10" t="s">
        <v>2935</v>
      </c>
      <c r="W986" s="4">
        <v>1.6834229600187001</v>
      </c>
      <c r="X986" s="4">
        <v>43.57</v>
      </c>
      <c r="Y986" s="4">
        <v>25.99</v>
      </c>
      <c r="Z986" s="4">
        <v>29.496552000000001</v>
      </c>
      <c r="AA986" s="10">
        <v>26.565217391299999</v>
      </c>
      <c r="AB986" s="10">
        <v>28</v>
      </c>
      <c r="AC986" s="4" t="s">
        <v>2935</v>
      </c>
      <c r="AD986" s="4" t="s">
        <v>2935</v>
      </c>
      <c r="AE986" s="4" t="s">
        <v>2935</v>
      </c>
      <c r="AF986" s="4" t="s">
        <v>2935</v>
      </c>
      <c r="AG986" s="4" t="s">
        <v>2935</v>
      </c>
      <c r="AH986" s="4" t="s">
        <v>2935</v>
      </c>
      <c r="AI986" s="4">
        <v>3.6530580000000001</v>
      </c>
      <c r="AJ986" s="4">
        <v>4.5044760000000004</v>
      </c>
    </row>
    <row r="987" spans="1:36" hidden="1" x14ac:dyDescent="0.3">
      <c r="A987" s="1" t="s">
        <v>981</v>
      </c>
      <c r="B987" s="2">
        <v>100502</v>
      </c>
      <c r="C987" s="3" t="s">
        <v>2919</v>
      </c>
      <c r="D987" s="4">
        <v>588.40778832000001</v>
      </c>
      <c r="E987" s="3" t="s">
        <v>2930</v>
      </c>
      <c r="F987" s="3" t="s">
        <v>2931</v>
      </c>
      <c r="G987" s="3" t="s">
        <v>2931</v>
      </c>
      <c r="H987" s="3" t="s">
        <v>2932</v>
      </c>
      <c r="I987" s="3" t="s">
        <v>2933</v>
      </c>
      <c r="J987" s="4">
        <v>30.479182999999999</v>
      </c>
      <c r="K987" s="4">
        <v>18.755958</v>
      </c>
      <c r="L987" s="4">
        <v>16.235130000000002</v>
      </c>
      <c r="M987" s="4">
        <v>1.4247909999999999</v>
      </c>
      <c r="N987" s="4">
        <v>13.504065040650399</v>
      </c>
      <c r="O987" s="4">
        <v>10.121877</v>
      </c>
      <c r="P987" s="4">
        <v>1.039685</v>
      </c>
      <c r="Q987" s="4" t="s">
        <v>2935</v>
      </c>
      <c r="R987" s="4" t="s">
        <v>2935</v>
      </c>
      <c r="S987" s="3" t="s">
        <v>5330</v>
      </c>
      <c r="T987" s="4">
        <v>49.83</v>
      </c>
      <c r="U987" s="4">
        <v>588.40778832000001</v>
      </c>
      <c r="V987" s="10" t="s">
        <v>2935</v>
      </c>
      <c r="W987" s="4">
        <v>3.61228175797712</v>
      </c>
      <c r="X987" s="4">
        <v>50.629899999999999</v>
      </c>
      <c r="Y987" s="4">
        <v>34.58</v>
      </c>
      <c r="Z987" s="4">
        <v>13.529731</v>
      </c>
      <c r="AA987" s="10">
        <v>9.7961350186999994</v>
      </c>
      <c r="AB987" s="10">
        <v>12.755108570699999</v>
      </c>
      <c r="AC987" s="4" t="s">
        <v>2935</v>
      </c>
      <c r="AD987" s="4" t="s">
        <v>2935</v>
      </c>
      <c r="AE987" s="4" t="s">
        <v>2935</v>
      </c>
      <c r="AF987" s="4" t="s">
        <v>2935</v>
      </c>
      <c r="AG987" s="4" t="s">
        <v>2935</v>
      </c>
      <c r="AH987" s="4" t="s">
        <v>2935</v>
      </c>
      <c r="AI987" s="4">
        <v>1.039685</v>
      </c>
      <c r="AJ987" s="5" t="s">
        <v>5331</v>
      </c>
    </row>
    <row r="988" spans="1:36" hidden="1" x14ac:dyDescent="0.3">
      <c r="A988" s="1" t="s">
        <v>982</v>
      </c>
      <c r="B988" s="2">
        <v>4161046</v>
      </c>
      <c r="C988" s="3" t="s">
        <v>2936</v>
      </c>
      <c r="D988" s="4">
        <v>661.23102452000001</v>
      </c>
      <c r="E988" s="3" t="s">
        <v>2930</v>
      </c>
      <c r="F988" s="3" t="s">
        <v>2931</v>
      </c>
      <c r="G988" s="3" t="s">
        <v>2931</v>
      </c>
      <c r="H988" s="3" t="s">
        <v>2932</v>
      </c>
      <c r="I988" s="3" t="s">
        <v>2933</v>
      </c>
      <c r="J988" s="4">
        <v>37.735849000000002</v>
      </c>
      <c r="K988" s="4">
        <v>22.408536999999999</v>
      </c>
      <c r="L988" s="4">
        <v>8.5135140000000007</v>
      </c>
      <c r="M988" s="4">
        <v>4.1504539999999999</v>
      </c>
      <c r="N988" s="4" t="s">
        <v>2924</v>
      </c>
      <c r="O988" s="4" t="s">
        <v>2924</v>
      </c>
      <c r="P988" s="4">
        <v>0.57995099999999999</v>
      </c>
      <c r="Q988" s="4" t="s">
        <v>2935</v>
      </c>
      <c r="R988" s="4" t="s">
        <v>2935</v>
      </c>
      <c r="S988" s="3" t="s">
        <v>5332</v>
      </c>
      <c r="T988" s="5" t="s">
        <v>5333</v>
      </c>
      <c r="U988" s="4">
        <v>661.23102452000001</v>
      </c>
      <c r="V988" s="10" t="s">
        <v>2935</v>
      </c>
      <c r="W988" s="4" t="s">
        <v>2935</v>
      </c>
      <c r="X988" s="4">
        <v>11.47</v>
      </c>
      <c r="Y988" s="4">
        <v>4.84</v>
      </c>
      <c r="Z988" s="4" t="s">
        <v>2924</v>
      </c>
      <c r="AA988" s="10">
        <v>25.7619505935</v>
      </c>
      <c r="AB988" s="10">
        <v>64.239999999999995</v>
      </c>
      <c r="AC988" s="4" t="s">
        <v>2935</v>
      </c>
      <c r="AD988" s="4" t="s">
        <v>2935</v>
      </c>
      <c r="AE988" s="4" t="s">
        <v>2935</v>
      </c>
      <c r="AF988" s="4" t="s">
        <v>2935</v>
      </c>
      <c r="AG988" s="4" t="s">
        <v>2935</v>
      </c>
      <c r="AH988" s="4" t="s">
        <v>2935</v>
      </c>
      <c r="AI988" s="4">
        <v>0.57995099999999999</v>
      </c>
      <c r="AJ988" s="4">
        <v>0.58234799999999998</v>
      </c>
    </row>
    <row r="989" spans="1:36" hidden="1" x14ac:dyDescent="0.3">
      <c r="A989" s="1" t="s">
        <v>983</v>
      </c>
      <c r="B989" s="2">
        <v>100259</v>
      </c>
      <c r="C989" s="3" t="s">
        <v>2919</v>
      </c>
      <c r="D989" s="4">
        <v>3568.0240592999999</v>
      </c>
      <c r="E989" s="3" t="s">
        <v>2930</v>
      </c>
      <c r="F989" s="3" t="s">
        <v>2931</v>
      </c>
      <c r="G989" s="3" t="s">
        <v>2931</v>
      </c>
      <c r="H989" s="3" t="s">
        <v>2932</v>
      </c>
      <c r="I989" s="3" t="s">
        <v>2933</v>
      </c>
      <c r="J989" s="4">
        <v>46.073298000000001</v>
      </c>
      <c r="K989" s="4">
        <v>18.824532000000001</v>
      </c>
      <c r="L989" s="4">
        <v>16.883116999999999</v>
      </c>
      <c r="M989" s="4">
        <v>2.5735290000000002</v>
      </c>
      <c r="N989" s="4">
        <v>15.9428571428571</v>
      </c>
      <c r="O989" s="4">
        <v>16.220929999999999</v>
      </c>
      <c r="P989" s="4">
        <v>1.3474360000000001</v>
      </c>
      <c r="Q989" s="4" t="s">
        <v>2935</v>
      </c>
      <c r="R989" s="4" t="s">
        <v>2935</v>
      </c>
      <c r="S989" s="3" t="s">
        <v>5334</v>
      </c>
      <c r="T989" s="4">
        <v>27.9</v>
      </c>
      <c r="U989" s="4">
        <v>3568.0240592999999</v>
      </c>
      <c r="V989" s="10" t="s">
        <v>2935</v>
      </c>
      <c r="W989" s="4">
        <v>3.7275985663082398</v>
      </c>
      <c r="X989" s="4">
        <v>28.38</v>
      </c>
      <c r="Y989" s="4">
        <v>18.77</v>
      </c>
      <c r="Z989" s="4">
        <v>15.942857</v>
      </c>
      <c r="AA989" s="10">
        <v>16.974933073700001</v>
      </c>
      <c r="AB989" s="10">
        <v>15.2859960552</v>
      </c>
      <c r="AC989" s="4" t="s">
        <v>2935</v>
      </c>
      <c r="AD989" s="4" t="s">
        <v>2935</v>
      </c>
      <c r="AE989" s="4" t="s">
        <v>2935</v>
      </c>
      <c r="AF989" s="4" t="s">
        <v>2935</v>
      </c>
      <c r="AG989" s="4" t="s">
        <v>2935</v>
      </c>
      <c r="AH989" s="4" t="s">
        <v>2935</v>
      </c>
      <c r="AI989" s="4">
        <v>1.3474360000000001</v>
      </c>
      <c r="AJ989" s="4">
        <v>2.1591079999999998</v>
      </c>
    </row>
    <row r="990" spans="1:36" hidden="1" x14ac:dyDescent="0.3">
      <c r="A990" s="1" t="s">
        <v>984</v>
      </c>
      <c r="B990" s="2">
        <v>100292</v>
      </c>
      <c r="C990" s="3" t="s">
        <v>2936</v>
      </c>
      <c r="D990" s="4">
        <v>11095.79338413</v>
      </c>
      <c r="E990" s="3" t="s">
        <v>2930</v>
      </c>
      <c r="F990" s="3" t="s">
        <v>2931</v>
      </c>
      <c r="G990" s="3" t="s">
        <v>2931</v>
      </c>
      <c r="H990" s="3" t="s">
        <v>2932</v>
      </c>
      <c r="I990" s="3" t="s">
        <v>2933</v>
      </c>
      <c r="J990" s="4">
        <v>72.263374999999996</v>
      </c>
      <c r="K990" s="4">
        <v>31.718062</v>
      </c>
      <c r="L990" s="4">
        <v>20.634005999999999</v>
      </c>
      <c r="M990" s="4">
        <v>2.799607</v>
      </c>
      <c r="N990" s="4">
        <v>15.1666666666667</v>
      </c>
      <c r="O990" s="4">
        <v>8.3787029999999998</v>
      </c>
      <c r="P990" s="4">
        <v>1.295895</v>
      </c>
      <c r="Q990" s="4" t="s">
        <v>2935</v>
      </c>
      <c r="R990" s="4" t="s">
        <v>2935</v>
      </c>
      <c r="S990" s="3" t="s">
        <v>5335</v>
      </c>
      <c r="T990" s="4">
        <v>20.93</v>
      </c>
      <c r="U990" s="4">
        <v>11095.79338413</v>
      </c>
      <c r="V990" s="10" t="s">
        <v>2935</v>
      </c>
      <c r="W990" s="4">
        <v>2.8666985188724299</v>
      </c>
      <c r="X990" s="4">
        <v>21.01</v>
      </c>
      <c r="Y990" s="4">
        <v>11.87</v>
      </c>
      <c r="Z990" s="4">
        <v>15.288532</v>
      </c>
      <c r="AA990" s="10">
        <v>13.7066142763</v>
      </c>
      <c r="AB990" s="10">
        <v>13.9504502402</v>
      </c>
      <c r="AC990" s="4" t="s">
        <v>2935</v>
      </c>
      <c r="AD990" s="4" t="s">
        <v>2935</v>
      </c>
      <c r="AE990" s="4" t="s">
        <v>2935</v>
      </c>
      <c r="AF990" s="4" t="s">
        <v>2935</v>
      </c>
      <c r="AG990" s="4" t="s">
        <v>2935</v>
      </c>
      <c r="AH990" s="4" t="s">
        <v>2935</v>
      </c>
      <c r="AI990" s="4">
        <v>1.295895</v>
      </c>
      <c r="AJ990" s="4">
        <v>1.6070329999999999</v>
      </c>
    </row>
    <row r="991" spans="1:36" hidden="1" x14ac:dyDescent="0.3">
      <c r="A991" s="1" t="s">
        <v>985</v>
      </c>
      <c r="B991" s="2">
        <v>103177</v>
      </c>
      <c r="C991" s="3" t="s">
        <v>2936</v>
      </c>
      <c r="D991" s="4">
        <v>7113.7318750000004</v>
      </c>
      <c r="E991" s="3" t="s">
        <v>2977</v>
      </c>
      <c r="F991" s="3" t="s">
        <v>2978</v>
      </c>
      <c r="G991" s="3" t="s">
        <v>3146</v>
      </c>
      <c r="H991" s="3" t="s">
        <v>3146</v>
      </c>
      <c r="I991" s="3" t="s">
        <v>2980</v>
      </c>
      <c r="J991" s="4">
        <v>17.56343</v>
      </c>
      <c r="K991" s="4">
        <v>-2.308252</v>
      </c>
      <c r="L991" s="4">
        <v>-2.2727270000000002</v>
      </c>
      <c r="M991" s="4">
        <v>2.4980929999999999</v>
      </c>
      <c r="N991" s="4">
        <v>23.068669527897001</v>
      </c>
      <c r="O991" s="4">
        <v>20.922537999999999</v>
      </c>
      <c r="P991" s="4">
        <v>2.7023630000000001</v>
      </c>
      <c r="Q991" s="4">
        <v>21.005841</v>
      </c>
      <c r="R991" s="4">
        <v>17.993807</v>
      </c>
      <c r="S991" s="3" t="s">
        <v>5336</v>
      </c>
      <c r="T991" s="4">
        <v>53.75</v>
      </c>
      <c r="U991" s="4">
        <v>7113.7318750000004</v>
      </c>
      <c r="V991" s="10">
        <v>9340.9878750000007</v>
      </c>
      <c r="W991" s="4">
        <v>2.7534883720930199</v>
      </c>
      <c r="X991" s="4">
        <v>57.35</v>
      </c>
      <c r="Y991" s="4">
        <v>45.02</v>
      </c>
      <c r="Z991" s="4">
        <v>23.168102999999999</v>
      </c>
      <c r="AA991" s="10">
        <v>36.059304977799997</v>
      </c>
      <c r="AB991" s="10">
        <v>27.1000660485</v>
      </c>
      <c r="AC991" s="4">
        <v>14.249585</v>
      </c>
      <c r="AD991" s="4">
        <v>13.462732748049801</v>
      </c>
      <c r="AE991" s="4">
        <v>14.0717274510293</v>
      </c>
      <c r="AF991" s="4">
        <v>21.005841</v>
      </c>
      <c r="AG991" s="4">
        <v>19.559795919093801</v>
      </c>
      <c r="AH991" s="4">
        <v>20.898854792281899</v>
      </c>
      <c r="AI991" s="4">
        <v>2.7023630000000001</v>
      </c>
      <c r="AJ991" s="4">
        <v>2.7023630000000001</v>
      </c>
    </row>
    <row r="992" spans="1:36" hidden="1" x14ac:dyDescent="0.3">
      <c r="A992" s="1" t="s">
        <v>986</v>
      </c>
      <c r="B992" s="2">
        <v>1019278</v>
      </c>
      <c r="C992" s="3" t="s">
        <v>2919</v>
      </c>
      <c r="D992" s="4">
        <v>3594.7819885700001</v>
      </c>
      <c r="E992" s="3" t="s">
        <v>2930</v>
      </c>
      <c r="F992" s="3" t="s">
        <v>2931</v>
      </c>
      <c r="G992" s="3" t="s">
        <v>2931</v>
      </c>
      <c r="H992" s="3" t="s">
        <v>2932</v>
      </c>
      <c r="I992" s="3" t="s">
        <v>2933</v>
      </c>
      <c r="J992" s="4">
        <v>35.233975999999998</v>
      </c>
      <c r="K992" s="4">
        <v>17.935528000000001</v>
      </c>
      <c r="L992" s="4">
        <v>8.8291140000000006</v>
      </c>
      <c r="M992" s="4">
        <v>3.7718769999999999</v>
      </c>
      <c r="N992" s="4">
        <v>15.0833333333333</v>
      </c>
      <c r="O992" s="4">
        <v>11.665535999999999</v>
      </c>
      <c r="P992" s="4">
        <v>1.0680460000000001</v>
      </c>
      <c r="Q992" s="4" t="s">
        <v>2935</v>
      </c>
      <c r="R992" s="4" t="s">
        <v>2935</v>
      </c>
      <c r="S992" s="3" t="s">
        <v>5337</v>
      </c>
      <c r="T992" s="4">
        <v>34.39</v>
      </c>
      <c r="U992" s="4">
        <v>3594.7819885700001</v>
      </c>
      <c r="V992" s="10" t="s">
        <v>2935</v>
      </c>
      <c r="W992" s="4">
        <v>5.4667054376272199</v>
      </c>
      <c r="X992" s="4">
        <v>34.61</v>
      </c>
      <c r="Y992" s="4">
        <v>24.16</v>
      </c>
      <c r="Z992" s="4">
        <v>15.083333</v>
      </c>
      <c r="AA992" s="10">
        <v>14.582538269</v>
      </c>
      <c r="AB992" s="10">
        <v>15.083333333300001</v>
      </c>
      <c r="AC992" s="4" t="s">
        <v>2935</v>
      </c>
      <c r="AD992" s="4" t="s">
        <v>2935</v>
      </c>
      <c r="AE992" s="4" t="s">
        <v>2935</v>
      </c>
      <c r="AF992" s="4" t="s">
        <v>2935</v>
      </c>
      <c r="AG992" s="4" t="s">
        <v>2935</v>
      </c>
      <c r="AH992" s="4" t="s">
        <v>2935</v>
      </c>
      <c r="AI992" s="4">
        <v>1.0680460000000001</v>
      </c>
      <c r="AJ992" s="4">
        <v>1.6380870000000001</v>
      </c>
    </row>
    <row r="993" spans="1:36" hidden="1" x14ac:dyDescent="0.3">
      <c r="A993" s="1" t="s">
        <v>987</v>
      </c>
      <c r="B993" s="2">
        <v>100283</v>
      </c>
      <c r="C993" s="3" t="s">
        <v>2919</v>
      </c>
      <c r="D993" s="4">
        <v>2584.4609859000002</v>
      </c>
      <c r="E993" s="3" t="s">
        <v>2930</v>
      </c>
      <c r="F993" s="3" t="s">
        <v>2931</v>
      </c>
      <c r="G993" s="3" t="s">
        <v>2931</v>
      </c>
      <c r="H993" s="3" t="s">
        <v>2932</v>
      </c>
      <c r="I993" s="3" t="s">
        <v>2933</v>
      </c>
      <c r="J993" s="4">
        <v>41.91366</v>
      </c>
      <c r="K993" s="4">
        <v>20.651876000000001</v>
      </c>
      <c r="L993" s="4">
        <v>17.938420000000001</v>
      </c>
      <c r="M993" s="4">
        <v>1.310948</v>
      </c>
      <c r="N993" s="4">
        <v>14.537953795379501</v>
      </c>
      <c r="O993" s="4">
        <v>9.8457760000000007</v>
      </c>
      <c r="P993" s="4">
        <v>1.1241829999999999</v>
      </c>
      <c r="Q993" s="4" t="s">
        <v>2935</v>
      </c>
      <c r="R993" s="4" t="s">
        <v>2935</v>
      </c>
      <c r="S993" s="3" t="s">
        <v>5338</v>
      </c>
      <c r="T993" s="4">
        <v>44.05</v>
      </c>
      <c r="U993" s="4">
        <v>2584.4609859000002</v>
      </c>
      <c r="V993" s="10" t="s">
        <v>2935</v>
      </c>
      <c r="W993" s="4">
        <v>3.1782065834279201</v>
      </c>
      <c r="X993" s="4">
        <v>45.08</v>
      </c>
      <c r="Y993" s="4">
        <v>30.2</v>
      </c>
      <c r="Z993" s="4">
        <v>14.634551</v>
      </c>
      <c r="AA993" s="10">
        <v>12.4670987462</v>
      </c>
      <c r="AB993" s="10">
        <v>13.0453967962</v>
      </c>
      <c r="AC993" s="4" t="s">
        <v>2935</v>
      </c>
      <c r="AD993" s="4" t="s">
        <v>2935</v>
      </c>
      <c r="AE993" s="4" t="s">
        <v>2935</v>
      </c>
      <c r="AF993" s="4" t="s">
        <v>2935</v>
      </c>
      <c r="AG993" s="4" t="s">
        <v>2935</v>
      </c>
      <c r="AH993" s="4" t="s">
        <v>2935</v>
      </c>
      <c r="AI993" s="4">
        <v>1.1241829999999999</v>
      </c>
      <c r="AJ993" s="4">
        <v>1.658447</v>
      </c>
    </row>
    <row r="994" spans="1:36" hidden="1" x14ac:dyDescent="0.3">
      <c r="A994" s="1" t="s">
        <v>988</v>
      </c>
      <c r="B994" s="2">
        <v>100764</v>
      </c>
      <c r="C994" s="3" t="s">
        <v>2941</v>
      </c>
      <c r="D994" s="4">
        <v>1011.22443972</v>
      </c>
      <c r="E994" s="3" t="s">
        <v>2930</v>
      </c>
      <c r="F994" s="3" t="s">
        <v>2931</v>
      </c>
      <c r="G994" s="3" t="s">
        <v>2931</v>
      </c>
      <c r="H994" s="3" t="s">
        <v>2932</v>
      </c>
      <c r="I994" s="3" t="s">
        <v>2933</v>
      </c>
      <c r="J994" s="4">
        <v>35.371319</v>
      </c>
      <c r="K994" s="4">
        <v>10.591004</v>
      </c>
      <c r="L994" s="4">
        <v>8.8265569999999993</v>
      </c>
      <c r="M994" s="4">
        <v>0.71445599999999998</v>
      </c>
      <c r="N994" s="4">
        <v>13.012307692307701</v>
      </c>
      <c r="O994" s="4">
        <v>9.1260250000000003</v>
      </c>
      <c r="P994" s="4">
        <v>1.177535</v>
      </c>
      <c r="Q994" s="4" t="s">
        <v>2935</v>
      </c>
      <c r="R994" s="4" t="s">
        <v>2935</v>
      </c>
      <c r="S994" s="3" t="s">
        <v>5339</v>
      </c>
      <c r="T994" s="4">
        <v>42.29</v>
      </c>
      <c r="U994" s="4">
        <v>1011.22443972</v>
      </c>
      <c r="V994" s="10" t="s">
        <v>2935</v>
      </c>
      <c r="W994" s="4">
        <v>2.2700401986285201</v>
      </c>
      <c r="X994" s="4">
        <v>43.52</v>
      </c>
      <c r="Y994" s="4">
        <v>28.86</v>
      </c>
      <c r="Z994" s="4">
        <v>13.036375</v>
      </c>
      <c r="AA994" s="10" t="s">
        <v>2935</v>
      </c>
      <c r="AB994" s="10">
        <v>12.3191740997</v>
      </c>
      <c r="AC994" s="4" t="s">
        <v>2935</v>
      </c>
      <c r="AD994" s="4" t="s">
        <v>2935</v>
      </c>
      <c r="AE994" s="4" t="s">
        <v>2935</v>
      </c>
      <c r="AF994" s="4" t="s">
        <v>2935</v>
      </c>
      <c r="AG994" s="4" t="s">
        <v>2935</v>
      </c>
      <c r="AH994" s="4" t="s">
        <v>2935</v>
      </c>
      <c r="AI994" s="4">
        <v>1.177535</v>
      </c>
      <c r="AJ994" s="4">
        <v>1.687079</v>
      </c>
    </row>
    <row r="995" spans="1:36" hidden="1" x14ac:dyDescent="0.3">
      <c r="A995" s="1" t="s">
        <v>2322</v>
      </c>
      <c r="B995" s="2">
        <v>4967090</v>
      </c>
      <c r="C995" s="3" t="s">
        <v>2919</v>
      </c>
      <c r="D995" s="4">
        <v>13658.822631090001</v>
      </c>
      <c r="E995" s="3" t="s">
        <v>2946</v>
      </c>
      <c r="F995" s="3" t="s">
        <v>2991</v>
      </c>
      <c r="G995" s="3" t="s">
        <v>2991</v>
      </c>
      <c r="H995" s="3" t="s">
        <v>3031</v>
      </c>
      <c r="I995" s="3" t="s">
        <v>3032</v>
      </c>
      <c r="J995" s="18">
        <v>-10</v>
      </c>
      <c r="K995" s="18">
        <v>-18.796348999999999</v>
      </c>
      <c r="L995" s="18">
        <v>-10.696361</v>
      </c>
      <c r="M995" s="18">
        <v>2.0552039999999998</v>
      </c>
      <c r="N995" s="4">
        <v>23.146341</v>
      </c>
      <c r="O995" s="4">
        <v>8.3294320000000006</v>
      </c>
      <c r="P995" s="4">
        <v>2.15524</v>
      </c>
      <c r="Q995" s="4">
        <v>11.977211</v>
      </c>
      <c r="R995" s="4">
        <v>9.6526060000000005</v>
      </c>
      <c r="S995" s="3" t="s">
        <v>7038</v>
      </c>
      <c r="T995" s="4">
        <v>85.41</v>
      </c>
      <c r="U995" s="4">
        <v>13658.822631090001</v>
      </c>
      <c r="V995" s="10">
        <v>13285.122631</v>
      </c>
      <c r="W995" s="4">
        <v>3.2783046481676599</v>
      </c>
      <c r="X995" s="18">
        <v>120.86</v>
      </c>
      <c r="Y995" s="18">
        <v>82.13</v>
      </c>
      <c r="Z995" s="4">
        <v>23.146341</v>
      </c>
      <c r="AA995" s="10">
        <v>15.916261197300001</v>
      </c>
      <c r="AB995" s="10">
        <v>15.916261197300001</v>
      </c>
      <c r="AC995" s="4">
        <v>3.1797800000000001</v>
      </c>
      <c r="AD995" s="4">
        <v>3.3167525028549001</v>
      </c>
      <c r="AE995" s="4">
        <v>3.3167525028549001</v>
      </c>
      <c r="AF995" s="4">
        <v>11.977211</v>
      </c>
      <c r="AG995" s="4">
        <v>11.132274170977499</v>
      </c>
      <c r="AH995" s="4">
        <v>11.132274170977499</v>
      </c>
      <c r="AI995" s="4">
        <v>2.15524</v>
      </c>
      <c r="AJ995" s="4">
        <v>4.189845</v>
      </c>
    </row>
    <row r="996" spans="1:36" hidden="1" x14ac:dyDescent="0.3">
      <c r="A996" s="1" t="s">
        <v>990</v>
      </c>
      <c r="B996" s="2">
        <v>5735881</v>
      </c>
      <c r="C996" s="3" t="s">
        <v>2941</v>
      </c>
      <c r="D996" s="4">
        <v>6088.8714593200002</v>
      </c>
      <c r="E996" s="3" t="s">
        <v>2930</v>
      </c>
      <c r="F996" s="3" t="s">
        <v>2954</v>
      </c>
      <c r="G996" s="3" t="s">
        <v>2955</v>
      </c>
      <c r="H996" s="3" t="s">
        <v>2956</v>
      </c>
      <c r="I996" s="3"/>
      <c r="J996" s="4">
        <v>0.38525999999999999</v>
      </c>
      <c r="K996" s="4">
        <v>-5.0033000000000001E-2</v>
      </c>
      <c r="L996" s="4">
        <v>-8.3361000000000005E-2</v>
      </c>
      <c r="M996" s="4">
        <v>8.3500000000000005E-2</v>
      </c>
      <c r="N996" s="4" t="s">
        <v>2935</v>
      </c>
      <c r="O996" s="4" t="s">
        <v>2935</v>
      </c>
      <c r="P996" s="4" t="s">
        <v>2935</v>
      </c>
      <c r="Q996" s="4" t="s">
        <v>2935</v>
      </c>
      <c r="R996" s="4" t="s">
        <v>2935</v>
      </c>
      <c r="S996" s="3" t="s">
        <v>5342</v>
      </c>
      <c r="T996" s="4">
        <v>59.93</v>
      </c>
      <c r="U996" s="4">
        <v>6088.8714593200002</v>
      </c>
      <c r="V996" s="10" t="s">
        <v>2935</v>
      </c>
      <c r="W996" s="4">
        <v>4.8256299015518103</v>
      </c>
      <c r="X996" s="4">
        <v>60.16</v>
      </c>
      <c r="Y996" s="4">
        <v>59.54</v>
      </c>
      <c r="Z996" s="4" t="s">
        <v>2935</v>
      </c>
      <c r="AA996" s="10" t="s">
        <v>2935</v>
      </c>
      <c r="AB996" s="10" t="s">
        <v>2935</v>
      </c>
      <c r="AC996" s="4" t="s">
        <v>2935</v>
      </c>
      <c r="AD996" s="4" t="s">
        <v>2935</v>
      </c>
      <c r="AE996" s="4" t="s">
        <v>2935</v>
      </c>
      <c r="AF996" s="4" t="s">
        <v>2935</v>
      </c>
      <c r="AG996" s="4" t="s">
        <v>2935</v>
      </c>
      <c r="AH996" s="4" t="s">
        <v>2935</v>
      </c>
      <c r="AI996" s="4" t="s">
        <v>2935</v>
      </c>
      <c r="AJ996" s="4" t="s">
        <v>2935</v>
      </c>
    </row>
    <row r="997" spans="1:36" hidden="1" x14ac:dyDescent="0.3">
      <c r="A997" s="1" t="s">
        <v>991</v>
      </c>
      <c r="B997" s="2">
        <v>5727293</v>
      </c>
      <c r="C997" s="3" t="s">
        <v>2941</v>
      </c>
      <c r="D997" s="4">
        <v>1365.7341038908</v>
      </c>
      <c r="E997" s="3" t="s">
        <v>2930</v>
      </c>
      <c r="F997" s="3" t="s">
        <v>2954</v>
      </c>
      <c r="G997" s="3" t="s">
        <v>2955</v>
      </c>
      <c r="H997" s="3" t="s">
        <v>2956</v>
      </c>
      <c r="I997" s="3"/>
      <c r="J997" s="4">
        <v>31.806536000000001</v>
      </c>
      <c r="K997" s="4">
        <v>11.466096</v>
      </c>
      <c r="L997" s="4">
        <v>6.271763</v>
      </c>
      <c r="M997" s="5" t="s">
        <v>3531</v>
      </c>
      <c r="N997" s="4" t="s">
        <v>2935</v>
      </c>
      <c r="O997" s="4" t="s">
        <v>2935</v>
      </c>
      <c r="P997" s="4" t="s">
        <v>2935</v>
      </c>
      <c r="Q997" s="4" t="s">
        <v>2935</v>
      </c>
      <c r="R997" s="4" t="s">
        <v>2935</v>
      </c>
      <c r="S997" s="3" t="s">
        <v>5343</v>
      </c>
      <c r="T997" s="4">
        <v>111.94540000000001</v>
      </c>
      <c r="U997" s="4">
        <v>1365.7341038908</v>
      </c>
      <c r="V997" s="10" t="s">
        <v>2935</v>
      </c>
      <c r="W997" s="4">
        <v>1.2513243063136099</v>
      </c>
      <c r="X997" s="4">
        <v>112.0099</v>
      </c>
      <c r="Y997" s="4">
        <v>84.55</v>
      </c>
      <c r="Z997" s="4" t="s">
        <v>2935</v>
      </c>
      <c r="AA997" s="10" t="s">
        <v>2935</v>
      </c>
      <c r="AB997" s="10" t="s">
        <v>2935</v>
      </c>
      <c r="AC997" s="4" t="s">
        <v>2935</v>
      </c>
      <c r="AD997" s="4" t="s">
        <v>2935</v>
      </c>
      <c r="AE997" s="4" t="s">
        <v>2935</v>
      </c>
      <c r="AF997" s="4" t="s">
        <v>2935</v>
      </c>
      <c r="AG997" s="4" t="s">
        <v>2935</v>
      </c>
      <c r="AH997" s="4" t="s">
        <v>2935</v>
      </c>
      <c r="AI997" s="4" t="s">
        <v>2935</v>
      </c>
      <c r="AJ997" s="4" t="s">
        <v>2935</v>
      </c>
    </row>
    <row r="998" spans="1:36" hidden="1" x14ac:dyDescent="0.3">
      <c r="A998" s="1" t="s">
        <v>992</v>
      </c>
      <c r="B998" s="2">
        <v>5727291</v>
      </c>
      <c r="C998" s="3" t="s">
        <v>2941</v>
      </c>
      <c r="D998" s="4">
        <v>1185.5972927400001</v>
      </c>
      <c r="E998" s="3" t="s">
        <v>2930</v>
      </c>
      <c r="F998" s="3" t="s">
        <v>2954</v>
      </c>
      <c r="G998" s="3" t="s">
        <v>2955</v>
      </c>
      <c r="H998" s="3" t="s">
        <v>2956</v>
      </c>
      <c r="I998" s="3"/>
      <c r="J998" s="4">
        <v>41.270147999999999</v>
      </c>
      <c r="K998" s="4">
        <v>16.713180999999999</v>
      </c>
      <c r="L998" s="4">
        <v>8.2618340000000003</v>
      </c>
      <c r="M998" s="4">
        <v>3.4709460000000001</v>
      </c>
      <c r="N998" s="4" t="s">
        <v>2935</v>
      </c>
      <c r="O998" s="4" t="s">
        <v>2935</v>
      </c>
      <c r="P998" s="4" t="s">
        <v>2935</v>
      </c>
      <c r="Q998" s="4" t="s">
        <v>2935</v>
      </c>
      <c r="R998" s="4" t="s">
        <v>2935</v>
      </c>
      <c r="S998" s="3" t="s">
        <v>5344</v>
      </c>
      <c r="T998" s="4">
        <v>146.37</v>
      </c>
      <c r="U998" s="4">
        <v>1185.5972927400001</v>
      </c>
      <c r="V998" s="10" t="s">
        <v>2935</v>
      </c>
      <c r="W998" s="4">
        <v>0.27300676368108201</v>
      </c>
      <c r="X998" s="4">
        <v>146.67269999999999</v>
      </c>
      <c r="Y998" s="4">
        <v>102.6784</v>
      </c>
      <c r="Z998" s="4" t="s">
        <v>2935</v>
      </c>
      <c r="AA998" s="10" t="s">
        <v>2935</v>
      </c>
      <c r="AB998" s="10" t="s">
        <v>2935</v>
      </c>
      <c r="AC998" s="4" t="s">
        <v>2935</v>
      </c>
      <c r="AD998" s="4" t="s">
        <v>2935</v>
      </c>
      <c r="AE998" s="4" t="s">
        <v>2935</v>
      </c>
      <c r="AF998" s="4" t="s">
        <v>2935</v>
      </c>
      <c r="AG998" s="4" t="s">
        <v>2935</v>
      </c>
      <c r="AH998" s="4" t="s">
        <v>2935</v>
      </c>
      <c r="AI998" s="4" t="s">
        <v>2935</v>
      </c>
      <c r="AJ998" s="4" t="s">
        <v>2935</v>
      </c>
    </row>
    <row r="999" spans="1:36" hidden="1" x14ac:dyDescent="0.3">
      <c r="A999" s="1" t="s">
        <v>993</v>
      </c>
      <c r="B999" s="2">
        <v>5727289</v>
      </c>
      <c r="C999" s="3" t="s">
        <v>2941</v>
      </c>
      <c r="D999" s="4">
        <v>1298.6868954378001</v>
      </c>
      <c r="E999" s="3" t="s">
        <v>2930</v>
      </c>
      <c r="F999" s="3" t="s">
        <v>2954</v>
      </c>
      <c r="G999" s="3" t="s">
        <v>2955</v>
      </c>
      <c r="H999" s="3" t="s">
        <v>2956</v>
      </c>
      <c r="I999" s="3"/>
      <c r="J999" s="4">
        <v>24.146630999999999</v>
      </c>
      <c r="K999" s="4">
        <v>7.7453409999999998</v>
      </c>
      <c r="L999" s="4">
        <v>4.5750950000000001</v>
      </c>
      <c r="M999" s="4">
        <v>2.3115649999999999</v>
      </c>
      <c r="N999" s="4" t="s">
        <v>2935</v>
      </c>
      <c r="O999" s="4" t="s">
        <v>2935</v>
      </c>
      <c r="P999" s="4" t="s">
        <v>2935</v>
      </c>
      <c r="Q999" s="4" t="s">
        <v>2935</v>
      </c>
      <c r="R999" s="4" t="s">
        <v>2935</v>
      </c>
      <c r="S999" s="3" t="s">
        <v>5345</v>
      </c>
      <c r="T999" s="4">
        <v>82.718900000000005</v>
      </c>
      <c r="U999" s="4">
        <v>1298.6868954378001</v>
      </c>
      <c r="V999" s="10" t="s">
        <v>2935</v>
      </c>
      <c r="W999" s="4">
        <v>2.1905513733862501</v>
      </c>
      <c r="X999" s="4">
        <v>82.87</v>
      </c>
      <c r="Y999" s="4">
        <v>66.200100000000006</v>
      </c>
      <c r="Z999" s="4" t="s">
        <v>2935</v>
      </c>
      <c r="AA999" s="10" t="s">
        <v>2935</v>
      </c>
      <c r="AB999" s="10" t="s">
        <v>2935</v>
      </c>
      <c r="AC999" s="4" t="s">
        <v>2935</v>
      </c>
      <c r="AD999" s="4" t="s">
        <v>2935</v>
      </c>
      <c r="AE999" s="4" t="s">
        <v>2935</v>
      </c>
      <c r="AF999" s="4" t="s">
        <v>2935</v>
      </c>
      <c r="AG999" s="4" t="s">
        <v>2935</v>
      </c>
      <c r="AH999" s="4" t="s">
        <v>2935</v>
      </c>
      <c r="AI999" s="4" t="s">
        <v>2935</v>
      </c>
      <c r="AJ999" s="4" t="s">
        <v>2935</v>
      </c>
    </row>
    <row r="1000" spans="1:36" hidden="1" x14ac:dyDescent="0.3">
      <c r="A1000" s="1" t="s">
        <v>994</v>
      </c>
      <c r="B1000" s="2">
        <v>5727292</v>
      </c>
      <c r="C1000" s="3" t="s">
        <v>2941</v>
      </c>
      <c r="D1000" s="4">
        <v>1348.5780758982</v>
      </c>
      <c r="E1000" s="3" t="s">
        <v>2930</v>
      </c>
      <c r="F1000" s="3" t="s">
        <v>2954</v>
      </c>
      <c r="G1000" s="3" t="s">
        <v>2955</v>
      </c>
      <c r="H1000" s="3" t="s">
        <v>2956</v>
      </c>
      <c r="I1000" s="3"/>
      <c r="J1000" s="4">
        <v>34.012498999999998</v>
      </c>
      <c r="K1000" s="4">
        <v>10.732721</v>
      </c>
      <c r="L1000" s="4">
        <v>7.2214530000000003</v>
      </c>
      <c r="M1000" s="4">
        <v>4.3235760000000001</v>
      </c>
      <c r="N1000" s="4" t="s">
        <v>2935</v>
      </c>
      <c r="O1000" s="4" t="s">
        <v>2935</v>
      </c>
      <c r="P1000" s="4" t="s">
        <v>2935</v>
      </c>
      <c r="Q1000" s="4" t="s">
        <v>2935</v>
      </c>
      <c r="R1000" s="4" t="s">
        <v>2935</v>
      </c>
      <c r="S1000" s="3" t="s">
        <v>5346</v>
      </c>
      <c r="T1000" s="4">
        <v>125.4491</v>
      </c>
      <c r="U1000" s="4">
        <v>1348.5780758982</v>
      </c>
      <c r="V1000" s="10" t="s">
        <v>2935</v>
      </c>
      <c r="W1000" s="4">
        <v>1.5330520505926299</v>
      </c>
      <c r="X1000" s="4">
        <v>125.47499999999999</v>
      </c>
      <c r="Y1000" s="4">
        <v>92.81</v>
      </c>
      <c r="Z1000" s="4" t="s">
        <v>2935</v>
      </c>
      <c r="AA1000" s="10" t="s">
        <v>2935</v>
      </c>
      <c r="AB1000" s="10" t="s">
        <v>2935</v>
      </c>
      <c r="AC1000" s="4" t="s">
        <v>2935</v>
      </c>
      <c r="AD1000" s="4" t="s">
        <v>2935</v>
      </c>
      <c r="AE1000" s="4" t="s">
        <v>2935</v>
      </c>
      <c r="AF1000" s="4" t="s">
        <v>2935</v>
      </c>
      <c r="AG1000" s="4" t="s">
        <v>2935</v>
      </c>
      <c r="AH1000" s="4" t="s">
        <v>2935</v>
      </c>
      <c r="AI1000" s="4" t="s">
        <v>2935</v>
      </c>
      <c r="AJ1000" s="4" t="s">
        <v>2935</v>
      </c>
    </row>
    <row r="1001" spans="1:36" hidden="1" x14ac:dyDescent="0.3">
      <c r="A1001" s="1" t="s">
        <v>995</v>
      </c>
      <c r="B1001" s="2">
        <v>5727295</v>
      </c>
      <c r="C1001" s="3" t="s">
        <v>2941</v>
      </c>
      <c r="D1001" s="4">
        <v>1006.3428675876</v>
      </c>
      <c r="E1001" s="3" t="s">
        <v>2930</v>
      </c>
      <c r="F1001" s="3" t="s">
        <v>2954</v>
      </c>
      <c r="G1001" s="3" t="s">
        <v>2955</v>
      </c>
      <c r="H1001" s="3" t="s">
        <v>2956</v>
      </c>
      <c r="I1001" s="3"/>
      <c r="J1001" s="4">
        <v>32.362377000000002</v>
      </c>
      <c r="K1001" s="4">
        <v>13.700428</v>
      </c>
      <c r="L1001" s="4">
        <v>9.9088250000000002</v>
      </c>
      <c r="M1001" s="4">
        <v>4.3986179999999999</v>
      </c>
      <c r="N1001" s="4" t="s">
        <v>2935</v>
      </c>
      <c r="O1001" s="4" t="s">
        <v>2935</v>
      </c>
      <c r="P1001" s="4" t="s">
        <v>2935</v>
      </c>
      <c r="Q1001" s="4" t="s">
        <v>2935</v>
      </c>
      <c r="R1001" s="4" t="s">
        <v>2935</v>
      </c>
      <c r="S1001" s="3" t="s">
        <v>5347</v>
      </c>
      <c r="T1001" s="4">
        <v>108.7938</v>
      </c>
      <c r="U1001" s="4">
        <v>1006.3428675876</v>
      </c>
      <c r="V1001" s="10" t="s">
        <v>2935</v>
      </c>
      <c r="W1001" s="4">
        <v>1.89716693414514</v>
      </c>
      <c r="X1001" s="4">
        <v>109.43</v>
      </c>
      <c r="Y1001" s="4">
        <v>81.37</v>
      </c>
      <c r="Z1001" s="4" t="s">
        <v>2935</v>
      </c>
      <c r="AA1001" s="10" t="s">
        <v>2935</v>
      </c>
      <c r="AB1001" s="10" t="s">
        <v>2935</v>
      </c>
      <c r="AC1001" s="4" t="s">
        <v>2935</v>
      </c>
      <c r="AD1001" s="4" t="s">
        <v>2935</v>
      </c>
      <c r="AE1001" s="4" t="s">
        <v>2935</v>
      </c>
      <c r="AF1001" s="4" t="s">
        <v>2935</v>
      </c>
      <c r="AG1001" s="4" t="s">
        <v>2935</v>
      </c>
      <c r="AH1001" s="4" t="s">
        <v>2935</v>
      </c>
      <c r="AI1001" s="4" t="s">
        <v>2935</v>
      </c>
      <c r="AJ1001" s="4" t="s">
        <v>2935</v>
      </c>
    </row>
    <row r="1002" spans="1:36" hidden="1" x14ac:dyDescent="0.3">
      <c r="A1002" s="1" t="s">
        <v>996</v>
      </c>
      <c r="B1002" s="2">
        <v>5724809</v>
      </c>
      <c r="C1002" s="3" t="s">
        <v>2941</v>
      </c>
      <c r="D1002" s="4">
        <v>9147.4111856399995</v>
      </c>
      <c r="E1002" s="3" t="s">
        <v>2930</v>
      </c>
      <c r="F1002" s="3" t="s">
        <v>2954</v>
      </c>
      <c r="G1002" s="3" t="s">
        <v>2955</v>
      </c>
      <c r="H1002" s="3" t="s">
        <v>2956</v>
      </c>
      <c r="I1002" s="3"/>
      <c r="J1002" s="4">
        <v>20.490686</v>
      </c>
      <c r="K1002" s="4">
        <v>4.4329429999999999</v>
      </c>
      <c r="L1002" s="4">
        <v>1.398296</v>
      </c>
      <c r="M1002" s="4">
        <v>2.0336379999999998</v>
      </c>
      <c r="N1002" s="4" t="s">
        <v>2935</v>
      </c>
      <c r="O1002" s="4" t="s">
        <v>2935</v>
      </c>
      <c r="P1002" s="4" t="s">
        <v>2935</v>
      </c>
      <c r="Q1002" s="4" t="s">
        <v>2935</v>
      </c>
      <c r="R1002" s="4" t="s">
        <v>2935</v>
      </c>
      <c r="S1002" s="3" t="s">
        <v>5348</v>
      </c>
      <c r="T1002" s="4">
        <v>92.82</v>
      </c>
      <c r="U1002" s="4">
        <v>9147.4111856399995</v>
      </c>
      <c r="V1002" s="10" t="s">
        <v>2935</v>
      </c>
      <c r="W1002" s="4">
        <v>1.1057961646196901</v>
      </c>
      <c r="X1002" s="4">
        <v>93.120800000000003</v>
      </c>
      <c r="Y1002" s="4">
        <v>76.594999999999999</v>
      </c>
      <c r="Z1002" s="4" t="s">
        <v>2935</v>
      </c>
      <c r="AA1002" s="10" t="s">
        <v>2935</v>
      </c>
      <c r="AB1002" s="10" t="s">
        <v>2935</v>
      </c>
      <c r="AC1002" s="4" t="s">
        <v>2935</v>
      </c>
      <c r="AD1002" s="4" t="s">
        <v>2935</v>
      </c>
      <c r="AE1002" s="4" t="s">
        <v>2935</v>
      </c>
      <c r="AF1002" s="4" t="s">
        <v>2935</v>
      </c>
      <c r="AG1002" s="4" t="s">
        <v>2935</v>
      </c>
      <c r="AH1002" s="4" t="s">
        <v>2935</v>
      </c>
      <c r="AI1002" s="4" t="s">
        <v>2935</v>
      </c>
      <c r="AJ1002" s="4" t="s">
        <v>2935</v>
      </c>
    </row>
    <row r="1003" spans="1:36" hidden="1" x14ac:dyDescent="0.3">
      <c r="A1003" s="1" t="s">
        <v>997</v>
      </c>
      <c r="B1003" s="2">
        <v>107999562</v>
      </c>
      <c r="C1003" s="3" t="s">
        <v>2941</v>
      </c>
      <c r="D1003" s="4">
        <v>861.73400000000004</v>
      </c>
      <c r="E1003" s="3" t="s">
        <v>2930</v>
      </c>
      <c r="F1003" s="3" t="s">
        <v>2954</v>
      </c>
      <c r="G1003" s="3" t="s">
        <v>2955</v>
      </c>
      <c r="H1003" s="3" t="s">
        <v>2956</v>
      </c>
      <c r="I1003" s="3"/>
      <c r="J1003" s="4">
        <v>29.980353999999998</v>
      </c>
      <c r="K1003" s="4">
        <v>7.6822920000000003</v>
      </c>
      <c r="L1003" s="4">
        <v>4.5181680000000002</v>
      </c>
      <c r="M1003" s="4">
        <v>2.6691500000000001</v>
      </c>
      <c r="N1003" s="4" t="s">
        <v>2935</v>
      </c>
      <c r="O1003" s="4" t="s">
        <v>2935</v>
      </c>
      <c r="P1003" s="4" t="s">
        <v>2935</v>
      </c>
      <c r="Q1003" s="4" t="s">
        <v>2935</v>
      </c>
      <c r="R1003" s="4" t="s">
        <v>2935</v>
      </c>
      <c r="S1003" s="3" t="s">
        <v>5349</v>
      </c>
      <c r="T1003" s="4">
        <v>33.08</v>
      </c>
      <c r="U1003" s="4">
        <v>861.73400000000004</v>
      </c>
      <c r="V1003" s="10" t="s">
        <v>2935</v>
      </c>
      <c r="W1003" s="4">
        <v>0.25392986698911701</v>
      </c>
      <c r="X1003" s="4">
        <v>33.11</v>
      </c>
      <c r="Y1003" s="4">
        <v>25.28</v>
      </c>
      <c r="Z1003" s="4" t="s">
        <v>2935</v>
      </c>
      <c r="AA1003" s="10" t="s">
        <v>2935</v>
      </c>
      <c r="AB1003" s="10" t="s">
        <v>2935</v>
      </c>
      <c r="AC1003" s="4" t="s">
        <v>2935</v>
      </c>
      <c r="AD1003" s="4" t="s">
        <v>2935</v>
      </c>
      <c r="AE1003" s="4" t="s">
        <v>2935</v>
      </c>
      <c r="AF1003" s="4" t="s">
        <v>2935</v>
      </c>
      <c r="AG1003" s="4" t="s">
        <v>2935</v>
      </c>
      <c r="AH1003" s="4" t="s">
        <v>2935</v>
      </c>
      <c r="AI1003" s="4" t="s">
        <v>2935</v>
      </c>
      <c r="AJ1003" s="4" t="s">
        <v>2935</v>
      </c>
    </row>
    <row r="1004" spans="1:36" hidden="1" x14ac:dyDescent="0.3">
      <c r="A1004" s="1" t="s">
        <v>998</v>
      </c>
      <c r="B1004" s="2">
        <v>5726842</v>
      </c>
      <c r="C1004" s="3" t="s">
        <v>2941</v>
      </c>
      <c r="D1004" s="4">
        <v>605.47506899999996</v>
      </c>
      <c r="E1004" s="3" t="s">
        <v>2930</v>
      </c>
      <c r="F1004" s="3" t="s">
        <v>2954</v>
      </c>
      <c r="G1004" s="3" t="s">
        <v>2955</v>
      </c>
      <c r="H1004" s="3" t="s">
        <v>2956</v>
      </c>
      <c r="I1004" s="3"/>
      <c r="J1004" s="4">
        <v>-4.1400389999999998</v>
      </c>
      <c r="K1004" s="4">
        <v>1.1730210000000001</v>
      </c>
      <c r="L1004" s="4">
        <v>3.2624960000000001</v>
      </c>
      <c r="M1004" s="4">
        <v>5.4723329999999999</v>
      </c>
      <c r="N1004" s="4" t="s">
        <v>2935</v>
      </c>
      <c r="O1004" s="4" t="s">
        <v>2935</v>
      </c>
      <c r="P1004" s="4" t="s">
        <v>2935</v>
      </c>
      <c r="Q1004" s="4" t="s">
        <v>2935</v>
      </c>
      <c r="R1004" s="4" t="s">
        <v>2935</v>
      </c>
      <c r="S1004" s="3" t="s">
        <v>5350</v>
      </c>
      <c r="T1004" s="4">
        <v>34.5</v>
      </c>
      <c r="U1004" s="4">
        <v>605.47506899999996</v>
      </c>
      <c r="V1004" s="10" t="s">
        <v>2935</v>
      </c>
      <c r="W1004" s="4">
        <v>0.90550724637681201</v>
      </c>
      <c r="X1004" s="4">
        <v>43.5</v>
      </c>
      <c r="Y1004" s="4">
        <v>29.95</v>
      </c>
      <c r="Z1004" s="4" t="s">
        <v>2935</v>
      </c>
      <c r="AA1004" s="10" t="s">
        <v>2935</v>
      </c>
      <c r="AB1004" s="10" t="s">
        <v>2935</v>
      </c>
      <c r="AC1004" s="4" t="s">
        <v>2935</v>
      </c>
      <c r="AD1004" s="4" t="s">
        <v>2935</v>
      </c>
      <c r="AE1004" s="4" t="s">
        <v>2935</v>
      </c>
      <c r="AF1004" s="4" t="s">
        <v>2935</v>
      </c>
      <c r="AG1004" s="4" t="s">
        <v>2935</v>
      </c>
      <c r="AH1004" s="4" t="s">
        <v>2935</v>
      </c>
      <c r="AI1004" s="4" t="s">
        <v>2935</v>
      </c>
      <c r="AJ1004" s="4" t="s">
        <v>2935</v>
      </c>
    </row>
    <row r="1005" spans="1:36" hidden="1" x14ac:dyDescent="0.3">
      <c r="A1005" s="1" t="s">
        <v>999</v>
      </c>
      <c r="B1005" s="2">
        <v>5724753</v>
      </c>
      <c r="C1005" s="3" t="s">
        <v>2941</v>
      </c>
      <c r="D1005" s="4">
        <v>1966.13226128</v>
      </c>
      <c r="E1005" s="3" t="s">
        <v>2930</v>
      </c>
      <c r="F1005" s="3" t="s">
        <v>2954</v>
      </c>
      <c r="G1005" s="3" t="s">
        <v>2955</v>
      </c>
      <c r="H1005" s="3" t="s">
        <v>2956</v>
      </c>
      <c r="I1005" s="3"/>
      <c r="J1005" s="4">
        <v>19.853211000000002</v>
      </c>
      <c r="K1005" s="4">
        <v>6.1595969999999998</v>
      </c>
      <c r="L1005" s="4">
        <v>3.419886</v>
      </c>
      <c r="M1005" s="4">
        <v>3.5264280000000001</v>
      </c>
      <c r="N1005" s="4" t="s">
        <v>2935</v>
      </c>
      <c r="O1005" s="4" t="s">
        <v>2935</v>
      </c>
      <c r="P1005" s="4" t="s">
        <v>2935</v>
      </c>
      <c r="Q1005" s="4" t="s">
        <v>2935</v>
      </c>
      <c r="R1005" s="4" t="s">
        <v>2935</v>
      </c>
      <c r="S1005" s="3" t="s">
        <v>5351</v>
      </c>
      <c r="T1005" s="4">
        <v>130.63999999999999</v>
      </c>
      <c r="U1005" s="4">
        <v>1966.13226128</v>
      </c>
      <c r="V1005" s="10" t="s">
        <v>2935</v>
      </c>
      <c r="W1005" s="4">
        <v>0.39742804654010999</v>
      </c>
      <c r="X1005" s="4">
        <v>130.9495</v>
      </c>
      <c r="Y1005" s="4">
        <v>108.47</v>
      </c>
      <c r="Z1005" s="4" t="s">
        <v>2935</v>
      </c>
      <c r="AA1005" s="10" t="s">
        <v>2935</v>
      </c>
      <c r="AB1005" s="10" t="s">
        <v>2935</v>
      </c>
      <c r="AC1005" s="4" t="s">
        <v>2935</v>
      </c>
      <c r="AD1005" s="4" t="s">
        <v>2935</v>
      </c>
      <c r="AE1005" s="4" t="s">
        <v>2935</v>
      </c>
      <c r="AF1005" s="4" t="s">
        <v>2935</v>
      </c>
      <c r="AG1005" s="4" t="s">
        <v>2935</v>
      </c>
      <c r="AH1005" s="4" t="s">
        <v>2935</v>
      </c>
      <c r="AI1005" s="4" t="s">
        <v>2935</v>
      </c>
      <c r="AJ1005" s="4" t="s">
        <v>2935</v>
      </c>
    </row>
    <row r="1006" spans="1:36" hidden="1" x14ac:dyDescent="0.3">
      <c r="A1006" s="1" t="s">
        <v>1000</v>
      </c>
      <c r="B1006" s="2">
        <v>5724752</v>
      </c>
      <c r="C1006" s="3" t="s">
        <v>2941</v>
      </c>
      <c r="D1006" s="4">
        <v>4007.7293938799999</v>
      </c>
      <c r="E1006" s="3" t="s">
        <v>2930</v>
      </c>
      <c r="F1006" s="3" t="s">
        <v>2954</v>
      </c>
      <c r="G1006" s="3" t="s">
        <v>2955</v>
      </c>
      <c r="H1006" s="3" t="s">
        <v>2956</v>
      </c>
      <c r="I1006" s="3"/>
      <c r="J1006" s="4">
        <v>23.783784000000001</v>
      </c>
      <c r="K1006" s="4">
        <v>4.0854080000000002</v>
      </c>
      <c r="L1006" s="4">
        <v>2.5355340000000002</v>
      </c>
      <c r="M1006" s="4">
        <v>4.0689070000000003</v>
      </c>
      <c r="N1006" s="4" t="s">
        <v>2935</v>
      </c>
      <c r="O1006" s="4" t="s">
        <v>2935</v>
      </c>
      <c r="P1006" s="4" t="s">
        <v>2935</v>
      </c>
      <c r="Q1006" s="4" t="s">
        <v>2935</v>
      </c>
      <c r="R1006" s="4" t="s">
        <v>2935</v>
      </c>
      <c r="S1006" s="3" t="s">
        <v>5352</v>
      </c>
      <c r="T1006" s="4">
        <v>196.94</v>
      </c>
      <c r="U1006" s="4">
        <v>4007.7293938799999</v>
      </c>
      <c r="V1006" s="10" t="s">
        <v>2935</v>
      </c>
      <c r="W1006" s="4">
        <v>6.9462780542297098E-2</v>
      </c>
      <c r="X1006" s="4">
        <v>206.52</v>
      </c>
      <c r="Y1006" s="4">
        <v>158.19</v>
      </c>
      <c r="Z1006" s="4" t="s">
        <v>2935</v>
      </c>
      <c r="AA1006" s="10" t="s">
        <v>2935</v>
      </c>
      <c r="AB1006" s="10" t="s">
        <v>2935</v>
      </c>
      <c r="AC1006" s="4" t="s">
        <v>2935</v>
      </c>
      <c r="AD1006" s="4" t="s">
        <v>2935</v>
      </c>
      <c r="AE1006" s="4" t="s">
        <v>2935</v>
      </c>
      <c r="AF1006" s="4" t="s">
        <v>2935</v>
      </c>
      <c r="AG1006" s="4" t="s">
        <v>2935</v>
      </c>
      <c r="AH1006" s="4" t="s">
        <v>2935</v>
      </c>
      <c r="AI1006" s="4" t="s">
        <v>2935</v>
      </c>
      <c r="AJ1006" s="4" t="s">
        <v>2935</v>
      </c>
    </row>
    <row r="1007" spans="1:36" hidden="1" x14ac:dyDescent="0.3">
      <c r="A1007" s="1" t="s">
        <v>1001</v>
      </c>
      <c r="B1007" s="2">
        <v>5732357</v>
      </c>
      <c r="C1007" s="3" t="s">
        <v>2941</v>
      </c>
      <c r="D1007" s="4">
        <v>3627.0252458999998</v>
      </c>
      <c r="E1007" s="3" t="s">
        <v>2930</v>
      </c>
      <c r="F1007" s="3" t="s">
        <v>2954</v>
      </c>
      <c r="G1007" s="3" t="s">
        <v>2955</v>
      </c>
      <c r="H1007" s="3" t="s">
        <v>2956</v>
      </c>
      <c r="I1007" s="3"/>
      <c r="J1007" s="4">
        <v>52.903868000000003</v>
      </c>
      <c r="K1007" s="4">
        <v>27.316972</v>
      </c>
      <c r="L1007" s="4">
        <v>16.573433000000001</v>
      </c>
      <c r="M1007" s="4">
        <v>6.3765359999999998</v>
      </c>
      <c r="N1007" s="4" t="s">
        <v>2935</v>
      </c>
      <c r="O1007" s="4" t="s">
        <v>2935</v>
      </c>
      <c r="P1007" s="4" t="s">
        <v>2935</v>
      </c>
      <c r="Q1007" s="4" t="s">
        <v>2935</v>
      </c>
      <c r="R1007" s="4" t="s">
        <v>2935</v>
      </c>
      <c r="S1007" s="3" t="s">
        <v>5353</v>
      </c>
      <c r="T1007" s="4">
        <v>122.95</v>
      </c>
      <c r="U1007" s="4">
        <v>3627.0252458999998</v>
      </c>
      <c r="V1007" s="10" t="s">
        <v>2935</v>
      </c>
      <c r="W1007" s="4" t="s">
        <v>2935</v>
      </c>
      <c r="X1007" s="4">
        <v>123.15</v>
      </c>
      <c r="Y1007" s="4">
        <v>79.760300000000001</v>
      </c>
      <c r="Z1007" s="4" t="s">
        <v>2935</v>
      </c>
      <c r="AA1007" s="10" t="s">
        <v>2935</v>
      </c>
      <c r="AB1007" s="10" t="s">
        <v>2935</v>
      </c>
      <c r="AC1007" s="4" t="s">
        <v>2935</v>
      </c>
      <c r="AD1007" s="4" t="s">
        <v>2935</v>
      </c>
      <c r="AE1007" s="4" t="s">
        <v>2935</v>
      </c>
      <c r="AF1007" s="4" t="s">
        <v>2935</v>
      </c>
      <c r="AG1007" s="4" t="s">
        <v>2935</v>
      </c>
      <c r="AH1007" s="4" t="s">
        <v>2935</v>
      </c>
      <c r="AI1007" s="4" t="s">
        <v>2935</v>
      </c>
      <c r="AJ1007" s="4" t="s">
        <v>2935</v>
      </c>
    </row>
    <row r="1008" spans="1:36" hidden="1" x14ac:dyDescent="0.3">
      <c r="A1008" s="1" t="s">
        <v>1002</v>
      </c>
      <c r="B1008" s="2">
        <v>5737242</v>
      </c>
      <c r="C1008" s="3" t="s">
        <v>2941</v>
      </c>
      <c r="D1008" s="4">
        <v>7229.2766272199997</v>
      </c>
      <c r="E1008" s="3" t="s">
        <v>2930</v>
      </c>
      <c r="F1008" s="3" t="s">
        <v>2954</v>
      </c>
      <c r="G1008" s="3" t="s">
        <v>2955</v>
      </c>
      <c r="H1008" s="3" t="s">
        <v>2956</v>
      </c>
      <c r="I1008" s="3"/>
      <c r="J1008" s="4">
        <v>30.294961000000001</v>
      </c>
      <c r="K1008" s="4">
        <v>8.7350429999999992</v>
      </c>
      <c r="L1008" s="4">
        <v>2.8455940000000002</v>
      </c>
      <c r="M1008" s="4">
        <v>3.5487549999999999</v>
      </c>
      <c r="N1008" s="4" t="s">
        <v>2935</v>
      </c>
      <c r="O1008" s="4" t="s">
        <v>2935</v>
      </c>
      <c r="P1008" s="4" t="s">
        <v>2935</v>
      </c>
      <c r="Q1008" s="4" t="s">
        <v>2935</v>
      </c>
      <c r="R1008" s="4" t="s">
        <v>2935</v>
      </c>
      <c r="S1008" s="3" t="s">
        <v>5354</v>
      </c>
      <c r="T1008" s="4">
        <v>63.61</v>
      </c>
      <c r="U1008" s="4">
        <v>7229.2766272199997</v>
      </c>
      <c r="V1008" s="10" t="s">
        <v>2935</v>
      </c>
      <c r="W1008" s="4">
        <v>6.7913850023581204E-2</v>
      </c>
      <c r="X1008" s="4">
        <v>65.290000000000006</v>
      </c>
      <c r="Y1008" s="4">
        <v>48.36</v>
      </c>
      <c r="Z1008" s="4" t="s">
        <v>2935</v>
      </c>
      <c r="AA1008" s="10" t="s">
        <v>2935</v>
      </c>
      <c r="AB1008" s="10" t="s">
        <v>2935</v>
      </c>
      <c r="AC1008" s="4" t="s">
        <v>2935</v>
      </c>
      <c r="AD1008" s="4" t="s">
        <v>2935</v>
      </c>
      <c r="AE1008" s="4" t="s">
        <v>2935</v>
      </c>
      <c r="AF1008" s="4" t="s">
        <v>2935</v>
      </c>
      <c r="AG1008" s="4" t="s">
        <v>2935</v>
      </c>
      <c r="AH1008" s="4" t="s">
        <v>2935</v>
      </c>
      <c r="AI1008" s="4" t="s">
        <v>2935</v>
      </c>
      <c r="AJ1008" s="4" t="s">
        <v>2935</v>
      </c>
    </row>
    <row r="1009" spans="1:36" hidden="1" x14ac:dyDescent="0.3">
      <c r="A1009" s="1" t="s">
        <v>1003</v>
      </c>
      <c r="B1009" s="2">
        <v>5735591</v>
      </c>
      <c r="C1009" s="3" t="s">
        <v>2941</v>
      </c>
      <c r="D1009" s="4">
        <v>2025.7576027</v>
      </c>
      <c r="E1009" s="3" t="s">
        <v>2930</v>
      </c>
      <c r="F1009" s="3" t="s">
        <v>2954</v>
      </c>
      <c r="G1009" s="3" t="s">
        <v>2955</v>
      </c>
      <c r="H1009" s="3" t="s">
        <v>2956</v>
      </c>
      <c r="I1009" s="3"/>
      <c r="J1009" s="4">
        <v>2.8851930000000001</v>
      </c>
      <c r="K1009" s="4">
        <v>-0.29126200000000002</v>
      </c>
      <c r="L1009" s="4">
        <v>3.8963999999999999E-2</v>
      </c>
      <c r="M1009" s="4">
        <v>-0.13613400000000001</v>
      </c>
      <c r="N1009" s="4" t="s">
        <v>2935</v>
      </c>
      <c r="O1009" s="4" t="s">
        <v>2935</v>
      </c>
      <c r="P1009" s="4" t="s">
        <v>2935</v>
      </c>
      <c r="Q1009" s="4" t="s">
        <v>2935</v>
      </c>
      <c r="R1009" s="4" t="s">
        <v>2935</v>
      </c>
      <c r="S1009" s="3" t="s">
        <v>5355</v>
      </c>
      <c r="T1009" s="4">
        <v>51.35</v>
      </c>
      <c r="U1009" s="4">
        <v>2025.7576027</v>
      </c>
      <c r="V1009" s="10" t="s">
        <v>2935</v>
      </c>
      <c r="W1009" s="4">
        <v>3.2482960077896799</v>
      </c>
      <c r="X1009" s="4">
        <v>52.13</v>
      </c>
      <c r="Y1009" s="4">
        <v>48.1</v>
      </c>
      <c r="Z1009" s="4" t="s">
        <v>2935</v>
      </c>
      <c r="AA1009" s="10" t="s">
        <v>2935</v>
      </c>
      <c r="AB1009" s="10" t="s">
        <v>2935</v>
      </c>
      <c r="AC1009" s="4" t="s">
        <v>2935</v>
      </c>
      <c r="AD1009" s="4" t="s">
        <v>2935</v>
      </c>
      <c r="AE1009" s="4" t="s">
        <v>2935</v>
      </c>
      <c r="AF1009" s="4" t="s">
        <v>2935</v>
      </c>
      <c r="AG1009" s="4" t="s">
        <v>2935</v>
      </c>
      <c r="AH1009" s="4" t="s">
        <v>2935</v>
      </c>
      <c r="AI1009" s="4" t="s">
        <v>2935</v>
      </c>
      <c r="AJ1009" s="4" t="s">
        <v>2935</v>
      </c>
    </row>
    <row r="1010" spans="1:36" hidden="1" x14ac:dyDescent="0.3">
      <c r="A1010" s="1" t="s">
        <v>1004</v>
      </c>
      <c r="B1010" s="2">
        <v>6157549</v>
      </c>
      <c r="C1010" s="3" t="s">
        <v>2941</v>
      </c>
      <c r="D1010" s="4">
        <v>750.44209746000001</v>
      </c>
      <c r="E1010" s="3" t="s">
        <v>2930</v>
      </c>
      <c r="F1010" s="3" t="s">
        <v>2954</v>
      </c>
      <c r="G1010" s="3" t="s">
        <v>2955</v>
      </c>
      <c r="H1010" s="3" t="s">
        <v>2956</v>
      </c>
      <c r="I1010" s="3"/>
      <c r="J1010" s="4">
        <v>6.2350120000000002</v>
      </c>
      <c r="K1010" s="4">
        <v>-0.30687399999999998</v>
      </c>
      <c r="L1010" s="4">
        <v>-0.204792</v>
      </c>
      <c r="M1010" s="4">
        <v>-2.0517000000000001E-2</v>
      </c>
      <c r="N1010" s="4" t="s">
        <v>2935</v>
      </c>
      <c r="O1010" s="4" t="s">
        <v>2935</v>
      </c>
      <c r="P1010" s="4" t="s">
        <v>2935</v>
      </c>
      <c r="Q1010" s="4" t="s">
        <v>2935</v>
      </c>
      <c r="R1010" s="4" t="s">
        <v>2935</v>
      </c>
      <c r="S1010" s="3" t="s">
        <v>5356</v>
      </c>
      <c r="T1010" s="4">
        <v>48.73</v>
      </c>
      <c r="U1010" s="4">
        <v>750.44209746000001</v>
      </c>
      <c r="V1010" s="10" t="s">
        <v>2935</v>
      </c>
      <c r="W1010" s="4">
        <v>4.01395444284835</v>
      </c>
      <c r="X1010" s="4">
        <v>49.51</v>
      </c>
      <c r="Y1010" s="4">
        <v>45.75</v>
      </c>
      <c r="Z1010" s="4" t="s">
        <v>2935</v>
      </c>
      <c r="AA1010" s="10" t="s">
        <v>2935</v>
      </c>
      <c r="AB1010" s="10" t="s">
        <v>2935</v>
      </c>
      <c r="AC1010" s="4" t="s">
        <v>2935</v>
      </c>
      <c r="AD1010" s="4" t="s">
        <v>2935</v>
      </c>
      <c r="AE1010" s="4" t="s">
        <v>2935</v>
      </c>
      <c r="AF1010" s="4" t="s">
        <v>2935</v>
      </c>
      <c r="AG1010" s="4" t="s">
        <v>2935</v>
      </c>
      <c r="AH1010" s="4" t="s">
        <v>2935</v>
      </c>
      <c r="AI1010" s="4" t="s">
        <v>2935</v>
      </c>
      <c r="AJ1010" s="4" t="s">
        <v>2935</v>
      </c>
    </row>
    <row r="1011" spans="1:36" hidden="1" x14ac:dyDescent="0.3">
      <c r="A1011" s="1" t="s">
        <v>1005</v>
      </c>
      <c r="B1011" s="2">
        <v>5735880</v>
      </c>
      <c r="C1011" s="3" t="s">
        <v>2941</v>
      </c>
      <c r="D1011" s="4">
        <v>4627.1445972600004</v>
      </c>
      <c r="E1011" s="3" t="s">
        <v>2930</v>
      </c>
      <c r="F1011" s="3" t="s">
        <v>2954</v>
      </c>
      <c r="G1011" s="3" t="s">
        <v>2955</v>
      </c>
      <c r="H1011" s="3" t="s">
        <v>2956</v>
      </c>
      <c r="I1011" s="3"/>
      <c r="J1011" s="4">
        <v>3.0296609999999999</v>
      </c>
      <c r="K1011" s="4">
        <v>-0.59280500000000003</v>
      </c>
      <c r="L1011" s="4">
        <v>-0.409584</v>
      </c>
      <c r="M1011" s="4">
        <v>-2.0559000000000001E-2</v>
      </c>
      <c r="N1011" s="4" t="s">
        <v>2935</v>
      </c>
      <c r="O1011" s="4" t="s">
        <v>2935</v>
      </c>
      <c r="P1011" s="4" t="s">
        <v>2935</v>
      </c>
      <c r="Q1011" s="4" t="s">
        <v>2935</v>
      </c>
      <c r="R1011" s="4" t="s">
        <v>2935</v>
      </c>
      <c r="S1011" s="3" t="s">
        <v>5357</v>
      </c>
      <c r="T1011" s="4">
        <v>48.63</v>
      </c>
      <c r="U1011" s="4">
        <v>4627.1445972600004</v>
      </c>
      <c r="V1011" s="10" t="s">
        <v>2935</v>
      </c>
      <c r="W1011" s="4">
        <v>4.19494139420111</v>
      </c>
      <c r="X1011" s="4">
        <v>51.49</v>
      </c>
      <c r="Y1011" s="4">
        <v>45.06</v>
      </c>
      <c r="Z1011" s="4" t="s">
        <v>2935</v>
      </c>
      <c r="AA1011" s="10" t="s">
        <v>2935</v>
      </c>
      <c r="AB1011" s="10" t="s">
        <v>2935</v>
      </c>
      <c r="AC1011" s="4" t="s">
        <v>2935</v>
      </c>
      <c r="AD1011" s="4" t="s">
        <v>2935</v>
      </c>
      <c r="AE1011" s="4" t="s">
        <v>2935</v>
      </c>
      <c r="AF1011" s="4" t="s">
        <v>2935</v>
      </c>
      <c r="AG1011" s="4" t="s">
        <v>2935</v>
      </c>
      <c r="AH1011" s="4" t="s">
        <v>2935</v>
      </c>
      <c r="AI1011" s="4" t="s">
        <v>2935</v>
      </c>
      <c r="AJ1011" s="4" t="s">
        <v>2935</v>
      </c>
    </row>
    <row r="1012" spans="1:36" hidden="1" x14ac:dyDescent="0.3">
      <c r="A1012" s="1" t="s">
        <v>1006</v>
      </c>
      <c r="B1012" s="2">
        <v>5733300</v>
      </c>
      <c r="C1012" s="3" t="s">
        <v>2941</v>
      </c>
      <c r="D1012" s="4">
        <v>2173.7500924999999</v>
      </c>
      <c r="E1012" s="3" t="s">
        <v>2930</v>
      </c>
      <c r="F1012" s="3" t="s">
        <v>2954</v>
      </c>
      <c r="G1012" s="3" t="s">
        <v>2955</v>
      </c>
      <c r="H1012" s="3" t="s">
        <v>2956</v>
      </c>
      <c r="I1012" s="3"/>
      <c r="J1012" s="4">
        <v>1.4254389999999999</v>
      </c>
      <c r="K1012" s="4">
        <v>0.91642999999999997</v>
      </c>
      <c r="L1012" s="4">
        <v>0.696712</v>
      </c>
      <c r="M1012" s="4">
        <v>-0.23727400000000001</v>
      </c>
      <c r="N1012" s="4" t="s">
        <v>2935</v>
      </c>
      <c r="O1012" s="4" t="s">
        <v>2935</v>
      </c>
      <c r="P1012" s="4" t="s">
        <v>2935</v>
      </c>
      <c r="Q1012" s="4" t="s">
        <v>2935</v>
      </c>
      <c r="R1012" s="4" t="s">
        <v>2935</v>
      </c>
      <c r="S1012" s="3" t="s">
        <v>5358</v>
      </c>
      <c r="T1012" s="4">
        <v>46.25</v>
      </c>
      <c r="U1012" s="4">
        <v>2173.7500924999999</v>
      </c>
      <c r="V1012" s="10" t="s">
        <v>2935</v>
      </c>
      <c r="W1012" s="4">
        <v>7.2648648648648697</v>
      </c>
      <c r="X1012" s="4">
        <v>46.99</v>
      </c>
      <c r="Y1012" s="4">
        <v>45.01</v>
      </c>
      <c r="Z1012" s="4" t="s">
        <v>2935</v>
      </c>
      <c r="AA1012" s="10" t="s">
        <v>2935</v>
      </c>
      <c r="AB1012" s="10" t="s">
        <v>2935</v>
      </c>
      <c r="AC1012" s="4" t="s">
        <v>2935</v>
      </c>
      <c r="AD1012" s="4" t="s">
        <v>2935</v>
      </c>
      <c r="AE1012" s="4" t="s">
        <v>2935</v>
      </c>
      <c r="AF1012" s="4" t="s">
        <v>2935</v>
      </c>
      <c r="AG1012" s="4" t="s">
        <v>2935</v>
      </c>
      <c r="AH1012" s="4" t="s">
        <v>2935</v>
      </c>
      <c r="AI1012" s="4" t="s">
        <v>2935</v>
      </c>
      <c r="AJ1012" s="4" t="s">
        <v>2935</v>
      </c>
    </row>
    <row r="1013" spans="1:36" hidden="1" x14ac:dyDescent="0.3">
      <c r="A1013" s="1" t="s">
        <v>1007</v>
      </c>
      <c r="B1013" s="2">
        <v>5733919</v>
      </c>
      <c r="C1013" s="3" t="s">
        <v>2941</v>
      </c>
      <c r="D1013" s="4">
        <v>1635.38608312</v>
      </c>
      <c r="E1013" s="3" t="s">
        <v>2930</v>
      </c>
      <c r="F1013" s="3" t="s">
        <v>2954</v>
      </c>
      <c r="G1013" s="3" t="s">
        <v>2955</v>
      </c>
      <c r="H1013" s="3" t="s">
        <v>2956</v>
      </c>
      <c r="I1013" s="3"/>
      <c r="J1013" s="4">
        <v>3.7962039999999999</v>
      </c>
      <c r="K1013" s="4">
        <v>0.48355900000000002</v>
      </c>
      <c r="L1013" s="4">
        <v>2.4067000000000002E-2</v>
      </c>
      <c r="M1013" s="4">
        <v>-0.26397900000000002</v>
      </c>
      <c r="N1013" s="4" t="s">
        <v>2935</v>
      </c>
      <c r="O1013" s="4" t="s">
        <v>2935</v>
      </c>
      <c r="P1013" s="4" t="s">
        <v>2935</v>
      </c>
      <c r="Q1013" s="4" t="s">
        <v>2935</v>
      </c>
      <c r="R1013" s="4" t="s">
        <v>2935</v>
      </c>
      <c r="S1013" s="3" t="s">
        <v>5359</v>
      </c>
      <c r="T1013" s="4">
        <v>41.56</v>
      </c>
      <c r="U1013" s="4">
        <v>1635.38608312</v>
      </c>
      <c r="V1013" s="10" t="s">
        <v>2935</v>
      </c>
      <c r="W1013" s="4">
        <v>5.9913378248315698</v>
      </c>
      <c r="X1013" s="4">
        <v>42.55</v>
      </c>
      <c r="Y1013" s="4">
        <v>39.920299999999997</v>
      </c>
      <c r="Z1013" s="4" t="s">
        <v>2935</v>
      </c>
      <c r="AA1013" s="10" t="s">
        <v>2935</v>
      </c>
      <c r="AB1013" s="10" t="s">
        <v>2935</v>
      </c>
      <c r="AC1013" s="4" t="s">
        <v>2935</v>
      </c>
      <c r="AD1013" s="4" t="s">
        <v>2935</v>
      </c>
      <c r="AE1013" s="4" t="s">
        <v>2935</v>
      </c>
      <c r="AF1013" s="4" t="s">
        <v>2935</v>
      </c>
      <c r="AG1013" s="4" t="s">
        <v>2935</v>
      </c>
      <c r="AH1013" s="4" t="s">
        <v>2935</v>
      </c>
      <c r="AI1013" s="4" t="s">
        <v>2935</v>
      </c>
      <c r="AJ1013" s="4" t="s">
        <v>2935</v>
      </c>
    </row>
    <row r="1014" spans="1:36" hidden="1" x14ac:dyDescent="0.3">
      <c r="A1014" s="1" t="s">
        <v>1008</v>
      </c>
      <c r="B1014" s="2">
        <v>5735054</v>
      </c>
      <c r="C1014" s="3" t="s">
        <v>2941</v>
      </c>
      <c r="D1014" s="4">
        <v>1018.81307968</v>
      </c>
      <c r="E1014" s="3" t="s">
        <v>2930</v>
      </c>
      <c r="F1014" s="3" t="s">
        <v>2954</v>
      </c>
      <c r="G1014" s="3" t="s">
        <v>2955</v>
      </c>
      <c r="H1014" s="3" t="s">
        <v>2956</v>
      </c>
      <c r="I1014" s="3"/>
      <c r="J1014" s="4">
        <v>13.139035</v>
      </c>
      <c r="K1014" s="4">
        <v>5.0110869999999998</v>
      </c>
      <c r="L1014" s="4">
        <v>2.3778640000000002</v>
      </c>
      <c r="M1014" s="4">
        <v>0.89475899999999997</v>
      </c>
      <c r="N1014" s="4" t="s">
        <v>2935</v>
      </c>
      <c r="O1014" s="4" t="s">
        <v>2935</v>
      </c>
      <c r="P1014" s="4" t="s">
        <v>2935</v>
      </c>
      <c r="Q1014" s="4" t="s">
        <v>2935</v>
      </c>
      <c r="R1014" s="4" t="s">
        <v>2935</v>
      </c>
      <c r="S1014" s="3" t="s">
        <v>5360</v>
      </c>
      <c r="T1014" s="4">
        <v>23.68</v>
      </c>
      <c r="U1014" s="4">
        <v>1018.81307968</v>
      </c>
      <c r="V1014" s="10" t="s">
        <v>2935</v>
      </c>
      <c r="W1014" s="4">
        <v>8.7162162162162193</v>
      </c>
      <c r="X1014" s="4">
        <v>23.9</v>
      </c>
      <c r="Y1014" s="4">
        <v>20.854099999999999</v>
      </c>
      <c r="Z1014" s="4" t="s">
        <v>2935</v>
      </c>
      <c r="AA1014" s="10" t="s">
        <v>2935</v>
      </c>
      <c r="AB1014" s="10" t="s">
        <v>2935</v>
      </c>
      <c r="AC1014" s="4" t="s">
        <v>2935</v>
      </c>
      <c r="AD1014" s="4" t="s">
        <v>2935</v>
      </c>
      <c r="AE1014" s="4" t="s">
        <v>2935</v>
      </c>
      <c r="AF1014" s="4" t="s">
        <v>2935</v>
      </c>
      <c r="AG1014" s="4" t="s">
        <v>2935</v>
      </c>
      <c r="AH1014" s="4" t="s">
        <v>2935</v>
      </c>
      <c r="AI1014" s="4" t="s">
        <v>2935</v>
      </c>
      <c r="AJ1014" s="4" t="s">
        <v>2935</v>
      </c>
    </row>
    <row r="1015" spans="1:36" hidden="1" x14ac:dyDescent="0.3">
      <c r="A1015" s="1" t="s">
        <v>1009</v>
      </c>
      <c r="B1015" s="2">
        <v>5735297</v>
      </c>
      <c r="C1015" s="3" t="s">
        <v>2941</v>
      </c>
      <c r="D1015" s="4">
        <v>3944.8201223199999</v>
      </c>
      <c r="E1015" s="3" t="s">
        <v>2930</v>
      </c>
      <c r="F1015" s="3" t="s">
        <v>2954</v>
      </c>
      <c r="G1015" s="3" t="s">
        <v>2955</v>
      </c>
      <c r="H1015" s="3" t="s">
        <v>2956</v>
      </c>
      <c r="I1015" s="3"/>
      <c r="J1015" s="4">
        <v>30.739632</v>
      </c>
      <c r="K1015" s="4">
        <v>8.8062620000000003</v>
      </c>
      <c r="L1015" s="4">
        <v>4.4042339999999998</v>
      </c>
      <c r="M1015" s="4">
        <v>3.6785899999999998</v>
      </c>
      <c r="N1015" s="4" t="s">
        <v>2935</v>
      </c>
      <c r="O1015" s="4" t="s">
        <v>2935</v>
      </c>
      <c r="P1015" s="4" t="s">
        <v>2935</v>
      </c>
      <c r="Q1015" s="4" t="s">
        <v>2935</v>
      </c>
      <c r="R1015" s="4" t="s">
        <v>2935</v>
      </c>
      <c r="S1015" s="3" t="s">
        <v>5361</v>
      </c>
      <c r="T1015" s="4">
        <v>61.16</v>
      </c>
      <c r="U1015" s="4">
        <v>3944.8201223199999</v>
      </c>
      <c r="V1015" s="10" t="s">
        <v>2935</v>
      </c>
      <c r="W1015" s="4">
        <v>0.13015042511445399</v>
      </c>
      <c r="X1015" s="4">
        <v>61.41</v>
      </c>
      <c r="Y1015" s="4">
        <v>46.4542</v>
      </c>
      <c r="Z1015" s="4" t="s">
        <v>2935</v>
      </c>
      <c r="AA1015" s="10" t="s">
        <v>2935</v>
      </c>
      <c r="AB1015" s="10" t="s">
        <v>2935</v>
      </c>
      <c r="AC1015" s="4" t="s">
        <v>2935</v>
      </c>
      <c r="AD1015" s="4" t="s">
        <v>2935</v>
      </c>
      <c r="AE1015" s="4" t="s">
        <v>2935</v>
      </c>
      <c r="AF1015" s="4" t="s">
        <v>2935</v>
      </c>
      <c r="AG1015" s="4" t="s">
        <v>2935</v>
      </c>
      <c r="AH1015" s="4" t="s">
        <v>2935</v>
      </c>
      <c r="AI1015" s="4" t="s">
        <v>2935</v>
      </c>
      <c r="AJ1015" s="4" t="s">
        <v>2935</v>
      </c>
    </row>
    <row r="1016" spans="1:36" hidden="1" x14ac:dyDescent="0.3">
      <c r="A1016" s="1" t="s">
        <v>1010</v>
      </c>
      <c r="B1016" s="2">
        <v>5738438</v>
      </c>
      <c r="C1016" s="3" t="s">
        <v>2941</v>
      </c>
      <c r="D1016" s="4">
        <v>1347.6426767400001</v>
      </c>
      <c r="E1016" s="3" t="s">
        <v>2930</v>
      </c>
      <c r="F1016" s="3" t="s">
        <v>2954</v>
      </c>
      <c r="G1016" s="3" t="s">
        <v>2955</v>
      </c>
      <c r="H1016" s="3" t="s">
        <v>2956</v>
      </c>
      <c r="I1016" s="3"/>
      <c r="J1016" s="4">
        <v>21.337361000000001</v>
      </c>
      <c r="K1016" s="4">
        <v>-3.9456519999999999</v>
      </c>
      <c r="L1016" s="4">
        <v>-4.0811900000000003</v>
      </c>
      <c r="M1016" s="4">
        <v>2.386746</v>
      </c>
      <c r="N1016" s="4" t="s">
        <v>2935</v>
      </c>
      <c r="O1016" s="4" t="s">
        <v>2935</v>
      </c>
      <c r="P1016" s="4" t="s">
        <v>2935</v>
      </c>
      <c r="Q1016" s="4" t="s">
        <v>2935</v>
      </c>
      <c r="R1016" s="4" t="s">
        <v>2935</v>
      </c>
      <c r="S1016" s="3" t="s">
        <v>5362</v>
      </c>
      <c r="T1016" s="4">
        <v>88.37</v>
      </c>
      <c r="U1016" s="4">
        <v>1347.6426767400001</v>
      </c>
      <c r="V1016" s="10" t="s">
        <v>2935</v>
      </c>
      <c r="W1016" s="4">
        <v>0.46033721851307002</v>
      </c>
      <c r="X1016" s="4">
        <v>107.74</v>
      </c>
      <c r="Y1016" s="4">
        <v>71.23</v>
      </c>
      <c r="Z1016" s="4" t="s">
        <v>2935</v>
      </c>
      <c r="AA1016" s="10" t="s">
        <v>2935</v>
      </c>
      <c r="AB1016" s="10" t="s">
        <v>2935</v>
      </c>
      <c r="AC1016" s="4" t="s">
        <v>2935</v>
      </c>
      <c r="AD1016" s="4" t="s">
        <v>2935</v>
      </c>
      <c r="AE1016" s="4" t="s">
        <v>2935</v>
      </c>
      <c r="AF1016" s="4" t="s">
        <v>2935</v>
      </c>
      <c r="AG1016" s="4" t="s">
        <v>2935</v>
      </c>
      <c r="AH1016" s="4" t="s">
        <v>2935</v>
      </c>
      <c r="AI1016" s="4" t="s">
        <v>2935</v>
      </c>
      <c r="AJ1016" s="4" t="s">
        <v>2935</v>
      </c>
    </row>
    <row r="1017" spans="1:36" hidden="1" x14ac:dyDescent="0.3">
      <c r="A1017" s="1" t="s">
        <v>1011</v>
      </c>
      <c r="B1017" s="2">
        <v>5733510</v>
      </c>
      <c r="C1017" s="3" t="s">
        <v>2941</v>
      </c>
      <c r="D1017" s="4">
        <v>2892.03845</v>
      </c>
      <c r="E1017" s="3" t="s">
        <v>2930</v>
      </c>
      <c r="F1017" s="3" t="s">
        <v>2954</v>
      </c>
      <c r="G1017" s="3" t="s">
        <v>2955</v>
      </c>
      <c r="H1017" s="3" t="s">
        <v>2956</v>
      </c>
      <c r="I1017" s="3"/>
      <c r="J1017" s="4">
        <v>31.303349000000001</v>
      </c>
      <c r="K1017" s="4">
        <v>4.8224349999999996</v>
      </c>
      <c r="L1017" s="4">
        <v>-0.64588299999999998</v>
      </c>
      <c r="M1017" s="4">
        <v>2.43309</v>
      </c>
      <c r="N1017" s="4" t="s">
        <v>2935</v>
      </c>
      <c r="O1017" s="4" t="s">
        <v>2935</v>
      </c>
      <c r="P1017" s="4" t="s">
        <v>2935</v>
      </c>
      <c r="Q1017" s="4" t="s">
        <v>2935</v>
      </c>
      <c r="R1017" s="4" t="s">
        <v>2935</v>
      </c>
      <c r="S1017" s="3" t="s">
        <v>5363</v>
      </c>
      <c r="T1017" s="4">
        <v>79.989999999999995</v>
      </c>
      <c r="U1017" s="4">
        <v>2892.03845</v>
      </c>
      <c r="V1017" s="10" t="s">
        <v>2935</v>
      </c>
      <c r="W1017" s="4">
        <v>1.2281535191899</v>
      </c>
      <c r="X1017" s="4">
        <v>82.424999999999997</v>
      </c>
      <c r="Y1017" s="4">
        <v>60.28</v>
      </c>
      <c r="Z1017" s="4" t="s">
        <v>2935</v>
      </c>
      <c r="AA1017" s="10" t="s">
        <v>2935</v>
      </c>
      <c r="AB1017" s="10" t="s">
        <v>2935</v>
      </c>
      <c r="AC1017" s="4" t="s">
        <v>2935</v>
      </c>
      <c r="AD1017" s="4" t="s">
        <v>2935</v>
      </c>
      <c r="AE1017" s="4" t="s">
        <v>2935</v>
      </c>
      <c r="AF1017" s="4" t="s">
        <v>2935</v>
      </c>
      <c r="AG1017" s="4" t="s">
        <v>2935</v>
      </c>
      <c r="AH1017" s="4" t="s">
        <v>2935</v>
      </c>
      <c r="AI1017" s="4" t="s">
        <v>2935</v>
      </c>
      <c r="AJ1017" s="4" t="s">
        <v>2935</v>
      </c>
    </row>
    <row r="1018" spans="1:36" hidden="1" x14ac:dyDescent="0.3">
      <c r="A1018" s="1" t="s">
        <v>1012</v>
      </c>
      <c r="B1018" s="2">
        <v>5735386</v>
      </c>
      <c r="C1018" s="3" t="s">
        <v>2941</v>
      </c>
      <c r="D1018" s="4">
        <v>2657.3041703399999</v>
      </c>
      <c r="E1018" s="3" t="s">
        <v>2930</v>
      </c>
      <c r="F1018" s="3" t="s">
        <v>2954</v>
      </c>
      <c r="G1018" s="3" t="s">
        <v>2955</v>
      </c>
      <c r="H1018" s="3" t="s">
        <v>2956</v>
      </c>
      <c r="I1018" s="3"/>
      <c r="J1018" s="4">
        <v>66.120537999999996</v>
      </c>
      <c r="K1018" s="4">
        <v>20.398643</v>
      </c>
      <c r="L1018" s="4">
        <v>11.187989999999999</v>
      </c>
      <c r="M1018" s="5" t="s">
        <v>3532</v>
      </c>
      <c r="N1018" s="4" t="s">
        <v>2935</v>
      </c>
      <c r="O1018" s="4" t="s">
        <v>2935</v>
      </c>
      <c r="P1018" s="4" t="s">
        <v>2935</v>
      </c>
      <c r="Q1018" s="4" t="s">
        <v>2935</v>
      </c>
      <c r="R1018" s="4" t="s">
        <v>2935</v>
      </c>
      <c r="S1018" s="3" t="s">
        <v>5364</v>
      </c>
      <c r="T1018" s="4">
        <v>85.17</v>
      </c>
      <c r="U1018" s="4">
        <v>2657.3041703399999</v>
      </c>
      <c r="V1018" s="10" t="s">
        <v>2935</v>
      </c>
      <c r="W1018" s="4">
        <v>0.19678290477867799</v>
      </c>
      <c r="X1018" s="4">
        <v>85.97</v>
      </c>
      <c r="Y1018" s="4">
        <v>50.19</v>
      </c>
      <c r="Z1018" s="4" t="s">
        <v>2935</v>
      </c>
      <c r="AA1018" s="10" t="s">
        <v>2935</v>
      </c>
      <c r="AB1018" s="10" t="s">
        <v>2935</v>
      </c>
      <c r="AC1018" s="4" t="s">
        <v>2935</v>
      </c>
      <c r="AD1018" s="4" t="s">
        <v>2935</v>
      </c>
      <c r="AE1018" s="4" t="s">
        <v>2935</v>
      </c>
      <c r="AF1018" s="4" t="s">
        <v>2935</v>
      </c>
      <c r="AG1018" s="4" t="s">
        <v>2935</v>
      </c>
      <c r="AH1018" s="4" t="s">
        <v>2935</v>
      </c>
      <c r="AI1018" s="4" t="s">
        <v>2935</v>
      </c>
      <c r="AJ1018" s="4" t="s">
        <v>2935</v>
      </c>
    </row>
    <row r="1019" spans="1:36" hidden="1" x14ac:dyDescent="0.3">
      <c r="A1019" s="1" t="s">
        <v>1013</v>
      </c>
      <c r="B1019" s="2">
        <v>5735129</v>
      </c>
      <c r="C1019" s="3" t="s">
        <v>2941</v>
      </c>
      <c r="D1019" s="4">
        <v>13317.48012744</v>
      </c>
      <c r="E1019" s="3" t="s">
        <v>2930</v>
      </c>
      <c r="F1019" s="3" t="s">
        <v>2954</v>
      </c>
      <c r="G1019" s="3" t="s">
        <v>2955</v>
      </c>
      <c r="H1019" s="3" t="s">
        <v>2956</v>
      </c>
      <c r="I1019" s="3"/>
      <c r="J1019" s="4">
        <v>34.006309000000002</v>
      </c>
      <c r="K1019" s="4">
        <v>11.750263</v>
      </c>
      <c r="L1019" s="4">
        <v>6.7157929999999997</v>
      </c>
      <c r="M1019" s="4">
        <v>2.940226</v>
      </c>
      <c r="N1019" s="4" t="s">
        <v>2935</v>
      </c>
      <c r="O1019" s="4" t="s">
        <v>2935</v>
      </c>
      <c r="P1019" s="4" t="s">
        <v>2935</v>
      </c>
      <c r="Q1019" s="4" t="s">
        <v>2935</v>
      </c>
      <c r="R1019" s="4" t="s">
        <v>2935</v>
      </c>
      <c r="S1019" s="3" t="s">
        <v>5365</v>
      </c>
      <c r="T1019" s="4">
        <v>63.72</v>
      </c>
      <c r="U1019" s="4">
        <v>13317.48012744</v>
      </c>
      <c r="V1019" s="10" t="s">
        <v>2935</v>
      </c>
      <c r="W1019" s="4">
        <v>1.2002510985561801</v>
      </c>
      <c r="X1019" s="4">
        <v>63.78</v>
      </c>
      <c r="Y1019" s="4">
        <v>47.18</v>
      </c>
      <c r="Z1019" s="4" t="s">
        <v>2935</v>
      </c>
      <c r="AA1019" s="10" t="s">
        <v>2935</v>
      </c>
      <c r="AB1019" s="10" t="s">
        <v>2935</v>
      </c>
      <c r="AC1019" s="4" t="s">
        <v>2935</v>
      </c>
      <c r="AD1019" s="4" t="s">
        <v>2935</v>
      </c>
      <c r="AE1019" s="4" t="s">
        <v>2935</v>
      </c>
      <c r="AF1019" s="4" t="s">
        <v>2935</v>
      </c>
      <c r="AG1019" s="4" t="s">
        <v>2935</v>
      </c>
      <c r="AH1019" s="4" t="s">
        <v>2935</v>
      </c>
      <c r="AI1019" s="4" t="s">
        <v>2935</v>
      </c>
      <c r="AJ1019" s="4" t="s">
        <v>2935</v>
      </c>
    </row>
    <row r="1020" spans="1:36" hidden="1" x14ac:dyDescent="0.3">
      <c r="A1020" s="1" t="s">
        <v>1014</v>
      </c>
      <c r="B1020" s="2">
        <v>8306170</v>
      </c>
      <c r="C1020" s="3" t="s">
        <v>2941</v>
      </c>
      <c r="D1020" s="4">
        <v>7512.03657922</v>
      </c>
      <c r="E1020" s="3" t="s">
        <v>2930</v>
      </c>
      <c r="F1020" s="3" t="s">
        <v>2954</v>
      </c>
      <c r="G1020" s="3" t="s">
        <v>2955</v>
      </c>
      <c r="H1020" s="3" t="s">
        <v>2956</v>
      </c>
      <c r="I1020" s="3"/>
      <c r="J1020" s="4">
        <v>35.799506000000001</v>
      </c>
      <c r="K1020" s="4">
        <v>13.495702</v>
      </c>
      <c r="L1020" s="4">
        <v>8.6694099999999992</v>
      </c>
      <c r="M1020" s="4">
        <v>3.9905490000000001</v>
      </c>
      <c r="N1020" s="4" t="s">
        <v>2935</v>
      </c>
      <c r="O1020" s="4" t="s">
        <v>2935</v>
      </c>
      <c r="P1020" s="4" t="s">
        <v>2935</v>
      </c>
      <c r="Q1020" s="4" t="s">
        <v>2935</v>
      </c>
      <c r="R1020" s="4" t="s">
        <v>2935</v>
      </c>
      <c r="S1020" s="3" t="s">
        <v>5366</v>
      </c>
      <c r="T1020" s="4">
        <v>39.61</v>
      </c>
      <c r="U1020" s="4">
        <v>7512.03657922</v>
      </c>
      <c r="V1020" s="10" t="s">
        <v>2935</v>
      </c>
      <c r="W1020" s="4">
        <v>1.3966170159050699</v>
      </c>
      <c r="X1020" s="4">
        <v>39.630000000000003</v>
      </c>
      <c r="Y1020" s="4">
        <v>28.92</v>
      </c>
      <c r="Z1020" s="4" t="s">
        <v>2935</v>
      </c>
      <c r="AA1020" s="10" t="s">
        <v>2935</v>
      </c>
      <c r="AB1020" s="10" t="s">
        <v>2935</v>
      </c>
      <c r="AC1020" s="4" t="s">
        <v>2935</v>
      </c>
      <c r="AD1020" s="4" t="s">
        <v>2935</v>
      </c>
      <c r="AE1020" s="4" t="s">
        <v>2935</v>
      </c>
      <c r="AF1020" s="4" t="s">
        <v>2935</v>
      </c>
      <c r="AG1020" s="4" t="s">
        <v>2935</v>
      </c>
      <c r="AH1020" s="4" t="s">
        <v>2935</v>
      </c>
      <c r="AI1020" s="4" t="s">
        <v>2935</v>
      </c>
      <c r="AJ1020" s="4" t="s">
        <v>2935</v>
      </c>
    </row>
    <row r="1021" spans="1:36" hidden="1" x14ac:dyDescent="0.3">
      <c r="A1021" s="1" t="s">
        <v>1015</v>
      </c>
      <c r="B1021" s="2">
        <v>5734728</v>
      </c>
      <c r="C1021" s="3" t="s">
        <v>2941</v>
      </c>
      <c r="D1021" s="4">
        <v>2229.5375825800002</v>
      </c>
      <c r="E1021" s="3" t="s">
        <v>2930</v>
      </c>
      <c r="F1021" s="3" t="s">
        <v>2954</v>
      </c>
      <c r="G1021" s="3" t="s">
        <v>2955</v>
      </c>
      <c r="H1021" s="3" t="s">
        <v>2956</v>
      </c>
      <c r="I1021" s="3"/>
      <c r="J1021" s="4">
        <v>2.5343640000000001</v>
      </c>
      <c r="K1021" s="4">
        <v>5.154185</v>
      </c>
      <c r="L1021" s="4">
        <v>0.42069800000000002</v>
      </c>
      <c r="M1021" s="4">
        <v>2.622528</v>
      </c>
      <c r="N1021" s="4" t="s">
        <v>2935</v>
      </c>
      <c r="O1021" s="4" t="s">
        <v>2935</v>
      </c>
      <c r="P1021" s="4" t="s">
        <v>2935</v>
      </c>
      <c r="Q1021" s="4" t="s">
        <v>2935</v>
      </c>
      <c r="R1021" s="4" t="s">
        <v>2935</v>
      </c>
      <c r="S1021" s="3" t="s">
        <v>5367</v>
      </c>
      <c r="T1021" s="4">
        <v>23.87</v>
      </c>
      <c r="U1021" s="4">
        <v>2229.5375825800002</v>
      </c>
      <c r="V1021" s="10" t="s">
        <v>2935</v>
      </c>
      <c r="W1021" s="4">
        <v>3.1286133221617098</v>
      </c>
      <c r="X1021" s="4">
        <v>24.98</v>
      </c>
      <c r="Y1021" s="4">
        <v>22.03</v>
      </c>
      <c r="Z1021" s="4" t="s">
        <v>2935</v>
      </c>
      <c r="AA1021" s="10" t="s">
        <v>2935</v>
      </c>
      <c r="AB1021" s="10" t="s">
        <v>2935</v>
      </c>
      <c r="AC1021" s="4" t="s">
        <v>2935</v>
      </c>
      <c r="AD1021" s="4" t="s">
        <v>2935</v>
      </c>
      <c r="AE1021" s="4" t="s">
        <v>2935</v>
      </c>
      <c r="AF1021" s="4" t="s">
        <v>2935</v>
      </c>
      <c r="AG1021" s="4" t="s">
        <v>2935</v>
      </c>
      <c r="AH1021" s="4" t="s">
        <v>2935</v>
      </c>
      <c r="AI1021" s="4" t="s">
        <v>2935</v>
      </c>
      <c r="AJ1021" s="4" t="s">
        <v>2935</v>
      </c>
    </row>
    <row r="1022" spans="1:36" hidden="1" x14ac:dyDescent="0.3">
      <c r="A1022" s="1" t="s">
        <v>1016</v>
      </c>
      <c r="B1022" s="2">
        <v>5738817</v>
      </c>
      <c r="C1022" s="3" t="s">
        <v>2941</v>
      </c>
      <c r="D1022" s="4">
        <v>5497.8300865800002</v>
      </c>
      <c r="E1022" s="3" t="s">
        <v>2930</v>
      </c>
      <c r="F1022" s="3" t="s">
        <v>2954</v>
      </c>
      <c r="G1022" s="3" t="s">
        <v>2955</v>
      </c>
      <c r="H1022" s="3" t="s">
        <v>2956</v>
      </c>
      <c r="I1022" s="3"/>
      <c r="J1022" s="4">
        <v>2.0509189999999999</v>
      </c>
      <c r="K1022" s="4">
        <v>-3.3489620000000002</v>
      </c>
      <c r="L1022" s="4">
        <v>-1.5017069999999999</v>
      </c>
      <c r="M1022" s="4">
        <v>-0.20746899999999999</v>
      </c>
      <c r="N1022" s="4" t="s">
        <v>2935</v>
      </c>
      <c r="O1022" s="4" t="s">
        <v>2935</v>
      </c>
      <c r="P1022" s="4" t="s">
        <v>2935</v>
      </c>
      <c r="Q1022" s="4" t="s">
        <v>2935</v>
      </c>
      <c r="R1022" s="4" t="s">
        <v>2935</v>
      </c>
      <c r="S1022" s="3" t="s">
        <v>5368</v>
      </c>
      <c r="T1022" s="4">
        <v>43.29</v>
      </c>
      <c r="U1022" s="4">
        <v>5497.8300865800002</v>
      </c>
      <c r="V1022" s="10" t="s">
        <v>2935</v>
      </c>
      <c r="W1022" s="4">
        <v>4.0194040194040204</v>
      </c>
      <c r="X1022" s="4">
        <v>46.8</v>
      </c>
      <c r="Y1022" s="4">
        <v>41.900300000000001</v>
      </c>
      <c r="Z1022" s="4" t="s">
        <v>2935</v>
      </c>
      <c r="AA1022" s="10" t="s">
        <v>2935</v>
      </c>
      <c r="AB1022" s="10" t="s">
        <v>2935</v>
      </c>
      <c r="AC1022" s="4" t="s">
        <v>2935</v>
      </c>
      <c r="AD1022" s="4" t="s">
        <v>2935</v>
      </c>
      <c r="AE1022" s="4" t="s">
        <v>2935</v>
      </c>
      <c r="AF1022" s="4" t="s">
        <v>2935</v>
      </c>
      <c r="AG1022" s="4" t="s">
        <v>2935</v>
      </c>
      <c r="AH1022" s="4" t="s">
        <v>2935</v>
      </c>
      <c r="AI1022" s="4" t="s">
        <v>2935</v>
      </c>
      <c r="AJ1022" s="4" t="s">
        <v>2935</v>
      </c>
    </row>
    <row r="1023" spans="1:36" hidden="1" x14ac:dyDescent="0.3">
      <c r="A1023" s="1" t="s">
        <v>1017</v>
      </c>
      <c r="B1023" s="2">
        <v>20079688</v>
      </c>
      <c r="C1023" s="3" t="s">
        <v>2936</v>
      </c>
      <c r="D1023" s="4">
        <v>547.54980621000004</v>
      </c>
      <c r="E1023" s="3" t="s">
        <v>2930</v>
      </c>
      <c r="F1023" s="3" t="s">
        <v>2954</v>
      </c>
      <c r="G1023" s="3" t="s">
        <v>2955</v>
      </c>
      <c r="H1023" s="3" t="s">
        <v>2956</v>
      </c>
      <c r="I1023" s="3" t="s">
        <v>2972</v>
      </c>
      <c r="J1023" s="4">
        <v>9.6465390000000006</v>
      </c>
      <c r="K1023" s="4">
        <v>1.223657</v>
      </c>
      <c r="L1023" s="4">
        <v>1.223657</v>
      </c>
      <c r="M1023" s="4">
        <v>2.2664840000000002</v>
      </c>
      <c r="N1023" s="4" t="s">
        <v>2935</v>
      </c>
      <c r="O1023" s="4" t="s">
        <v>2935</v>
      </c>
      <c r="P1023" s="4" t="s">
        <v>2935</v>
      </c>
      <c r="Q1023" s="4" t="s">
        <v>2935</v>
      </c>
      <c r="R1023" s="4" t="s">
        <v>2935</v>
      </c>
      <c r="S1023" s="3" t="s">
        <v>5369</v>
      </c>
      <c r="T1023" s="4">
        <v>14.89</v>
      </c>
      <c r="U1023" s="4">
        <v>547.54980621000004</v>
      </c>
      <c r="V1023" s="10" t="s">
        <v>2935</v>
      </c>
      <c r="W1023" s="4">
        <v>10.073875083949</v>
      </c>
      <c r="X1023" s="4">
        <v>15.13</v>
      </c>
      <c r="Y1023" s="4">
        <v>13.46</v>
      </c>
      <c r="Z1023" s="4" t="s">
        <v>2935</v>
      </c>
      <c r="AA1023" s="10" t="s">
        <v>2935</v>
      </c>
      <c r="AB1023" s="10" t="s">
        <v>2935</v>
      </c>
      <c r="AC1023" s="4" t="s">
        <v>2935</v>
      </c>
      <c r="AD1023" s="4" t="s">
        <v>2935</v>
      </c>
      <c r="AE1023" s="4" t="s">
        <v>2935</v>
      </c>
      <c r="AF1023" s="4" t="s">
        <v>2935</v>
      </c>
      <c r="AG1023" s="4" t="s">
        <v>2935</v>
      </c>
      <c r="AH1023" s="4" t="s">
        <v>2935</v>
      </c>
      <c r="AI1023" s="4" t="s">
        <v>2935</v>
      </c>
      <c r="AJ1023" s="4" t="s">
        <v>2935</v>
      </c>
    </row>
    <row r="1024" spans="1:36" hidden="1" x14ac:dyDescent="0.3">
      <c r="A1024" s="1" t="s">
        <v>1018</v>
      </c>
      <c r="B1024" s="2">
        <v>5733991</v>
      </c>
      <c r="C1024" s="3" t="s">
        <v>2936</v>
      </c>
      <c r="D1024" s="4">
        <v>1143.3306693300001</v>
      </c>
      <c r="E1024" s="3" t="s">
        <v>2930</v>
      </c>
      <c r="F1024" s="3" t="s">
        <v>2954</v>
      </c>
      <c r="G1024" s="3" t="s">
        <v>2955</v>
      </c>
      <c r="H1024" s="3" t="s">
        <v>2956</v>
      </c>
      <c r="I1024" s="3"/>
      <c r="J1024" s="4">
        <v>20.525977999999999</v>
      </c>
      <c r="K1024" s="4">
        <v>0.96722200000000003</v>
      </c>
      <c r="L1024" s="4">
        <v>-2.5414940000000001</v>
      </c>
      <c r="M1024" s="4">
        <v>1.0215050000000001</v>
      </c>
      <c r="N1024" s="4" t="s">
        <v>2935</v>
      </c>
      <c r="O1024" s="4" t="s">
        <v>2935</v>
      </c>
      <c r="P1024" s="4" t="s">
        <v>2935</v>
      </c>
      <c r="Q1024" s="4" t="s">
        <v>2935</v>
      </c>
      <c r="R1024" s="4" t="s">
        <v>2935</v>
      </c>
      <c r="S1024" s="3" t="s">
        <v>5370</v>
      </c>
      <c r="T1024" s="4">
        <v>18.79</v>
      </c>
      <c r="U1024" s="4">
        <v>1143.3306693300001</v>
      </c>
      <c r="V1024" s="10" t="s">
        <v>2935</v>
      </c>
      <c r="W1024" s="4">
        <v>8.7812666311867993</v>
      </c>
      <c r="X1024" s="4">
        <v>19.739999999999998</v>
      </c>
      <c r="Y1024" s="4">
        <v>15.5</v>
      </c>
      <c r="Z1024" s="4" t="s">
        <v>2935</v>
      </c>
      <c r="AA1024" s="10" t="s">
        <v>2935</v>
      </c>
      <c r="AB1024" s="10" t="s">
        <v>2935</v>
      </c>
      <c r="AC1024" s="4" t="s">
        <v>2935</v>
      </c>
      <c r="AD1024" s="4" t="s">
        <v>2935</v>
      </c>
      <c r="AE1024" s="4" t="s">
        <v>2935</v>
      </c>
      <c r="AF1024" s="4" t="s">
        <v>2935</v>
      </c>
      <c r="AG1024" s="4" t="s">
        <v>2935</v>
      </c>
      <c r="AH1024" s="4" t="s">
        <v>2935</v>
      </c>
      <c r="AI1024" s="4" t="s">
        <v>2935</v>
      </c>
      <c r="AJ1024" s="4" t="s">
        <v>2935</v>
      </c>
    </row>
    <row r="1025" spans="1:36" hidden="1" x14ac:dyDescent="0.3">
      <c r="A1025" s="1" t="s">
        <v>1019</v>
      </c>
      <c r="B1025" s="2">
        <v>5730721</v>
      </c>
      <c r="C1025" s="3" t="s">
        <v>2941</v>
      </c>
      <c r="D1025" s="4">
        <v>1994.8142509199999</v>
      </c>
      <c r="E1025" s="3" t="s">
        <v>2930</v>
      </c>
      <c r="F1025" s="3" t="s">
        <v>2954</v>
      </c>
      <c r="G1025" s="3" t="s">
        <v>2955</v>
      </c>
      <c r="H1025" s="3" t="s">
        <v>2956</v>
      </c>
      <c r="I1025" s="3"/>
      <c r="J1025" s="4">
        <v>30.741976000000001</v>
      </c>
      <c r="K1025" s="4">
        <v>5.1105900000000002</v>
      </c>
      <c r="L1025" s="4">
        <v>0.41620000000000001</v>
      </c>
      <c r="M1025" s="4">
        <v>1.900585</v>
      </c>
      <c r="N1025" s="4" t="s">
        <v>2935</v>
      </c>
      <c r="O1025" s="4" t="s">
        <v>2935</v>
      </c>
      <c r="P1025" s="4" t="s">
        <v>2935</v>
      </c>
      <c r="Q1025" s="4" t="s">
        <v>2935</v>
      </c>
      <c r="R1025" s="4" t="s">
        <v>2935</v>
      </c>
      <c r="S1025" s="3" t="s">
        <v>5371</v>
      </c>
      <c r="T1025" s="4">
        <v>125.46</v>
      </c>
      <c r="U1025" s="4">
        <v>1994.8142509199999</v>
      </c>
      <c r="V1025" s="10" t="s">
        <v>2935</v>
      </c>
      <c r="W1025" s="4">
        <v>0.80089271480950097</v>
      </c>
      <c r="X1025" s="5" t="s">
        <v>5372</v>
      </c>
      <c r="Y1025" s="4">
        <v>95.344099999999997</v>
      </c>
      <c r="Z1025" s="4" t="s">
        <v>2935</v>
      </c>
      <c r="AA1025" s="10" t="s">
        <v>2935</v>
      </c>
      <c r="AB1025" s="10" t="s">
        <v>2935</v>
      </c>
      <c r="AC1025" s="4" t="s">
        <v>2935</v>
      </c>
      <c r="AD1025" s="4" t="s">
        <v>2935</v>
      </c>
      <c r="AE1025" s="4" t="s">
        <v>2935</v>
      </c>
      <c r="AF1025" s="4" t="s">
        <v>2935</v>
      </c>
      <c r="AG1025" s="4" t="s">
        <v>2935</v>
      </c>
      <c r="AH1025" s="4" t="s">
        <v>2935</v>
      </c>
      <c r="AI1025" s="4" t="s">
        <v>2935</v>
      </c>
      <c r="AJ1025" s="4" t="s">
        <v>2935</v>
      </c>
    </row>
    <row r="1026" spans="1:36" hidden="1" x14ac:dyDescent="0.3">
      <c r="A1026" s="1" t="s">
        <v>1020</v>
      </c>
      <c r="B1026" s="2">
        <v>29767308</v>
      </c>
      <c r="C1026" s="3" t="s">
        <v>2919</v>
      </c>
      <c r="D1026" s="4">
        <v>1104.7935167999999</v>
      </c>
      <c r="E1026" s="3" t="s">
        <v>2925</v>
      </c>
      <c r="F1026" s="3" t="s">
        <v>2981</v>
      </c>
      <c r="G1026" s="3" t="s">
        <v>2982</v>
      </c>
      <c r="H1026" s="3" t="s">
        <v>3174</v>
      </c>
      <c r="I1026" s="3" t="s">
        <v>3275</v>
      </c>
      <c r="J1026" s="4">
        <v>2.1848740000000002</v>
      </c>
      <c r="K1026" s="4">
        <v>7.4837949999999998</v>
      </c>
      <c r="L1026" s="4">
        <v>7.3572689999999996</v>
      </c>
      <c r="M1026" s="4">
        <v>0.10977000000000001</v>
      </c>
      <c r="N1026" s="4">
        <v>55.105739999999997</v>
      </c>
      <c r="O1026" s="4" t="s">
        <v>2924</v>
      </c>
      <c r="P1026" s="4">
        <v>1.8748069999999999</v>
      </c>
      <c r="Q1026" s="4">
        <v>9.9117870000000003</v>
      </c>
      <c r="R1026" s="4" t="s">
        <v>2924</v>
      </c>
      <c r="S1026" s="3" t="s">
        <v>5373</v>
      </c>
      <c r="T1026" s="4">
        <v>18.239999999999998</v>
      </c>
      <c r="U1026" s="4">
        <v>1104.7935167999999</v>
      </c>
      <c r="V1026" s="10">
        <v>1832.560516</v>
      </c>
      <c r="W1026" s="4" t="s">
        <v>2935</v>
      </c>
      <c r="X1026" s="4">
        <v>25.98</v>
      </c>
      <c r="Y1026" s="5" t="s">
        <v>5374</v>
      </c>
      <c r="Z1026" s="4">
        <v>55.105739999999997</v>
      </c>
      <c r="AA1026" s="10">
        <v>46.412213740399999</v>
      </c>
      <c r="AB1026" s="10">
        <v>51.688959419600003</v>
      </c>
      <c r="AC1026" s="4">
        <v>1.83761</v>
      </c>
      <c r="AD1026" s="4">
        <v>1.6197700311869001</v>
      </c>
      <c r="AE1026" s="4">
        <v>1.8024791399068001</v>
      </c>
      <c r="AF1026" s="4">
        <v>9.9117870000000003</v>
      </c>
      <c r="AG1026" s="4">
        <v>14.939530657431799</v>
      </c>
      <c r="AH1026" s="4">
        <v>16.466965581269601</v>
      </c>
      <c r="AI1026" s="4">
        <v>1.8748069999999999</v>
      </c>
      <c r="AJ1026" s="4">
        <v>51.965812</v>
      </c>
    </row>
    <row r="1027" spans="1:36" hidden="1" x14ac:dyDescent="0.3">
      <c r="A1027" s="1" t="s">
        <v>1021</v>
      </c>
      <c r="B1027" s="2">
        <v>102876</v>
      </c>
      <c r="C1027" s="3" t="s">
        <v>2919</v>
      </c>
      <c r="D1027" s="4">
        <v>4672.1451311999999</v>
      </c>
      <c r="E1027" s="3" t="s">
        <v>2930</v>
      </c>
      <c r="F1027" s="3" t="s">
        <v>2954</v>
      </c>
      <c r="G1027" s="3" t="s">
        <v>3106</v>
      </c>
      <c r="H1027" s="3" t="s">
        <v>3106</v>
      </c>
      <c r="I1027" s="3" t="s">
        <v>3043</v>
      </c>
      <c r="J1027" s="4">
        <v>-6.9518719999999998</v>
      </c>
      <c r="K1027" s="4">
        <v>-10.417024</v>
      </c>
      <c r="L1027" s="4">
        <v>-5.9798270000000002</v>
      </c>
      <c r="M1027" s="4">
        <v>-1.2952630000000001</v>
      </c>
      <c r="N1027" s="4">
        <v>19.286902000000001</v>
      </c>
      <c r="O1027" s="4">
        <v>12.671441</v>
      </c>
      <c r="P1027" s="4">
        <v>2.3369819999999999</v>
      </c>
      <c r="Q1027" s="4">
        <v>9.1632309999999997</v>
      </c>
      <c r="R1027" s="4">
        <v>9.6010790000000004</v>
      </c>
      <c r="S1027" s="3" t="s">
        <v>5375</v>
      </c>
      <c r="T1027" s="5" t="s">
        <v>5376</v>
      </c>
      <c r="U1027" s="4">
        <v>4672.1451311999999</v>
      </c>
      <c r="V1027" s="10">
        <v>6620.1781309999997</v>
      </c>
      <c r="W1027" s="4">
        <v>1.45593869731801</v>
      </c>
      <c r="X1027" s="4">
        <v>133.63999999999999</v>
      </c>
      <c r="Y1027" s="4">
        <v>101.62</v>
      </c>
      <c r="Z1027" s="4">
        <v>19.286902000000001</v>
      </c>
      <c r="AA1027" s="10">
        <v>13.7670934817</v>
      </c>
      <c r="AB1027" s="10">
        <v>15.798242521100001</v>
      </c>
      <c r="AC1027" s="4">
        <v>1.972148</v>
      </c>
      <c r="AD1027" s="4">
        <v>1.8869422325328999</v>
      </c>
      <c r="AE1027" s="4">
        <v>1.9451081369197001</v>
      </c>
      <c r="AF1027" s="4">
        <v>9.1632309999999997</v>
      </c>
      <c r="AG1027" s="4">
        <v>10.188903860428701</v>
      </c>
      <c r="AH1027" s="4">
        <v>11.731660082700699</v>
      </c>
      <c r="AI1027" s="4">
        <v>2.3369819999999999</v>
      </c>
      <c r="AJ1027" s="4" t="s">
        <v>2924</v>
      </c>
    </row>
    <row r="1028" spans="1:36" hidden="1" x14ac:dyDescent="0.3">
      <c r="A1028" s="1" t="s">
        <v>1022</v>
      </c>
      <c r="B1028" s="2">
        <v>4056944</v>
      </c>
      <c r="C1028" s="3" t="s">
        <v>2936</v>
      </c>
      <c r="D1028" s="4">
        <v>24084.287597160001</v>
      </c>
      <c r="E1028" s="3" t="s">
        <v>3095</v>
      </c>
      <c r="F1028" s="3" t="s">
        <v>3095</v>
      </c>
      <c r="G1028" s="3" t="s">
        <v>3096</v>
      </c>
      <c r="H1028" s="3" t="s">
        <v>3096</v>
      </c>
      <c r="I1028" s="3" t="s">
        <v>3103</v>
      </c>
      <c r="J1028" s="4">
        <v>11.025505000000001</v>
      </c>
      <c r="K1028" s="4">
        <v>-3.2638889999999998</v>
      </c>
      <c r="L1028" s="4">
        <v>-4.6760950000000001</v>
      </c>
      <c r="M1028" s="4">
        <v>0.67453600000000002</v>
      </c>
      <c r="N1028" s="4">
        <v>26.961290000000002</v>
      </c>
      <c r="O1028" s="4" t="s">
        <v>2924</v>
      </c>
      <c r="P1028" s="4">
        <v>1.938042</v>
      </c>
      <c r="Q1028" s="4">
        <v>11.834296</v>
      </c>
      <c r="R1028" s="4" t="s">
        <v>2924</v>
      </c>
      <c r="S1028" s="3" t="s">
        <v>5377</v>
      </c>
      <c r="T1028" s="4">
        <v>41.79</v>
      </c>
      <c r="U1028" s="4">
        <v>24084.287597160001</v>
      </c>
      <c r="V1028" s="10">
        <v>48615.287597000002</v>
      </c>
      <c r="W1028" s="4">
        <v>4.0679588418281902</v>
      </c>
      <c r="X1028" s="4">
        <v>44.97</v>
      </c>
      <c r="Y1028" s="4">
        <v>35.409999999999997</v>
      </c>
      <c r="Z1028" s="4">
        <v>26.961290000000002</v>
      </c>
      <c r="AA1028" s="10">
        <v>14.7132345174</v>
      </c>
      <c r="AB1028" s="10">
        <v>15.6223131042</v>
      </c>
      <c r="AC1028" s="4">
        <v>3.667141</v>
      </c>
      <c r="AD1028" s="4">
        <v>3.3113520477959999</v>
      </c>
      <c r="AE1028" s="4">
        <v>3.5557195676043998</v>
      </c>
      <c r="AF1028" s="4">
        <v>11.834296</v>
      </c>
      <c r="AG1028" s="4">
        <v>10.7944369016439</v>
      </c>
      <c r="AH1028" s="4">
        <v>11.6933704715854</v>
      </c>
      <c r="AI1028" s="4">
        <v>1.938042</v>
      </c>
      <c r="AJ1028" s="4">
        <v>3.537029</v>
      </c>
    </row>
    <row r="1029" spans="1:36" hidden="1" x14ac:dyDescent="0.3">
      <c r="A1029" s="1" t="s">
        <v>1023</v>
      </c>
      <c r="B1029" s="2">
        <v>1017718</v>
      </c>
      <c r="C1029" s="3" t="s">
        <v>2919</v>
      </c>
      <c r="D1029" s="4">
        <v>1048.8504351399999</v>
      </c>
      <c r="E1029" s="3" t="s">
        <v>2930</v>
      </c>
      <c r="F1029" s="3" t="s">
        <v>2931</v>
      </c>
      <c r="G1029" s="3" t="s">
        <v>2931</v>
      </c>
      <c r="H1029" s="3" t="s">
        <v>2932</v>
      </c>
      <c r="I1029" s="3" t="s">
        <v>2933</v>
      </c>
      <c r="J1029" s="4">
        <v>19.968354000000001</v>
      </c>
      <c r="K1029" s="4">
        <v>-11.54923</v>
      </c>
      <c r="L1029" s="4">
        <v>-6.6256159999999999</v>
      </c>
      <c r="M1029" s="4">
        <v>4.5216430000000001</v>
      </c>
      <c r="N1029" s="4">
        <v>12.3888888888889</v>
      </c>
      <c r="O1029" s="4">
        <v>7.7367350000000004</v>
      </c>
      <c r="P1029" s="4">
        <v>1.0142329999999999</v>
      </c>
      <c r="Q1029" s="4" t="s">
        <v>2935</v>
      </c>
      <c r="R1029" s="4" t="s">
        <v>2935</v>
      </c>
      <c r="S1029" s="3" t="s">
        <v>5378</v>
      </c>
      <c r="T1029" s="4">
        <v>37.909999999999997</v>
      </c>
      <c r="U1029" s="4">
        <v>1048.8504351399999</v>
      </c>
      <c r="V1029" s="10" t="s">
        <v>2935</v>
      </c>
      <c r="W1029" s="4" t="s">
        <v>2935</v>
      </c>
      <c r="X1029" s="4">
        <v>43.8</v>
      </c>
      <c r="Y1029" s="4">
        <v>31.5</v>
      </c>
      <c r="Z1029" s="4">
        <v>12.417294</v>
      </c>
      <c r="AA1029" s="10">
        <v>11.736842105199999</v>
      </c>
      <c r="AB1029" s="10">
        <v>12.3084415584</v>
      </c>
      <c r="AC1029" s="4" t="s">
        <v>2935</v>
      </c>
      <c r="AD1029" s="4" t="s">
        <v>2935</v>
      </c>
      <c r="AE1029" s="4" t="s">
        <v>2935</v>
      </c>
      <c r="AF1029" s="4" t="s">
        <v>2935</v>
      </c>
      <c r="AG1029" s="4" t="s">
        <v>2935</v>
      </c>
      <c r="AH1029" s="4" t="s">
        <v>2935</v>
      </c>
      <c r="AI1029" s="4">
        <v>1.0142329999999999</v>
      </c>
      <c r="AJ1029" s="4">
        <v>1.125661</v>
      </c>
    </row>
    <row r="1030" spans="1:36" hidden="1" x14ac:dyDescent="0.3">
      <c r="A1030" s="1" t="s">
        <v>1024</v>
      </c>
      <c r="B1030" s="2">
        <v>113881</v>
      </c>
      <c r="C1030" s="3" t="s">
        <v>2936</v>
      </c>
      <c r="D1030" s="4">
        <v>126049.6349266</v>
      </c>
      <c r="E1030" s="3" t="s">
        <v>2930</v>
      </c>
      <c r="F1030" s="3" t="s">
        <v>2954</v>
      </c>
      <c r="G1030" s="3" t="s">
        <v>2954</v>
      </c>
      <c r="H1030" s="3" t="s">
        <v>3042</v>
      </c>
      <c r="I1030" s="3" t="s">
        <v>3228</v>
      </c>
      <c r="J1030" s="4">
        <v>76.120827000000006</v>
      </c>
      <c r="K1030" s="4">
        <v>31.263701000000001</v>
      </c>
      <c r="L1030" s="4">
        <v>10.963089</v>
      </c>
      <c r="M1030" s="4">
        <v>5.0445669999999998</v>
      </c>
      <c r="N1030" s="4">
        <v>42.689788</v>
      </c>
      <c r="O1030" s="4">
        <v>28.996205</v>
      </c>
      <c r="P1030" s="4">
        <v>4.5507949999999999</v>
      </c>
      <c r="Q1030" s="4">
        <v>18.167521000000001</v>
      </c>
      <c r="R1030" s="4">
        <v>29.098343</v>
      </c>
      <c r="S1030" s="3" t="s">
        <v>5379</v>
      </c>
      <c r="T1030" s="4">
        <v>221.56</v>
      </c>
      <c r="U1030" s="4">
        <v>126049.6349266</v>
      </c>
      <c r="V1030" s="10">
        <v>150867.634926</v>
      </c>
      <c r="W1030" s="4" t="s">
        <v>2935</v>
      </c>
      <c r="X1030" s="5" t="s">
        <v>5380</v>
      </c>
      <c r="Y1030" s="4">
        <v>125.42</v>
      </c>
      <c r="Z1030" s="4">
        <v>42.689788</v>
      </c>
      <c r="AA1030" s="10">
        <v>22.564645734199999</v>
      </c>
      <c r="AB1030" s="10">
        <v>25.243824628500001</v>
      </c>
      <c r="AC1030" s="4">
        <v>7.4976459999999996</v>
      </c>
      <c r="AD1030" s="4">
        <v>7.4028680194655001</v>
      </c>
      <c r="AE1030" s="4">
        <v>7.8638247570528002</v>
      </c>
      <c r="AF1030" s="4">
        <v>18.167521000000001</v>
      </c>
      <c r="AG1030" s="4">
        <v>15.4481383954954</v>
      </c>
      <c r="AH1030" s="4">
        <v>16.450961498316101</v>
      </c>
      <c r="AI1030" s="4">
        <v>4.5507949999999999</v>
      </c>
      <c r="AJ1030" s="4" t="s">
        <v>2924</v>
      </c>
    </row>
    <row r="1031" spans="1:36" hidden="1" x14ac:dyDescent="0.3">
      <c r="A1031" s="1" t="s">
        <v>1025</v>
      </c>
      <c r="B1031" s="2">
        <v>106421010</v>
      </c>
      <c r="C1031" s="3" t="s">
        <v>2957</v>
      </c>
      <c r="D1031" s="4">
        <v>507.21473628000001</v>
      </c>
      <c r="E1031" s="3" t="s">
        <v>2925</v>
      </c>
      <c r="F1031" s="3" t="s">
        <v>2926</v>
      </c>
      <c r="G1031" s="3" t="s">
        <v>2927</v>
      </c>
      <c r="H1031" s="3" t="s">
        <v>2928</v>
      </c>
      <c r="I1031" s="3" t="s">
        <v>2973</v>
      </c>
      <c r="J1031" s="4">
        <v>1256.451613</v>
      </c>
      <c r="K1031" s="4">
        <v>80.085652999999994</v>
      </c>
      <c r="L1031" s="4">
        <v>18.228679</v>
      </c>
      <c r="M1031" s="4">
        <v>-30.4</v>
      </c>
      <c r="N1031" s="4" t="s">
        <v>2924</v>
      </c>
      <c r="O1031" s="4" t="s">
        <v>2924</v>
      </c>
      <c r="P1031" s="4">
        <v>56.316963999999999</v>
      </c>
      <c r="Q1031" s="4" t="s">
        <v>2924</v>
      </c>
      <c r="R1031" s="4" t="s">
        <v>2924</v>
      </c>
      <c r="S1031" s="3" t="s">
        <v>5381</v>
      </c>
      <c r="T1031" s="4">
        <v>25.23</v>
      </c>
      <c r="U1031" s="4">
        <v>507.21473628000001</v>
      </c>
      <c r="V1031" s="10">
        <v>506.41424599999999</v>
      </c>
      <c r="W1031" s="4" t="s">
        <v>2935</v>
      </c>
      <c r="X1031" s="4">
        <v>39.89</v>
      </c>
      <c r="Y1031" s="4">
        <v>0.88</v>
      </c>
      <c r="Z1031" s="4" t="s">
        <v>2924</v>
      </c>
      <c r="AA1031" s="10" t="s">
        <v>2935</v>
      </c>
      <c r="AB1031" s="10" t="s">
        <v>2935</v>
      </c>
      <c r="AC1031" s="4">
        <v>113.373574</v>
      </c>
      <c r="AD1031" s="4" t="s">
        <v>2935</v>
      </c>
      <c r="AE1031" s="4" t="s">
        <v>2935</v>
      </c>
      <c r="AF1031" s="4" t="s">
        <v>2924</v>
      </c>
      <c r="AG1031" s="4" t="s">
        <v>2935</v>
      </c>
      <c r="AH1031" s="4" t="s">
        <v>2935</v>
      </c>
      <c r="AI1031" s="4">
        <v>56.316963999999999</v>
      </c>
      <c r="AJ1031" s="4">
        <v>67.640750999999995</v>
      </c>
    </row>
    <row r="1032" spans="1:36" hidden="1" x14ac:dyDescent="0.3">
      <c r="A1032" s="1" t="s">
        <v>1026</v>
      </c>
      <c r="B1032" s="2">
        <v>4276792</v>
      </c>
      <c r="C1032" s="3" t="s">
        <v>2919</v>
      </c>
      <c r="D1032" s="4">
        <v>4781.0286025200003</v>
      </c>
      <c r="E1032" s="3" t="s">
        <v>2925</v>
      </c>
      <c r="F1032" s="3" t="s">
        <v>2926</v>
      </c>
      <c r="G1032" s="3" t="s">
        <v>2927</v>
      </c>
      <c r="H1032" s="3" t="s">
        <v>2928</v>
      </c>
      <c r="I1032" s="3" t="s">
        <v>3471</v>
      </c>
      <c r="J1032" s="4">
        <v>-54.489764000000001</v>
      </c>
      <c r="K1032" s="4">
        <v>8.0556940000000008</v>
      </c>
      <c r="L1032" s="4">
        <v>-3.3900190000000001</v>
      </c>
      <c r="M1032" s="4">
        <v>-0.114916</v>
      </c>
      <c r="N1032" s="4">
        <v>17.093412000000001</v>
      </c>
      <c r="O1032" s="4">
        <v>267.44615399999998</v>
      </c>
      <c r="P1032" s="4">
        <v>2.9738609999999999</v>
      </c>
      <c r="Q1032" s="4">
        <v>7.1567619999999996</v>
      </c>
      <c r="R1032" s="4" t="s">
        <v>2924</v>
      </c>
      <c r="S1032" s="3" t="s">
        <v>5382</v>
      </c>
      <c r="T1032" s="4">
        <v>86.92</v>
      </c>
      <c r="U1032" s="4">
        <v>4781.0286025200003</v>
      </c>
      <c r="V1032" s="10">
        <v>6347.8046020000002</v>
      </c>
      <c r="W1032" s="4" t="s">
        <v>2935</v>
      </c>
      <c r="X1032" s="4">
        <v>216.18</v>
      </c>
      <c r="Y1032" s="4">
        <v>64.87</v>
      </c>
      <c r="Z1032" s="4">
        <v>17.093412000000001</v>
      </c>
      <c r="AA1032" s="10">
        <v>18.984383531700001</v>
      </c>
      <c r="AB1032" s="10">
        <v>18.950732891000001</v>
      </c>
      <c r="AC1032" s="4">
        <v>1.708202</v>
      </c>
      <c r="AD1032" s="4">
        <v>1.598490171501</v>
      </c>
      <c r="AE1032" s="4">
        <v>1.672452222322</v>
      </c>
      <c r="AF1032" s="4">
        <v>7.1567619999999996</v>
      </c>
      <c r="AG1032" s="4">
        <v>12.789911781547699</v>
      </c>
      <c r="AH1032" s="4">
        <v>13.037291049312</v>
      </c>
      <c r="AI1032" s="4">
        <v>2.9738609999999999</v>
      </c>
      <c r="AJ1032" s="4">
        <v>2.9738609999999999</v>
      </c>
    </row>
    <row r="1033" spans="1:36" hidden="1" x14ac:dyDescent="0.3">
      <c r="A1033" s="1" t="s">
        <v>1027</v>
      </c>
      <c r="B1033" s="2">
        <v>4089447</v>
      </c>
      <c r="C1033" s="3" t="s">
        <v>2919</v>
      </c>
      <c r="D1033" s="4">
        <v>711.84418137</v>
      </c>
      <c r="E1033" s="3" t="s">
        <v>2930</v>
      </c>
      <c r="F1033" s="3" t="s">
        <v>2931</v>
      </c>
      <c r="G1033" s="3" t="s">
        <v>2931</v>
      </c>
      <c r="H1033" s="3" t="s">
        <v>2932</v>
      </c>
      <c r="I1033" s="3" t="s">
        <v>2933</v>
      </c>
      <c r="J1033" s="4">
        <v>46.769230999999998</v>
      </c>
      <c r="K1033" s="4">
        <v>17.985866000000001</v>
      </c>
      <c r="L1033" s="4">
        <v>9.6551720000000003</v>
      </c>
      <c r="M1033" s="4">
        <v>1.798781</v>
      </c>
      <c r="N1033" s="4">
        <v>14.644736842105299</v>
      </c>
      <c r="O1033" s="4">
        <v>20.334956999999999</v>
      </c>
      <c r="P1033" s="4">
        <v>1.825588</v>
      </c>
      <c r="Q1033" s="4" t="s">
        <v>2935</v>
      </c>
      <c r="R1033" s="4" t="s">
        <v>2935</v>
      </c>
      <c r="S1033" s="3" t="s">
        <v>5383</v>
      </c>
      <c r="T1033" s="4">
        <v>33.39</v>
      </c>
      <c r="U1033" s="4">
        <v>711.84418137</v>
      </c>
      <c r="V1033" s="10" t="s">
        <v>2935</v>
      </c>
      <c r="W1033" s="4">
        <v>2.3959269242288102</v>
      </c>
      <c r="X1033" s="4">
        <v>35.125</v>
      </c>
      <c r="Y1033" s="4">
        <v>21.1</v>
      </c>
      <c r="Z1033" s="4">
        <v>14.833406999999999</v>
      </c>
      <c r="AA1033" s="10">
        <v>13.6469530387</v>
      </c>
      <c r="AB1033" s="10">
        <v>15.1543345753</v>
      </c>
      <c r="AC1033" s="4" t="s">
        <v>2935</v>
      </c>
      <c r="AD1033" s="4" t="s">
        <v>2935</v>
      </c>
      <c r="AE1033" s="4" t="s">
        <v>2935</v>
      </c>
      <c r="AF1033" s="4" t="s">
        <v>2935</v>
      </c>
      <c r="AG1033" s="4" t="s">
        <v>2935</v>
      </c>
      <c r="AH1033" s="4" t="s">
        <v>2935</v>
      </c>
      <c r="AI1033" s="4">
        <v>1.825588</v>
      </c>
      <c r="AJ1033" s="4">
        <v>1.825588</v>
      </c>
    </row>
    <row r="1034" spans="1:36" hidden="1" x14ac:dyDescent="0.3">
      <c r="A1034" s="1" t="s">
        <v>1028</v>
      </c>
      <c r="B1034" s="2">
        <v>4433547</v>
      </c>
      <c r="C1034" s="3" t="s">
        <v>2941</v>
      </c>
      <c r="D1034" s="4">
        <v>3032.4030508800001</v>
      </c>
      <c r="E1034" s="3" t="s">
        <v>2946</v>
      </c>
      <c r="F1034" s="3" t="s">
        <v>2947</v>
      </c>
      <c r="G1034" s="3" t="s">
        <v>2948</v>
      </c>
      <c r="H1034" s="3" t="s">
        <v>2990</v>
      </c>
      <c r="I1034" s="3" t="s">
        <v>2950</v>
      </c>
      <c r="J1034" s="4">
        <v>-45.733513000000002</v>
      </c>
      <c r="K1034" s="4">
        <v>21.592279999999999</v>
      </c>
      <c r="L1034" s="4">
        <v>33.687002999999997</v>
      </c>
      <c r="M1034" s="4">
        <v>5.9101660000000003</v>
      </c>
      <c r="N1034" s="4" t="s">
        <v>2924</v>
      </c>
      <c r="O1034" s="4">
        <v>44.065573999999998</v>
      </c>
      <c r="P1034" s="4">
        <v>5.3617020000000002</v>
      </c>
      <c r="Q1034" s="4" t="s">
        <v>2924</v>
      </c>
      <c r="R1034" s="4">
        <v>16.088989999999999</v>
      </c>
      <c r="S1034" s="3" t="s">
        <v>5384</v>
      </c>
      <c r="T1034" s="4">
        <v>40.32</v>
      </c>
      <c r="U1034" s="4">
        <v>3032.4030508800001</v>
      </c>
      <c r="V1034" s="10">
        <v>3302.4320499999999</v>
      </c>
      <c r="W1034" s="4" t="s">
        <v>2935</v>
      </c>
      <c r="X1034" s="4">
        <v>92.399900000000002</v>
      </c>
      <c r="Y1034" s="4">
        <v>26.6</v>
      </c>
      <c r="Z1034" s="4" t="s">
        <v>2924</v>
      </c>
      <c r="AA1034" s="10">
        <v>16.2777553492</v>
      </c>
      <c r="AB1034" s="10">
        <v>17.0059132664</v>
      </c>
      <c r="AC1034" s="4">
        <v>3.2947220000000002</v>
      </c>
      <c r="AD1034" s="4">
        <v>2.9783916732827</v>
      </c>
      <c r="AE1034" s="4">
        <v>3.1993318533855</v>
      </c>
      <c r="AF1034" s="4" t="s">
        <v>2924</v>
      </c>
      <c r="AG1034" s="4">
        <v>15.878894075379799</v>
      </c>
      <c r="AH1034" s="4">
        <v>17.507980940745799</v>
      </c>
      <c r="AI1034" s="4">
        <v>5.3617020000000002</v>
      </c>
      <c r="AJ1034" s="4">
        <v>23.252594999999999</v>
      </c>
    </row>
    <row r="1035" spans="1:36" hidden="1" x14ac:dyDescent="0.3">
      <c r="A1035" s="1" t="s">
        <v>1029</v>
      </c>
      <c r="B1035" s="2">
        <v>5210507</v>
      </c>
      <c r="C1035" s="3" t="s">
        <v>2936</v>
      </c>
      <c r="D1035" s="4">
        <v>1133.0344233000001</v>
      </c>
      <c r="E1035" s="3" t="s">
        <v>2937</v>
      </c>
      <c r="F1035" s="3" t="s">
        <v>2967</v>
      </c>
      <c r="G1035" s="3" t="s">
        <v>3087</v>
      </c>
      <c r="H1035" s="3" t="s">
        <v>3088</v>
      </c>
      <c r="I1035" s="3" t="s">
        <v>3089</v>
      </c>
      <c r="J1035" s="4">
        <v>40.463692000000002</v>
      </c>
      <c r="K1035" s="4">
        <v>21.352986000000001</v>
      </c>
      <c r="L1035" s="4">
        <v>49.140734000000002</v>
      </c>
      <c r="M1035" s="4">
        <v>14.514979</v>
      </c>
      <c r="N1035" s="4">
        <v>126.916996</v>
      </c>
      <c r="O1035" s="4">
        <v>15.312351</v>
      </c>
      <c r="P1035" s="4">
        <v>3.5066069999999998</v>
      </c>
      <c r="Q1035" s="4" t="s">
        <v>2924</v>
      </c>
      <c r="R1035" s="4">
        <v>11.666394</v>
      </c>
      <c r="S1035" s="3" t="s">
        <v>5385</v>
      </c>
      <c r="T1035" s="4">
        <v>32.11</v>
      </c>
      <c r="U1035" s="4">
        <v>1133.0344233000001</v>
      </c>
      <c r="V1035" s="10">
        <v>932.28342299999997</v>
      </c>
      <c r="W1035" s="4" t="s">
        <v>2935</v>
      </c>
      <c r="X1035" s="4">
        <v>32.86</v>
      </c>
      <c r="Y1035" s="4">
        <v>18.829999999999998</v>
      </c>
      <c r="Z1035" s="4">
        <v>126.916996</v>
      </c>
      <c r="AA1035" s="10">
        <v>12.2272571493</v>
      </c>
      <c r="AB1035" s="10">
        <v>13.445328889200001</v>
      </c>
      <c r="AC1035" s="4">
        <v>2.457795</v>
      </c>
      <c r="AD1035" s="4">
        <v>2.2604350232788</v>
      </c>
      <c r="AE1035" s="4">
        <v>2.3952830532137002</v>
      </c>
      <c r="AF1035" s="4" t="s">
        <v>2924</v>
      </c>
      <c r="AG1035" s="4">
        <v>10.9429487328467</v>
      </c>
      <c r="AH1035" s="4">
        <v>12.5646935268103</v>
      </c>
      <c r="AI1035" s="4">
        <v>3.5066069999999998</v>
      </c>
      <c r="AJ1035" s="4">
        <v>6.6895829999999998</v>
      </c>
    </row>
    <row r="1036" spans="1:36" hidden="1" x14ac:dyDescent="0.3">
      <c r="A1036" s="1" t="s">
        <v>1030</v>
      </c>
      <c r="B1036" s="2">
        <v>1024119</v>
      </c>
      <c r="C1036" s="3" t="s">
        <v>2936</v>
      </c>
      <c r="D1036" s="4">
        <v>4856.8442598000001</v>
      </c>
      <c r="E1036" s="3" t="s">
        <v>2930</v>
      </c>
      <c r="F1036" s="3" t="s">
        <v>2931</v>
      </c>
      <c r="G1036" s="3" t="s">
        <v>2931</v>
      </c>
      <c r="H1036" s="3" t="s">
        <v>2932</v>
      </c>
      <c r="I1036" s="3" t="s">
        <v>3233</v>
      </c>
      <c r="J1036" s="4">
        <v>-57.470053</v>
      </c>
      <c r="K1036" s="4">
        <v>12.391931</v>
      </c>
      <c r="L1036" s="4">
        <v>-0.67911699999999997</v>
      </c>
      <c r="M1036" s="4">
        <v>9.7560979999999997</v>
      </c>
      <c r="N1036" s="4" t="s">
        <v>2924</v>
      </c>
      <c r="O1036" s="4">
        <v>15.537849</v>
      </c>
      <c r="P1036" s="4">
        <v>0.60219299999999998</v>
      </c>
      <c r="Q1036" s="4" t="s">
        <v>2935</v>
      </c>
      <c r="R1036" s="4" t="s">
        <v>2935</v>
      </c>
      <c r="S1036" s="3" t="s">
        <v>5386</v>
      </c>
      <c r="T1036" s="5" t="s">
        <v>4776</v>
      </c>
      <c r="U1036" s="4">
        <v>4856.8442598000001</v>
      </c>
      <c r="V1036" s="10" t="s">
        <v>2935</v>
      </c>
      <c r="W1036" s="4">
        <v>0.341880341880342</v>
      </c>
      <c r="X1036" s="4">
        <v>34.470033999999998</v>
      </c>
      <c r="Y1036" s="4">
        <v>5.1000050000000003</v>
      </c>
      <c r="Z1036" s="4" t="s">
        <v>2924</v>
      </c>
      <c r="AA1036" s="10" t="s">
        <v>2924</v>
      </c>
      <c r="AB1036" s="10" t="s">
        <v>2924</v>
      </c>
      <c r="AC1036" s="4" t="s">
        <v>2935</v>
      </c>
      <c r="AD1036" s="4" t="s">
        <v>2935</v>
      </c>
      <c r="AE1036" s="4" t="s">
        <v>2935</v>
      </c>
      <c r="AF1036" s="4" t="s">
        <v>2935</v>
      </c>
      <c r="AG1036" s="4" t="s">
        <v>2935</v>
      </c>
      <c r="AH1036" s="4" t="s">
        <v>2935</v>
      </c>
      <c r="AI1036" s="4">
        <v>0.60219299999999998</v>
      </c>
      <c r="AJ1036" s="4">
        <v>0.64359999999999995</v>
      </c>
    </row>
    <row r="1037" spans="1:36" hidden="1" x14ac:dyDescent="0.3">
      <c r="A1037" s="1" t="s">
        <v>1031</v>
      </c>
      <c r="B1037" s="2">
        <v>5721593</v>
      </c>
      <c r="C1037" s="3" t="s">
        <v>2936</v>
      </c>
      <c r="D1037" s="4">
        <v>746.27560903999995</v>
      </c>
      <c r="E1037" s="3" t="s">
        <v>2930</v>
      </c>
      <c r="F1037" s="3" t="s">
        <v>2954</v>
      </c>
      <c r="G1037" s="3" t="s">
        <v>2955</v>
      </c>
      <c r="H1037" s="3" t="s">
        <v>2956</v>
      </c>
      <c r="I1037" s="3"/>
      <c r="J1037" s="4">
        <v>14.401773</v>
      </c>
      <c r="K1037" s="4">
        <v>-0.83226599999999995</v>
      </c>
      <c r="L1037" s="4">
        <v>-5.0857840000000003</v>
      </c>
      <c r="M1037" s="4">
        <v>-1.6507940000000001</v>
      </c>
      <c r="N1037" s="4">
        <v>5.8408749999999996</v>
      </c>
      <c r="O1037" s="4">
        <v>15.443669</v>
      </c>
      <c r="P1037" s="4">
        <v>0.94664800000000004</v>
      </c>
      <c r="Q1037" s="4" t="s">
        <v>2935</v>
      </c>
      <c r="R1037" s="4">
        <v>23.688077</v>
      </c>
      <c r="S1037" s="3" t="s">
        <v>5387</v>
      </c>
      <c r="T1037" s="4">
        <v>15.49</v>
      </c>
      <c r="U1037" s="4">
        <v>746.27560903999995</v>
      </c>
      <c r="V1037" s="10">
        <v>1248.275609</v>
      </c>
      <c r="W1037" s="4">
        <v>7.1271788250484196</v>
      </c>
      <c r="X1037" s="4">
        <v>16.739999999999998</v>
      </c>
      <c r="Y1037" s="4">
        <v>13.45</v>
      </c>
      <c r="Z1037" s="4">
        <v>5.8408749999999996</v>
      </c>
      <c r="AA1037" s="10" t="s">
        <v>2935</v>
      </c>
      <c r="AB1037" s="10" t="s">
        <v>2935</v>
      </c>
      <c r="AC1037" s="4">
        <v>14.317079</v>
      </c>
      <c r="AD1037" s="4" t="s">
        <v>2935</v>
      </c>
      <c r="AE1037" s="4" t="s">
        <v>2935</v>
      </c>
      <c r="AF1037" s="4" t="s">
        <v>2935</v>
      </c>
      <c r="AG1037" s="4" t="s">
        <v>2935</v>
      </c>
      <c r="AH1037" s="4" t="s">
        <v>2935</v>
      </c>
      <c r="AI1037" s="4">
        <v>0.94664800000000004</v>
      </c>
      <c r="AJ1037" s="4">
        <v>0.94664800000000004</v>
      </c>
    </row>
    <row r="1038" spans="1:36" hidden="1" x14ac:dyDescent="0.3">
      <c r="A1038" s="1" t="s">
        <v>1032</v>
      </c>
      <c r="B1038" s="2">
        <v>4979947</v>
      </c>
      <c r="C1038" s="3" t="s">
        <v>2936</v>
      </c>
      <c r="D1038" s="4">
        <v>1420.77348912</v>
      </c>
      <c r="E1038" s="3" t="s">
        <v>3098</v>
      </c>
      <c r="F1038" s="3" t="s">
        <v>3098</v>
      </c>
      <c r="G1038" s="3" t="s">
        <v>3099</v>
      </c>
      <c r="H1038" s="3" t="s">
        <v>3156</v>
      </c>
      <c r="I1038" s="3" t="s">
        <v>3341</v>
      </c>
      <c r="J1038" s="4">
        <v>-16.460514</v>
      </c>
      <c r="K1038" s="4">
        <v>-1.051841</v>
      </c>
      <c r="L1038" s="4">
        <v>5.1497010000000003</v>
      </c>
      <c r="M1038" s="4">
        <v>4.1106720000000001</v>
      </c>
      <c r="N1038" s="4">
        <v>15.585799</v>
      </c>
      <c r="O1038" s="4">
        <v>7.6703549999999998</v>
      </c>
      <c r="P1038" s="4">
        <v>1.7766090000000001</v>
      </c>
      <c r="Q1038" s="4">
        <v>10.539996</v>
      </c>
      <c r="R1038" s="4">
        <v>14.263149</v>
      </c>
      <c r="S1038" s="3" t="s">
        <v>5388</v>
      </c>
      <c r="T1038" s="4">
        <v>26.34</v>
      </c>
      <c r="U1038" s="4">
        <v>1420.77348912</v>
      </c>
      <c r="V1038" s="10">
        <v>2804.6824889999998</v>
      </c>
      <c r="W1038" s="4">
        <v>11.3895216400911</v>
      </c>
      <c r="X1038" s="4">
        <v>31.779900000000001</v>
      </c>
      <c r="Y1038" s="4">
        <v>22.795000000000002</v>
      </c>
      <c r="Z1038" s="4">
        <v>15.585799</v>
      </c>
      <c r="AA1038" s="10">
        <v>12.2511627906</v>
      </c>
      <c r="AB1038" s="10">
        <v>11.452173912999999</v>
      </c>
      <c r="AC1038" s="4">
        <v>7.7338760000000004</v>
      </c>
      <c r="AD1038" s="4">
        <v>7.8551093090082</v>
      </c>
      <c r="AE1038" s="4">
        <v>7.8725768286277003</v>
      </c>
      <c r="AF1038" s="4">
        <v>10.539996</v>
      </c>
      <c r="AG1038" s="4">
        <v>10.1344932252006</v>
      </c>
      <c r="AH1038" s="4">
        <v>10.1639803746653</v>
      </c>
      <c r="AI1038" s="4">
        <v>1.7766090000000001</v>
      </c>
      <c r="AJ1038" s="4">
        <v>1.7766090000000001</v>
      </c>
    </row>
    <row r="1039" spans="1:36" hidden="1" x14ac:dyDescent="0.3">
      <c r="A1039" s="1" t="s">
        <v>1033</v>
      </c>
      <c r="B1039" s="2">
        <v>4122208</v>
      </c>
      <c r="C1039" s="3" t="s">
        <v>2919</v>
      </c>
      <c r="D1039" s="4">
        <v>16015.4562785</v>
      </c>
      <c r="E1039" s="3" t="s">
        <v>2946</v>
      </c>
      <c r="F1039" s="3" t="s">
        <v>3022</v>
      </c>
      <c r="G1039" s="3" t="s">
        <v>3029</v>
      </c>
      <c r="H1039" s="3" t="s">
        <v>3259</v>
      </c>
      <c r="I1039" s="3" t="s">
        <v>3533</v>
      </c>
      <c r="J1039" s="4">
        <v>56.617367999999999</v>
      </c>
      <c r="K1039" s="4">
        <v>30.86185</v>
      </c>
      <c r="L1039" s="4">
        <v>20.548745</v>
      </c>
      <c r="M1039" s="4">
        <v>11.021504999999999</v>
      </c>
      <c r="N1039" s="4">
        <v>20.577977000000001</v>
      </c>
      <c r="O1039" s="4">
        <v>14.197319</v>
      </c>
      <c r="P1039" s="4">
        <v>3.2175129999999998</v>
      </c>
      <c r="Q1039" s="4">
        <v>9.7883519999999997</v>
      </c>
      <c r="R1039" s="4">
        <v>12.540808</v>
      </c>
      <c r="S1039" s="3" t="s">
        <v>5389</v>
      </c>
      <c r="T1039" s="4">
        <v>41.3</v>
      </c>
      <c r="U1039" s="4">
        <v>16015.4562785</v>
      </c>
      <c r="V1039" s="10">
        <v>17599.456278000001</v>
      </c>
      <c r="W1039" s="4" t="s">
        <v>2935</v>
      </c>
      <c r="X1039" s="4">
        <v>41.52</v>
      </c>
      <c r="Y1039" s="4">
        <v>21.84</v>
      </c>
      <c r="Z1039" s="4">
        <v>18.306737999999999</v>
      </c>
      <c r="AA1039" s="10">
        <v>15.705810769599999</v>
      </c>
      <c r="AB1039" s="10">
        <v>16.8559044641</v>
      </c>
      <c r="AC1039" s="4">
        <v>0.69155800000000001</v>
      </c>
      <c r="AD1039" s="4">
        <v>0.69004137235569996</v>
      </c>
      <c r="AE1039" s="4">
        <v>0.69741731557760001</v>
      </c>
      <c r="AF1039" s="4">
        <v>9.7883519999999997</v>
      </c>
      <c r="AG1039" s="4">
        <v>9.0405591419545992</v>
      </c>
      <c r="AH1039" s="4">
        <v>9.5753834129170006</v>
      </c>
      <c r="AI1039" s="4">
        <v>3.2175129999999998</v>
      </c>
      <c r="AJ1039" s="4">
        <v>4.4299049999999998</v>
      </c>
    </row>
    <row r="1040" spans="1:36" hidden="1" x14ac:dyDescent="0.3">
      <c r="A1040" s="1" t="s">
        <v>1034</v>
      </c>
      <c r="B1040" s="2">
        <v>5282621</v>
      </c>
      <c r="C1040" s="3" t="s">
        <v>2936</v>
      </c>
      <c r="D1040" s="4">
        <v>12009.910191999999</v>
      </c>
      <c r="E1040" s="3" t="s">
        <v>2925</v>
      </c>
      <c r="F1040" s="3" t="s">
        <v>2926</v>
      </c>
      <c r="G1040" s="3" t="s">
        <v>2927</v>
      </c>
      <c r="H1040" s="3" t="s">
        <v>3266</v>
      </c>
      <c r="I1040" s="3" t="s">
        <v>3534</v>
      </c>
      <c r="J1040" s="4">
        <v>21.448709999999998</v>
      </c>
      <c r="K1040" s="4">
        <v>5.1643189999999999</v>
      </c>
      <c r="L1040" s="4">
        <v>7.5062389999999999</v>
      </c>
      <c r="M1040" s="4">
        <v>8.8541159999999994</v>
      </c>
      <c r="N1040" s="4">
        <v>62.187674000000001</v>
      </c>
      <c r="O1040" s="4">
        <v>97.222222000000002</v>
      </c>
      <c r="P1040" s="4">
        <v>5.6887439999999998</v>
      </c>
      <c r="Q1040" s="4">
        <v>17.771871999999998</v>
      </c>
      <c r="R1040" s="4" t="s">
        <v>2924</v>
      </c>
      <c r="S1040" s="3" t="s">
        <v>5390</v>
      </c>
      <c r="T1040" s="4">
        <v>112</v>
      </c>
      <c r="U1040" s="4">
        <v>12009.910191999999</v>
      </c>
      <c r="V1040" s="10">
        <v>13529.015192000001</v>
      </c>
      <c r="W1040" s="4" t="s">
        <v>2935</v>
      </c>
      <c r="X1040" s="4">
        <v>135.66999999999999</v>
      </c>
      <c r="Y1040" s="4">
        <v>89.06</v>
      </c>
      <c r="Z1040" s="4">
        <v>62.187674000000001</v>
      </c>
      <c r="AA1040" s="10">
        <v>58.115400581099998</v>
      </c>
      <c r="AB1040" s="10">
        <v>65.653338648100004</v>
      </c>
      <c r="AC1040" s="4">
        <v>3.0772409999999999</v>
      </c>
      <c r="AD1040" s="4">
        <v>2.8556400118682999</v>
      </c>
      <c r="AE1040" s="4">
        <v>3.0581991627849998</v>
      </c>
      <c r="AF1040" s="4">
        <v>17.771871999999998</v>
      </c>
      <c r="AG1040" s="4">
        <v>24.798059253896199</v>
      </c>
      <c r="AH1040" s="4">
        <v>27.268854625140399</v>
      </c>
      <c r="AI1040" s="4">
        <v>5.6887439999999998</v>
      </c>
      <c r="AJ1040" s="4">
        <v>7.0560070000000001</v>
      </c>
    </row>
    <row r="1041" spans="1:36" hidden="1" x14ac:dyDescent="0.3">
      <c r="A1041" s="1" t="s">
        <v>1035</v>
      </c>
      <c r="B1041" s="2">
        <v>4315858</v>
      </c>
      <c r="C1041" s="3" t="s">
        <v>2936</v>
      </c>
      <c r="D1041" s="4">
        <v>4723.7032259400003</v>
      </c>
      <c r="E1041" s="3" t="s">
        <v>3007</v>
      </c>
      <c r="F1041" s="3" t="s">
        <v>3008</v>
      </c>
      <c r="G1041" s="3" t="s">
        <v>3009</v>
      </c>
      <c r="H1041" s="3" t="s">
        <v>3010</v>
      </c>
      <c r="I1041" s="3" t="s">
        <v>3535</v>
      </c>
      <c r="J1041" s="4">
        <v>4.8130839999999999</v>
      </c>
      <c r="K1041" s="4">
        <v>-1.7090270000000001</v>
      </c>
      <c r="L1041" s="4">
        <v>-0.133571</v>
      </c>
      <c r="M1041" s="4">
        <v>3.9870190000000001</v>
      </c>
      <c r="N1041" s="4">
        <v>19.675439000000001</v>
      </c>
      <c r="O1041" s="4">
        <v>20.80705</v>
      </c>
      <c r="P1041" s="4">
        <v>3.3582869999999998</v>
      </c>
      <c r="Q1041" s="4">
        <v>9.5696689999999993</v>
      </c>
      <c r="R1041" s="4">
        <v>36.701452000000003</v>
      </c>
      <c r="S1041" s="3" t="s">
        <v>5391</v>
      </c>
      <c r="T1041" s="4">
        <v>22.43</v>
      </c>
      <c r="U1041" s="4">
        <v>4723.7032259400003</v>
      </c>
      <c r="V1041" s="10">
        <v>6090.4912249999998</v>
      </c>
      <c r="W1041" s="4">
        <v>4.2799821667409699</v>
      </c>
      <c r="X1041" s="4">
        <v>26.12</v>
      </c>
      <c r="Y1041" s="4">
        <v>20.5</v>
      </c>
      <c r="Z1041" s="4">
        <v>19.675439000000001</v>
      </c>
      <c r="AA1041" s="10">
        <v>17.309770026199999</v>
      </c>
      <c r="AB1041" s="10">
        <v>17.6799325277</v>
      </c>
      <c r="AC1041" s="4">
        <v>1.1892259999999999</v>
      </c>
      <c r="AD1041" s="4">
        <v>1.1769365373184</v>
      </c>
      <c r="AE1041" s="4">
        <v>1.1885760461027</v>
      </c>
      <c r="AF1041" s="4">
        <v>9.5696689999999993</v>
      </c>
      <c r="AG1041" s="4">
        <v>11.0933221492279</v>
      </c>
      <c r="AH1041" s="4">
        <v>11.3121092900848</v>
      </c>
      <c r="AI1041" s="4">
        <v>3.3582869999999998</v>
      </c>
      <c r="AJ1041" s="4">
        <v>50.746606</v>
      </c>
    </row>
    <row r="1042" spans="1:36" hidden="1" x14ac:dyDescent="0.3">
      <c r="A1042" s="1" t="s">
        <v>1036</v>
      </c>
      <c r="B1042" s="2">
        <v>4992894</v>
      </c>
      <c r="C1042" s="3" t="s">
        <v>2936</v>
      </c>
      <c r="D1042" s="4">
        <v>8013.9652189999997</v>
      </c>
      <c r="E1042" s="3" t="s">
        <v>2937</v>
      </c>
      <c r="F1042" s="3" t="s">
        <v>2938</v>
      </c>
      <c r="G1042" s="3" t="s">
        <v>3047</v>
      </c>
      <c r="H1042" s="3" t="s">
        <v>3071</v>
      </c>
      <c r="I1042" s="3" t="s">
        <v>3536</v>
      </c>
      <c r="J1042" s="4">
        <v>59.685864000000002</v>
      </c>
      <c r="K1042" s="4">
        <v>26.898273</v>
      </c>
      <c r="L1042" s="4">
        <v>13.933508</v>
      </c>
      <c r="M1042" s="4">
        <v>2.9883510000000002</v>
      </c>
      <c r="N1042" s="4">
        <v>30.049261000000001</v>
      </c>
      <c r="O1042" s="4">
        <v>22.863568000000001</v>
      </c>
      <c r="P1042" s="4">
        <v>3.8925399999999999</v>
      </c>
      <c r="Q1042" s="4">
        <v>13.493667</v>
      </c>
      <c r="R1042" s="4">
        <v>23.585397</v>
      </c>
      <c r="S1042" s="3" t="s">
        <v>5392</v>
      </c>
      <c r="T1042" s="4">
        <v>61</v>
      </c>
      <c r="U1042" s="4">
        <v>8013.9652189999997</v>
      </c>
      <c r="V1042" s="10">
        <v>8885.3472189999993</v>
      </c>
      <c r="W1042" s="4">
        <v>1.3770491803278699</v>
      </c>
      <c r="X1042" s="4">
        <v>62.15</v>
      </c>
      <c r="Y1042" s="4">
        <v>37.340000000000003</v>
      </c>
      <c r="Z1042" s="4">
        <v>30.049261000000001</v>
      </c>
      <c r="AA1042" s="10">
        <v>19.364464620100001</v>
      </c>
      <c r="AB1042" s="10">
        <v>22.584813379</v>
      </c>
      <c r="AC1042" s="4">
        <v>1.955989</v>
      </c>
      <c r="AD1042" s="4">
        <v>1.8224841075238001</v>
      </c>
      <c r="AE1042" s="4">
        <v>1.9368489537756</v>
      </c>
      <c r="AF1042" s="4">
        <v>13.493667</v>
      </c>
      <c r="AG1042" s="4">
        <v>12.645763548691001</v>
      </c>
      <c r="AH1042" s="4">
        <v>14.236050055681</v>
      </c>
      <c r="AI1042" s="4">
        <v>3.8925399999999999</v>
      </c>
      <c r="AJ1042" s="4">
        <v>10.69425</v>
      </c>
    </row>
    <row r="1043" spans="1:36" hidden="1" x14ac:dyDescent="0.3">
      <c r="A1043" s="1" t="s">
        <v>1037</v>
      </c>
      <c r="B1043" s="2">
        <v>100365658</v>
      </c>
      <c r="C1043" s="3" t="s">
        <v>2919</v>
      </c>
      <c r="D1043" s="4">
        <v>2969.3780455400001</v>
      </c>
      <c r="E1043" s="3" t="s">
        <v>2937</v>
      </c>
      <c r="F1043" s="3" t="s">
        <v>2938</v>
      </c>
      <c r="G1043" s="3" t="s">
        <v>2994</v>
      </c>
      <c r="H1043" s="3" t="s">
        <v>2995</v>
      </c>
      <c r="I1043" s="3" t="s">
        <v>3016</v>
      </c>
      <c r="J1043" s="4">
        <v>22.057264</v>
      </c>
      <c r="K1043" s="4">
        <v>29.471316000000002</v>
      </c>
      <c r="L1043" s="4">
        <v>16.203937</v>
      </c>
      <c r="M1043" s="4">
        <v>19.027920999999999</v>
      </c>
      <c r="N1043" s="4" t="s">
        <v>2924</v>
      </c>
      <c r="O1043" s="4">
        <v>28.004866</v>
      </c>
      <c r="P1043" s="4">
        <v>7.0440639999999997</v>
      </c>
      <c r="Q1043" s="4">
        <v>195.85242</v>
      </c>
      <c r="R1043" s="4">
        <v>29.346211</v>
      </c>
      <c r="S1043" s="3" t="s">
        <v>5393</v>
      </c>
      <c r="T1043" s="4">
        <v>23.02</v>
      </c>
      <c r="U1043" s="4">
        <v>2969.3780455400001</v>
      </c>
      <c r="V1043" s="10">
        <v>2758.9730450000002</v>
      </c>
      <c r="W1043" s="4" t="s">
        <v>2935</v>
      </c>
      <c r="X1043" s="4">
        <v>27.8</v>
      </c>
      <c r="Y1043" s="4">
        <v>12.74</v>
      </c>
      <c r="Z1043" s="4" t="s">
        <v>2924</v>
      </c>
      <c r="AA1043" s="10">
        <v>35.290510501299998</v>
      </c>
      <c r="AB1043" s="10">
        <v>126.2269013543</v>
      </c>
      <c r="AC1043" s="4">
        <v>1.2871980000000001</v>
      </c>
      <c r="AD1043" s="4">
        <v>0.71949386489230005</v>
      </c>
      <c r="AE1043" s="4">
        <v>1.0001223594055999</v>
      </c>
      <c r="AF1043" s="4">
        <v>195.85242</v>
      </c>
      <c r="AG1043" s="4">
        <v>16.106051386920299</v>
      </c>
      <c r="AH1043" s="4">
        <v>45.093600699537902</v>
      </c>
      <c r="AI1043" s="4">
        <v>7.0440639999999997</v>
      </c>
      <c r="AJ1043" s="4">
        <v>8.8266869999999997</v>
      </c>
    </row>
    <row r="1044" spans="1:36" hidden="1" x14ac:dyDescent="0.3">
      <c r="A1044" s="1" t="s">
        <v>1038</v>
      </c>
      <c r="B1044" s="2">
        <v>4089622</v>
      </c>
      <c r="C1044" s="3" t="s">
        <v>2936</v>
      </c>
      <c r="D1044" s="4">
        <v>9568.8702199300005</v>
      </c>
      <c r="E1044" s="3" t="s">
        <v>2937</v>
      </c>
      <c r="F1044" s="3" t="s">
        <v>2938</v>
      </c>
      <c r="G1044" s="3" t="s">
        <v>3037</v>
      </c>
      <c r="H1044" s="3" t="s">
        <v>3037</v>
      </c>
      <c r="I1044" s="3" t="s">
        <v>3038</v>
      </c>
      <c r="J1044" s="4">
        <v>47.203166000000003</v>
      </c>
      <c r="K1044" s="4">
        <v>14.487995</v>
      </c>
      <c r="L1044" s="4">
        <v>3.9500649999999999</v>
      </c>
      <c r="M1044" s="4">
        <v>7.4537750000000003</v>
      </c>
      <c r="N1044" s="4">
        <v>37.168554</v>
      </c>
      <c r="O1044" s="4">
        <v>15.001344</v>
      </c>
      <c r="P1044" s="4">
        <v>4.2461370000000001</v>
      </c>
      <c r="Q1044" s="4">
        <v>15.383901</v>
      </c>
      <c r="R1044" s="4">
        <v>30.391667999999999</v>
      </c>
      <c r="S1044" s="3" t="s">
        <v>5394</v>
      </c>
      <c r="T1044" s="4">
        <v>55.79</v>
      </c>
      <c r="U1044" s="4">
        <v>9568.8702199300005</v>
      </c>
      <c r="V1044" s="10">
        <v>7768.8702190000004</v>
      </c>
      <c r="W1044" s="4" t="s">
        <v>2935</v>
      </c>
      <c r="X1044" s="4">
        <v>60.1</v>
      </c>
      <c r="Y1044" s="4">
        <v>35.04</v>
      </c>
      <c r="Z1044" s="4">
        <v>37.168554</v>
      </c>
      <c r="AA1044" s="10">
        <v>18.729018396600001</v>
      </c>
      <c r="AB1044" s="10">
        <v>21.350774199899998</v>
      </c>
      <c r="AC1044" s="4">
        <v>0.48937799999999998</v>
      </c>
      <c r="AD1044" s="4">
        <v>0.44329086576979998</v>
      </c>
      <c r="AE1044" s="4">
        <v>0.46869337421000001</v>
      </c>
      <c r="AF1044" s="4">
        <v>15.383901</v>
      </c>
      <c r="AG1044" s="4">
        <v>12.061030265789601</v>
      </c>
      <c r="AH1044" s="4">
        <v>14.426850983460101</v>
      </c>
      <c r="AI1044" s="4">
        <v>4.2461370000000001</v>
      </c>
      <c r="AJ1044" s="4">
        <v>4.6740950000000003</v>
      </c>
    </row>
    <row r="1045" spans="1:36" hidden="1" x14ac:dyDescent="0.3">
      <c r="A1045" s="1" t="s">
        <v>1039</v>
      </c>
      <c r="B1045" s="2">
        <v>102398</v>
      </c>
      <c r="C1045" s="3" t="s">
        <v>2919</v>
      </c>
      <c r="D1045" s="4">
        <v>525.85645526999997</v>
      </c>
      <c r="E1045" s="3" t="s">
        <v>2930</v>
      </c>
      <c r="F1045" s="3" t="s">
        <v>2931</v>
      </c>
      <c r="G1045" s="3" t="s">
        <v>2931</v>
      </c>
      <c r="H1045" s="3" t="s">
        <v>2932</v>
      </c>
      <c r="I1045" s="3" t="s">
        <v>2933</v>
      </c>
      <c r="J1045" s="4">
        <v>28.571428999999998</v>
      </c>
      <c r="K1045" s="4">
        <v>34.498140999999997</v>
      </c>
      <c r="L1045" s="4">
        <v>20.680454000000001</v>
      </c>
      <c r="M1045" s="4">
        <v>3.0182229999999999</v>
      </c>
      <c r="N1045" s="4">
        <v>20.7931034482759</v>
      </c>
      <c r="O1045" s="4">
        <v>18.591984</v>
      </c>
      <c r="P1045" s="4">
        <v>0.78851000000000004</v>
      </c>
      <c r="Q1045" s="4" t="s">
        <v>2935</v>
      </c>
      <c r="R1045" s="4" t="s">
        <v>2935</v>
      </c>
      <c r="S1045" s="3" t="s">
        <v>5395</v>
      </c>
      <c r="T1045" s="4">
        <v>18.09</v>
      </c>
      <c r="U1045" s="4">
        <v>525.85645526999997</v>
      </c>
      <c r="V1045" s="10" t="s">
        <v>2935</v>
      </c>
      <c r="W1045" s="4">
        <v>4.8645660585959103</v>
      </c>
      <c r="X1045" s="4">
        <v>18.399999999999999</v>
      </c>
      <c r="Y1045" s="4">
        <v>10.74</v>
      </c>
      <c r="Z1045" s="4">
        <v>20.793102999999999</v>
      </c>
      <c r="AA1045" s="10">
        <v>19.416121068999999</v>
      </c>
      <c r="AB1045" s="10">
        <v>23.392342208300001</v>
      </c>
      <c r="AC1045" s="4" t="s">
        <v>2935</v>
      </c>
      <c r="AD1045" s="4" t="s">
        <v>2935</v>
      </c>
      <c r="AE1045" s="4" t="s">
        <v>2935</v>
      </c>
      <c r="AF1045" s="4" t="s">
        <v>2935</v>
      </c>
      <c r="AG1045" s="4" t="s">
        <v>2935</v>
      </c>
      <c r="AH1045" s="4" t="s">
        <v>2935</v>
      </c>
      <c r="AI1045" s="4">
        <v>0.78851000000000004</v>
      </c>
      <c r="AJ1045" s="4">
        <v>0.81146499999999999</v>
      </c>
    </row>
    <row r="1046" spans="1:36" hidden="1" x14ac:dyDescent="0.3">
      <c r="A1046" s="1" t="s">
        <v>1040</v>
      </c>
      <c r="B1046" s="2">
        <v>4988646</v>
      </c>
      <c r="C1046" s="3" t="s">
        <v>2936</v>
      </c>
      <c r="D1046" s="4">
        <v>49052.294672639997</v>
      </c>
      <c r="E1046" s="3" t="s">
        <v>2925</v>
      </c>
      <c r="F1046" s="3" t="s">
        <v>2981</v>
      </c>
      <c r="G1046" s="3" t="s">
        <v>2982</v>
      </c>
      <c r="H1046" s="3" t="s">
        <v>2983</v>
      </c>
      <c r="I1046" s="3" t="s">
        <v>3537</v>
      </c>
      <c r="J1046" s="4">
        <v>79.503551000000002</v>
      </c>
      <c r="K1046" s="4">
        <v>31.607355999999999</v>
      </c>
      <c r="L1046" s="4">
        <v>19.118029</v>
      </c>
      <c r="M1046" s="4">
        <v>3.793558</v>
      </c>
      <c r="N1046" s="4" t="s">
        <v>2924</v>
      </c>
      <c r="O1046" s="4">
        <v>76.194689999999994</v>
      </c>
      <c r="P1046" s="4">
        <v>4.782254</v>
      </c>
      <c r="Q1046" s="4">
        <v>26.868964999999999</v>
      </c>
      <c r="R1046" s="4" t="s">
        <v>2935</v>
      </c>
      <c r="S1046" s="3" t="s">
        <v>5396</v>
      </c>
      <c r="T1046" s="4">
        <v>275.52</v>
      </c>
      <c r="U1046" s="4">
        <v>49052.294672639997</v>
      </c>
      <c r="V1046" s="10">
        <v>54893.294672000004</v>
      </c>
      <c r="W1046" s="4" t="s">
        <v>2935</v>
      </c>
      <c r="X1046" s="4">
        <v>275.63</v>
      </c>
      <c r="Y1046" s="4">
        <v>150.65</v>
      </c>
      <c r="Z1046" s="4" t="s">
        <v>2924</v>
      </c>
      <c r="AA1046" s="10">
        <v>33.450289557700003</v>
      </c>
      <c r="AB1046" s="10">
        <v>46.592484864799999</v>
      </c>
      <c r="AC1046" s="4">
        <v>4.0454929999999996</v>
      </c>
      <c r="AD1046" s="4">
        <v>3.5838024232999</v>
      </c>
      <c r="AE1046" s="4">
        <v>3.9311058997710999</v>
      </c>
      <c r="AF1046" s="4">
        <v>26.868964999999999</v>
      </c>
      <c r="AG1046" s="4">
        <v>18.865307211928599</v>
      </c>
      <c r="AH1046" s="4">
        <v>22.1311971194385</v>
      </c>
      <c r="AI1046" s="4">
        <v>4.782254</v>
      </c>
      <c r="AJ1046" s="4" t="s">
        <v>2924</v>
      </c>
    </row>
    <row r="1047" spans="1:36" hidden="1" x14ac:dyDescent="0.3">
      <c r="A1047" s="1" t="s">
        <v>1041</v>
      </c>
      <c r="B1047" s="2">
        <v>28160140</v>
      </c>
      <c r="C1047" s="3" t="s">
        <v>2919</v>
      </c>
      <c r="D1047" s="4">
        <v>2851.6394048400002</v>
      </c>
      <c r="E1047" s="3" t="s">
        <v>2930</v>
      </c>
      <c r="F1047" s="3" t="s">
        <v>2954</v>
      </c>
      <c r="G1047" s="3" t="s">
        <v>2954</v>
      </c>
      <c r="H1047" s="3" t="s">
        <v>3042</v>
      </c>
      <c r="I1047" s="3" t="s">
        <v>3228</v>
      </c>
      <c r="J1047" s="4">
        <v>-1.334481</v>
      </c>
      <c r="K1047" s="4">
        <v>36.917563000000001</v>
      </c>
      <c r="L1047" s="4">
        <v>32.869565000000001</v>
      </c>
      <c r="M1047" s="4">
        <v>4.5143639999999996</v>
      </c>
      <c r="N1047" s="4">
        <v>141.481481</v>
      </c>
      <c r="O1047" s="4">
        <v>15.198938999999999</v>
      </c>
      <c r="P1047" s="4">
        <v>3.3825270000000001</v>
      </c>
      <c r="Q1047" s="4" t="s">
        <v>2924</v>
      </c>
      <c r="R1047" s="4">
        <v>12.124188</v>
      </c>
      <c r="S1047" s="3" t="s">
        <v>5397</v>
      </c>
      <c r="T1047" s="4">
        <v>22.92</v>
      </c>
      <c r="U1047" s="4">
        <v>2851.6394048400002</v>
      </c>
      <c r="V1047" s="10">
        <v>2171.9914039999999</v>
      </c>
      <c r="W1047" s="4" t="s">
        <v>2935</v>
      </c>
      <c r="X1047" s="4">
        <v>31.54</v>
      </c>
      <c r="Y1047" s="4">
        <v>15.19</v>
      </c>
      <c r="Z1047" s="4">
        <v>141.481481</v>
      </c>
      <c r="AA1047" s="10">
        <v>29.9607843137</v>
      </c>
      <c r="AB1047" s="10">
        <v>37.028660053599999</v>
      </c>
      <c r="AC1047" s="4">
        <v>4.5712760000000001</v>
      </c>
      <c r="AD1047" s="4">
        <v>3.8045541043191</v>
      </c>
      <c r="AE1047" s="4">
        <v>4.4684505140085999</v>
      </c>
      <c r="AF1047" s="4" t="s">
        <v>2924</v>
      </c>
      <c r="AG1047" s="4">
        <v>19.874306446181802</v>
      </c>
      <c r="AH1047" s="4">
        <v>27.7207175661216</v>
      </c>
      <c r="AI1047" s="4">
        <v>3.3825270000000001</v>
      </c>
      <c r="AJ1047" s="4">
        <v>5.2400549999999999</v>
      </c>
    </row>
    <row r="1048" spans="1:36" hidden="1" x14ac:dyDescent="0.3">
      <c r="A1048" s="1" t="s">
        <v>1042</v>
      </c>
      <c r="B1048" s="2">
        <v>4060057</v>
      </c>
      <c r="C1048" s="3" t="s">
        <v>2936</v>
      </c>
      <c r="D1048" s="4">
        <v>7332.8420866799997</v>
      </c>
      <c r="E1048" s="3" t="s">
        <v>3033</v>
      </c>
      <c r="F1048" s="3" t="s">
        <v>3033</v>
      </c>
      <c r="G1048" s="3" t="s">
        <v>3034</v>
      </c>
      <c r="H1048" s="3" t="s">
        <v>3377</v>
      </c>
      <c r="I1048" s="3" t="s">
        <v>3425</v>
      </c>
      <c r="J1048" s="4">
        <v>10.642306</v>
      </c>
      <c r="K1048" s="4">
        <v>-8.0895010000000003</v>
      </c>
      <c r="L1048" s="4">
        <v>-5.8352040000000001</v>
      </c>
      <c r="M1048" s="4">
        <v>7.9977939999999998</v>
      </c>
      <c r="N1048" s="4">
        <v>4.8194949999999999</v>
      </c>
      <c r="O1048" s="4">
        <v>14.803426999999999</v>
      </c>
      <c r="P1048" s="4">
        <v>1.591396</v>
      </c>
      <c r="Q1048" s="4">
        <v>14.844796000000001</v>
      </c>
      <c r="R1048" s="4">
        <v>14.852213000000001</v>
      </c>
      <c r="S1048" s="3" t="s">
        <v>5398</v>
      </c>
      <c r="T1048" s="4">
        <v>58.74</v>
      </c>
      <c r="U1048" s="4">
        <v>7332.8420866799997</v>
      </c>
      <c r="V1048" s="10">
        <v>11148.442085999999</v>
      </c>
      <c r="W1048" s="4">
        <v>3.9496084439904702</v>
      </c>
      <c r="X1048" s="4">
        <v>68.72</v>
      </c>
      <c r="Y1048" s="4">
        <v>50.03</v>
      </c>
      <c r="Z1048" s="4">
        <v>5.0624840000000004</v>
      </c>
      <c r="AA1048" s="10">
        <v>12.9915512894</v>
      </c>
      <c r="AB1048" s="10">
        <v>17.534433041300002</v>
      </c>
      <c r="AC1048" s="4">
        <v>2.6748340000000002</v>
      </c>
      <c r="AD1048" s="4">
        <v>2.4340161370093001</v>
      </c>
      <c r="AE1048" s="4">
        <v>2.5503263979513</v>
      </c>
      <c r="AF1048" s="4">
        <v>14.844796000000001</v>
      </c>
      <c r="AG1048" s="4">
        <v>10.330679926008999</v>
      </c>
      <c r="AH1048" s="4">
        <v>12.3227743893825</v>
      </c>
      <c r="AI1048" s="4">
        <v>1.591396</v>
      </c>
      <c r="AJ1048" s="4">
        <v>10.973286</v>
      </c>
    </row>
    <row r="1049" spans="1:36" hidden="1" x14ac:dyDescent="0.3">
      <c r="A1049" s="1" t="s">
        <v>1043</v>
      </c>
      <c r="B1049" s="2">
        <v>4068469</v>
      </c>
      <c r="C1049" s="3" t="s">
        <v>2936</v>
      </c>
      <c r="D1049" s="4">
        <v>2193.92518716</v>
      </c>
      <c r="E1049" s="3" t="s">
        <v>2925</v>
      </c>
      <c r="F1049" s="3" t="s">
        <v>2926</v>
      </c>
      <c r="G1049" s="3" t="s">
        <v>2927</v>
      </c>
      <c r="H1049" s="3" t="s">
        <v>2965</v>
      </c>
      <c r="I1049" s="3" t="s">
        <v>3332</v>
      </c>
      <c r="J1049" s="4">
        <v>-0.814751</v>
      </c>
      <c r="K1049" s="4">
        <v>-29.824028999999999</v>
      </c>
      <c r="L1049" s="4">
        <v>-2.4462250000000001</v>
      </c>
      <c r="M1049" s="4">
        <v>-1.991525</v>
      </c>
      <c r="N1049" s="4" t="s">
        <v>2924</v>
      </c>
      <c r="O1049" s="4">
        <v>16.580645000000001</v>
      </c>
      <c r="P1049" s="4">
        <v>0.75721899999999998</v>
      </c>
      <c r="Q1049" s="4">
        <v>3.739376</v>
      </c>
      <c r="R1049" s="4">
        <v>30.984258000000001</v>
      </c>
      <c r="S1049" s="3" t="s">
        <v>5399</v>
      </c>
      <c r="T1049" s="4">
        <v>23.13</v>
      </c>
      <c r="U1049" s="4">
        <v>2193.92518716</v>
      </c>
      <c r="V1049" s="10">
        <v>4821.9251869999998</v>
      </c>
      <c r="W1049" s="4" t="s">
        <v>2935</v>
      </c>
      <c r="X1049" s="4">
        <v>35.6</v>
      </c>
      <c r="Y1049" s="4">
        <v>20.47</v>
      </c>
      <c r="Z1049" s="4" t="s">
        <v>2924</v>
      </c>
      <c r="AA1049" s="10">
        <v>11.912855377</v>
      </c>
      <c r="AB1049" s="10">
        <v>15.0905235687</v>
      </c>
      <c r="AC1049" s="4">
        <v>0.59150199999999997</v>
      </c>
      <c r="AD1049" s="4">
        <v>0.58477764600740001</v>
      </c>
      <c r="AE1049" s="4">
        <v>0.59164416170279999</v>
      </c>
      <c r="AF1049" s="4">
        <v>3.739376</v>
      </c>
      <c r="AG1049" s="4">
        <v>9.5338639064299002</v>
      </c>
      <c r="AH1049" s="4">
        <v>10.8722098172437</v>
      </c>
      <c r="AI1049" s="4">
        <v>0.75721899999999998</v>
      </c>
      <c r="AJ1049" s="4">
        <v>1.260697</v>
      </c>
    </row>
    <row r="1050" spans="1:36" hidden="1" x14ac:dyDescent="0.3">
      <c r="A1050" s="1" t="s">
        <v>1044</v>
      </c>
      <c r="B1050" s="2">
        <v>113873</v>
      </c>
      <c r="C1050" s="3" t="s">
        <v>2936</v>
      </c>
      <c r="D1050" s="4">
        <v>44432.546469740002</v>
      </c>
      <c r="E1050" s="3" t="s">
        <v>2925</v>
      </c>
      <c r="F1050" s="3" t="s">
        <v>3012</v>
      </c>
      <c r="G1050" s="3" t="s">
        <v>3525</v>
      </c>
      <c r="H1050" s="3" t="s">
        <v>3526</v>
      </c>
      <c r="I1050" s="3" t="s">
        <v>3527</v>
      </c>
      <c r="J1050" s="5" t="s">
        <v>3538</v>
      </c>
      <c r="K1050" s="4">
        <v>2.3809520000000002</v>
      </c>
      <c r="L1050" s="4">
        <v>0.63006300000000004</v>
      </c>
      <c r="M1050" s="4">
        <v>1.5440510000000001</v>
      </c>
      <c r="N1050" s="4">
        <v>12.733485</v>
      </c>
      <c r="O1050" s="4">
        <v>6.9527359999999998</v>
      </c>
      <c r="P1050" s="5" t="s">
        <v>3539</v>
      </c>
      <c r="Q1050" s="4">
        <v>16.300066999999999</v>
      </c>
      <c r="R1050" s="4">
        <v>64.007831999999993</v>
      </c>
      <c r="S1050" s="3" t="s">
        <v>5400</v>
      </c>
      <c r="T1050" s="5" t="s">
        <v>4483</v>
      </c>
      <c r="U1050" s="4">
        <v>44432.546469740002</v>
      </c>
      <c r="V1050" s="10">
        <v>176085.54646899999</v>
      </c>
      <c r="W1050" s="4">
        <v>5.3667262969588503</v>
      </c>
      <c r="X1050" s="4">
        <v>14.85</v>
      </c>
      <c r="Y1050" s="4">
        <v>9.49</v>
      </c>
      <c r="Z1050" s="4">
        <v>12.733485</v>
      </c>
      <c r="AA1050" s="10">
        <v>6.4590675371000001</v>
      </c>
      <c r="AB1050" s="10">
        <v>6.1609676796999997</v>
      </c>
      <c r="AC1050" s="4">
        <v>0.96356900000000001</v>
      </c>
      <c r="AD1050" s="4">
        <v>0.98262416694050003</v>
      </c>
      <c r="AE1050" s="4">
        <v>1.0009317590400999</v>
      </c>
      <c r="AF1050" s="4">
        <v>16.300066999999999</v>
      </c>
      <c r="AG1050" s="4">
        <v>14.4155175169054</v>
      </c>
      <c r="AH1050" s="4">
        <v>12.849676832123199</v>
      </c>
      <c r="AI1050" s="5" t="s">
        <v>3539</v>
      </c>
      <c r="AJ1050" s="5" t="s">
        <v>3539</v>
      </c>
    </row>
    <row r="1051" spans="1:36" hidden="1" x14ac:dyDescent="0.3">
      <c r="A1051" s="1" t="s">
        <v>1045</v>
      </c>
      <c r="B1051" s="2">
        <v>4359623</v>
      </c>
      <c r="C1051" s="3" t="s">
        <v>2936</v>
      </c>
      <c r="D1051" s="4">
        <v>1471.99469122</v>
      </c>
      <c r="E1051" s="3" t="s">
        <v>2977</v>
      </c>
      <c r="F1051" s="3" t="s">
        <v>3358</v>
      </c>
      <c r="G1051" s="3" t="s">
        <v>3358</v>
      </c>
      <c r="H1051" s="3" t="s">
        <v>3540</v>
      </c>
      <c r="I1051" s="3" t="s">
        <v>3541</v>
      </c>
      <c r="J1051" s="4">
        <v>-10.419236</v>
      </c>
      <c r="K1051" s="4">
        <v>-3.9021159999999999</v>
      </c>
      <c r="L1051" s="4">
        <v>-7.8045689999999999</v>
      </c>
      <c r="M1051" s="4">
        <v>-1.156463</v>
      </c>
      <c r="N1051" s="5" t="s">
        <v>3542</v>
      </c>
      <c r="O1051" s="4" t="s">
        <v>2935</v>
      </c>
      <c r="P1051" s="4">
        <v>0.92339000000000004</v>
      </c>
      <c r="Q1051" s="4">
        <v>6.9636199999999997</v>
      </c>
      <c r="R1051" s="4" t="s">
        <v>2935</v>
      </c>
      <c r="S1051" s="3" t="s">
        <v>5401</v>
      </c>
      <c r="T1051" s="4">
        <v>29.06</v>
      </c>
      <c r="U1051" s="4">
        <v>1471.99469122</v>
      </c>
      <c r="V1051" s="10">
        <v>1698.1946909999999</v>
      </c>
      <c r="W1051" s="4" t="s">
        <v>2935</v>
      </c>
      <c r="X1051" s="4">
        <v>40.92</v>
      </c>
      <c r="Y1051" s="4">
        <v>27.491399999999999</v>
      </c>
      <c r="Z1051" s="5" t="s">
        <v>3542</v>
      </c>
      <c r="AA1051" s="10">
        <v>7.6315430107999997</v>
      </c>
      <c r="AB1051" s="10">
        <v>7.6315430107999997</v>
      </c>
      <c r="AC1051" s="4">
        <v>1.1250789999999999</v>
      </c>
      <c r="AD1051" s="4">
        <v>1.0401571948141</v>
      </c>
      <c r="AE1051" s="4">
        <v>1.0401571948141</v>
      </c>
      <c r="AF1051" s="4">
        <v>6.9636199999999997</v>
      </c>
      <c r="AG1051" s="4">
        <v>6.5258109696220004</v>
      </c>
      <c r="AH1051" s="4">
        <v>6.5258109696220004</v>
      </c>
      <c r="AI1051" s="4">
        <v>0.92339000000000004</v>
      </c>
      <c r="AJ1051" s="4">
        <v>0.92339000000000004</v>
      </c>
    </row>
    <row r="1052" spans="1:36" hidden="1" x14ac:dyDescent="0.3">
      <c r="A1052" s="1" t="s">
        <v>1046</v>
      </c>
      <c r="B1052" s="2">
        <v>4963369</v>
      </c>
      <c r="C1052" s="3" t="s">
        <v>2919</v>
      </c>
      <c r="D1052" s="4">
        <v>3201.0347445500001</v>
      </c>
      <c r="E1052" s="3" t="s">
        <v>2946</v>
      </c>
      <c r="F1052" s="3" t="s">
        <v>2991</v>
      </c>
      <c r="G1052" s="3" t="s">
        <v>2991</v>
      </c>
      <c r="H1052" s="3" t="s">
        <v>2992</v>
      </c>
      <c r="I1052" s="3" t="s">
        <v>2993</v>
      </c>
      <c r="J1052" s="4">
        <v>8.7059440000000006</v>
      </c>
      <c r="K1052" s="4">
        <v>-16.013006000000001</v>
      </c>
      <c r="L1052" s="4">
        <v>-5.6177210000000004</v>
      </c>
      <c r="M1052" s="4">
        <v>9.3386239999999994</v>
      </c>
      <c r="N1052" s="4">
        <v>23.987231999999999</v>
      </c>
      <c r="O1052" s="4">
        <v>63.780864000000001</v>
      </c>
      <c r="P1052" s="4">
        <v>3.351715</v>
      </c>
      <c r="Q1052" s="4">
        <v>31.364934000000002</v>
      </c>
      <c r="R1052" s="4">
        <v>42.166837999999998</v>
      </c>
      <c r="S1052" s="3" t="s">
        <v>5402</v>
      </c>
      <c r="T1052" s="4">
        <v>41.33</v>
      </c>
      <c r="U1052" s="4">
        <v>3201.0347445500001</v>
      </c>
      <c r="V1052" s="10">
        <v>2888.3967440000001</v>
      </c>
      <c r="W1052" s="4" t="s">
        <v>2935</v>
      </c>
      <c r="X1052" s="4">
        <v>63.625</v>
      </c>
      <c r="Y1052" s="4">
        <v>36.11</v>
      </c>
      <c r="Z1052" s="4">
        <v>23.987231999999999</v>
      </c>
      <c r="AA1052" s="10">
        <v>28.052670874899999</v>
      </c>
      <c r="AB1052" s="10">
        <v>35.459350012000002</v>
      </c>
      <c r="AC1052" s="4">
        <v>3.8912550000000001</v>
      </c>
      <c r="AD1052" s="4">
        <v>3.5963707343942999</v>
      </c>
      <c r="AE1052" s="4">
        <v>3.7783040625408999</v>
      </c>
      <c r="AF1052" s="4">
        <v>31.364934000000002</v>
      </c>
      <c r="AG1052" s="4">
        <v>17.295933882080401</v>
      </c>
      <c r="AH1052" s="4">
        <v>22.911660504715499</v>
      </c>
      <c r="AI1052" s="4">
        <v>3.351715</v>
      </c>
      <c r="AJ1052" s="4">
        <v>4.3029669999999998</v>
      </c>
    </row>
    <row r="1053" spans="1:36" hidden="1" x14ac:dyDescent="0.3">
      <c r="A1053" s="1" t="s">
        <v>1047</v>
      </c>
      <c r="B1053" s="2">
        <v>4996388</v>
      </c>
      <c r="C1053" s="3" t="s">
        <v>2919</v>
      </c>
      <c r="D1053" s="4">
        <v>20744.372869409999</v>
      </c>
      <c r="E1053" s="3" t="s">
        <v>3107</v>
      </c>
      <c r="F1053" s="3" t="s">
        <v>3108</v>
      </c>
      <c r="G1053" s="3" t="s">
        <v>3212</v>
      </c>
      <c r="H1053" s="3" t="s">
        <v>3213</v>
      </c>
      <c r="I1053" s="3" t="s">
        <v>3495</v>
      </c>
      <c r="J1053" s="4">
        <v>27.549628999999999</v>
      </c>
      <c r="K1053" s="4">
        <v>8.6064520000000009</v>
      </c>
      <c r="L1053" s="4">
        <v>4.9763029999999997</v>
      </c>
      <c r="M1053" s="4">
        <v>3.1368710000000002</v>
      </c>
      <c r="N1053" s="4">
        <v>72.937607999999997</v>
      </c>
      <c r="O1053" s="4">
        <v>41.259804000000003</v>
      </c>
      <c r="P1053" s="4">
        <v>2.73875</v>
      </c>
      <c r="Q1053" s="4">
        <v>27.000478999999999</v>
      </c>
      <c r="R1053" s="4">
        <v>50.299605999999997</v>
      </c>
      <c r="S1053" s="3" t="s">
        <v>5403</v>
      </c>
      <c r="T1053" s="4">
        <v>84.17</v>
      </c>
      <c r="U1053" s="4">
        <v>20744.372869409999</v>
      </c>
      <c r="V1053" s="10">
        <v>21006.372868999999</v>
      </c>
      <c r="W1053" s="4" t="s">
        <v>2935</v>
      </c>
      <c r="X1053" s="4">
        <v>86.655000000000001</v>
      </c>
      <c r="Y1053" s="4">
        <v>61.23</v>
      </c>
      <c r="Z1053" s="4">
        <v>72.937607999999997</v>
      </c>
      <c r="AA1053" s="10">
        <v>98.617457527799999</v>
      </c>
      <c r="AB1053" s="10">
        <v>66.749141547500003</v>
      </c>
      <c r="AC1053" s="4">
        <v>5.6529530000000001</v>
      </c>
      <c r="AD1053" s="4">
        <v>5.3756301030760998</v>
      </c>
      <c r="AE1053" s="4">
        <v>5.5203550568062996</v>
      </c>
      <c r="AF1053" s="4">
        <v>27.000478999999999</v>
      </c>
      <c r="AG1053" s="4">
        <v>24.456970094124902</v>
      </c>
      <c r="AH1053" s="4">
        <v>24.8138575776244</v>
      </c>
      <c r="AI1053" s="4">
        <v>2.73875</v>
      </c>
      <c r="AJ1053" s="4">
        <v>30.200932999999999</v>
      </c>
    </row>
    <row r="1054" spans="1:36" hidden="1" x14ac:dyDescent="0.3">
      <c r="A1054" s="1" t="s">
        <v>1048</v>
      </c>
      <c r="B1054" s="2">
        <v>4868602</v>
      </c>
      <c r="C1054" s="3" t="s">
        <v>2919</v>
      </c>
      <c r="D1054" s="4">
        <v>71103.816793460006</v>
      </c>
      <c r="E1054" s="3" t="s">
        <v>2946</v>
      </c>
      <c r="F1054" s="3" t="s">
        <v>2947</v>
      </c>
      <c r="G1054" s="3" t="s">
        <v>2948</v>
      </c>
      <c r="H1054" s="3" t="s">
        <v>2949</v>
      </c>
      <c r="I1054" s="3" t="s">
        <v>2950</v>
      </c>
      <c r="J1054" s="4">
        <v>73.629047</v>
      </c>
      <c r="K1054" s="4">
        <v>24.540206999999999</v>
      </c>
      <c r="L1054" s="4">
        <v>12.530324999999999</v>
      </c>
      <c r="M1054" s="4">
        <v>-1.5180469999999999</v>
      </c>
      <c r="N1054" s="4">
        <v>46.594676</v>
      </c>
      <c r="O1054" s="4">
        <v>42.594123000000003</v>
      </c>
      <c r="P1054" s="4">
        <v>78.220911000000001</v>
      </c>
      <c r="Q1054" s="4">
        <v>38.878726</v>
      </c>
      <c r="R1054" s="4">
        <v>41.222912000000001</v>
      </c>
      <c r="S1054" s="3" t="s">
        <v>5404</v>
      </c>
      <c r="T1054" s="4">
        <v>92.77</v>
      </c>
      <c r="U1054" s="4">
        <v>71103.816793460006</v>
      </c>
      <c r="V1054" s="10">
        <v>68480.016793000003</v>
      </c>
      <c r="W1054" s="4" t="s">
        <v>2935</v>
      </c>
      <c r="X1054" s="4">
        <v>100.59</v>
      </c>
      <c r="Y1054" s="4">
        <v>50.65</v>
      </c>
      <c r="Z1054" s="4">
        <v>46.594676</v>
      </c>
      <c r="AA1054" s="10">
        <v>39.371047829200002</v>
      </c>
      <c r="AB1054" s="10">
        <v>41.314658531600003</v>
      </c>
      <c r="AC1054" s="4">
        <v>11.991318</v>
      </c>
      <c r="AD1054" s="4">
        <v>10.6652092119351</v>
      </c>
      <c r="AE1054" s="4">
        <v>11.623540263791</v>
      </c>
      <c r="AF1054" s="4">
        <v>38.878726</v>
      </c>
      <c r="AG1054" s="4">
        <v>31.045793619238701</v>
      </c>
      <c r="AH1054" s="4">
        <v>32.668696994360403</v>
      </c>
      <c r="AI1054" s="4">
        <v>78.220911000000001</v>
      </c>
      <c r="AJ1054" s="4">
        <v>121.745407</v>
      </c>
    </row>
    <row r="1055" spans="1:36" hidden="1" x14ac:dyDescent="0.3">
      <c r="A1055" s="1" t="s">
        <v>1049</v>
      </c>
      <c r="B1055" s="2">
        <v>4992262</v>
      </c>
      <c r="C1055" s="3" t="s">
        <v>2936</v>
      </c>
      <c r="D1055" s="4">
        <v>27207.762067079999</v>
      </c>
      <c r="E1055" s="3" t="s">
        <v>2937</v>
      </c>
      <c r="F1055" s="3" t="s">
        <v>2938</v>
      </c>
      <c r="G1055" s="3" t="s">
        <v>3047</v>
      </c>
      <c r="H1055" s="3" t="s">
        <v>3071</v>
      </c>
      <c r="I1055" s="3" t="s">
        <v>3196</v>
      </c>
      <c r="J1055" s="4">
        <v>16.091784000000001</v>
      </c>
      <c r="K1055" s="4">
        <v>8.270054</v>
      </c>
      <c r="L1055" s="4">
        <v>3.374638</v>
      </c>
      <c r="M1055" s="4">
        <v>4.8115480000000002</v>
      </c>
      <c r="N1055" s="4">
        <v>31.355457999999999</v>
      </c>
      <c r="O1055" s="4">
        <v>20.321327</v>
      </c>
      <c r="P1055" s="4">
        <v>2.5774010000000001</v>
      </c>
      <c r="Q1055" s="4">
        <v>17.421437999999998</v>
      </c>
      <c r="R1055" s="4">
        <v>25.288571000000001</v>
      </c>
      <c r="S1055" s="3" t="s">
        <v>5405</v>
      </c>
      <c r="T1055" s="4">
        <v>78.42</v>
      </c>
      <c r="U1055" s="4">
        <v>27207.762067079999</v>
      </c>
      <c r="V1055" s="10">
        <v>30443.962067</v>
      </c>
      <c r="W1055" s="4">
        <v>0.40805916857944402</v>
      </c>
      <c r="X1055" s="4">
        <v>87.1</v>
      </c>
      <c r="Y1055" s="4">
        <v>66.150000000000006</v>
      </c>
      <c r="Z1055" s="4">
        <v>31.355457999999999</v>
      </c>
      <c r="AA1055" s="10">
        <v>19.1063249195</v>
      </c>
      <c r="AB1055" s="10">
        <v>20.3730116049</v>
      </c>
      <c r="AC1055" s="4">
        <v>4.9141209999999997</v>
      </c>
      <c r="AD1055" s="4">
        <v>4.7334855802415996</v>
      </c>
      <c r="AE1055" s="4">
        <v>4.8751940625187</v>
      </c>
      <c r="AF1055" s="4">
        <v>17.421437999999998</v>
      </c>
      <c r="AG1055" s="4">
        <v>16.404218281231898</v>
      </c>
      <c r="AH1055" s="4">
        <v>17.216756541350598</v>
      </c>
      <c r="AI1055" s="4">
        <v>2.5774010000000001</v>
      </c>
      <c r="AJ1055" s="4" t="s">
        <v>2924</v>
      </c>
    </row>
    <row r="1056" spans="1:36" hidden="1" x14ac:dyDescent="0.3">
      <c r="A1056" s="1" t="s">
        <v>1050</v>
      </c>
      <c r="B1056" s="2">
        <v>111746423</v>
      </c>
      <c r="C1056" s="3" t="s">
        <v>2919</v>
      </c>
      <c r="D1056" s="4">
        <v>1769.7809999999999</v>
      </c>
      <c r="E1056" s="3" t="s">
        <v>2920</v>
      </c>
      <c r="F1056" s="3" t="s">
        <v>2921</v>
      </c>
      <c r="G1056" s="3" t="s">
        <v>2922</v>
      </c>
      <c r="H1056" s="3" t="s">
        <v>2922</v>
      </c>
      <c r="I1056" s="3" t="s">
        <v>3227</v>
      </c>
      <c r="J1056" s="4">
        <v>-41.016443000000002</v>
      </c>
      <c r="K1056" s="4">
        <v>-7.8468010000000001</v>
      </c>
      <c r="L1056" s="4">
        <v>10.842696999999999</v>
      </c>
      <c r="M1056" s="4">
        <v>2.0165459999999999</v>
      </c>
      <c r="N1056" s="4" t="s">
        <v>2924</v>
      </c>
      <c r="O1056" s="4">
        <v>7.8262590000000003</v>
      </c>
      <c r="P1056" s="4">
        <v>1.169324</v>
      </c>
      <c r="Q1056" s="4">
        <v>50.931814000000003</v>
      </c>
      <c r="R1056" s="4">
        <v>6.5062309999999997</v>
      </c>
      <c r="S1056" s="3" t="s">
        <v>5406</v>
      </c>
      <c r="T1056" s="4">
        <v>19.73</v>
      </c>
      <c r="U1056" s="4">
        <v>1769.7809999999999</v>
      </c>
      <c r="V1056" s="10">
        <v>2871.2809999999999</v>
      </c>
      <c r="W1056" s="4" t="s">
        <v>2935</v>
      </c>
      <c r="X1056" s="4">
        <v>41.02</v>
      </c>
      <c r="Y1056" s="4">
        <v>16.53</v>
      </c>
      <c r="Z1056" s="4" t="s">
        <v>2924</v>
      </c>
      <c r="AA1056" s="10">
        <v>15.4140625</v>
      </c>
      <c r="AB1056" s="10">
        <v>37.895666871499998</v>
      </c>
      <c r="AC1056" s="4">
        <v>0.96494199999999997</v>
      </c>
      <c r="AD1056" s="4">
        <v>1.0543345561952</v>
      </c>
      <c r="AE1056" s="4">
        <v>1.0621846943171001</v>
      </c>
      <c r="AF1056" s="4">
        <v>50.931814000000003</v>
      </c>
      <c r="AG1056" s="4">
        <v>10.610225985673299</v>
      </c>
      <c r="AH1056" s="4">
        <v>12.9312004960483</v>
      </c>
      <c r="AI1056" s="4">
        <v>1.169324</v>
      </c>
      <c r="AJ1056" s="4" t="s">
        <v>2924</v>
      </c>
    </row>
    <row r="1057" spans="1:36" hidden="1" x14ac:dyDescent="0.3">
      <c r="A1057" s="1" t="s">
        <v>1051</v>
      </c>
      <c r="B1057" s="2">
        <v>4397057</v>
      </c>
      <c r="C1057" s="3" t="s">
        <v>2936</v>
      </c>
      <c r="D1057" s="4">
        <v>9503.2607714999995</v>
      </c>
      <c r="E1057" s="3" t="s">
        <v>2937</v>
      </c>
      <c r="F1057" s="3" t="s">
        <v>2938</v>
      </c>
      <c r="G1057" s="3" t="s">
        <v>2944</v>
      </c>
      <c r="H1057" s="3" t="s">
        <v>2944</v>
      </c>
      <c r="I1057" s="3" t="s">
        <v>3543</v>
      </c>
      <c r="J1057" s="4">
        <v>15.245556000000001</v>
      </c>
      <c r="K1057" s="4">
        <v>-2.5849989999999998</v>
      </c>
      <c r="L1057" s="4">
        <v>-12.511436</v>
      </c>
      <c r="M1057" s="4">
        <v>3.4482759999999999</v>
      </c>
      <c r="N1057" s="4">
        <v>21.567522</v>
      </c>
      <c r="O1057" s="4">
        <v>23.839202</v>
      </c>
      <c r="P1057" s="4">
        <v>3.966402</v>
      </c>
      <c r="Q1057" s="4">
        <v>11.846474000000001</v>
      </c>
      <c r="R1057" s="4">
        <v>32.472572999999997</v>
      </c>
      <c r="S1057" s="3" t="s">
        <v>5407</v>
      </c>
      <c r="T1057" s="4">
        <v>76.5</v>
      </c>
      <c r="U1057" s="4">
        <v>9503.2607714999995</v>
      </c>
      <c r="V1057" s="10">
        <v>12063.560771</v>
      </c>
      <c r="W1057" s="4">
        <v>1.2549019607843099</v>
      </c>
      <c r="X1057" s="4">
        <v>90.534999999999997</v>
      </c>
      <c r="Y1057" s="4">
        <v>62.54</v>
      </c>
      <c r="Z1057" s="4">
        <v>21.567522</v>
      </c>
      <c r="AA1057" s="10">
        <v>17.2475988636</v>
      </c>
      <c r="AB1057" s="10">
        <v>18.2545761716</v>
      </c>
      <c r="AC1057" s="4">
        <v>2.5853630000000001</v>
      </c>
      <c r="AD1057" s="4">
        <v>2.5287397885888998</v>
      </c>
      <c r="AE1057" s="4">
        <v>2.5843664122227001</v>
      </c>
      <c r="AF1057" s="4">
        <v>11.846474000000001</v>
      </c>
      <c r="AG1057" s="4">
        <v>11.9225433132001</v>
      </c>
      <c r="AH1057" s="4">
        <v>12.3907721941482</v>
      </c>
      <c r="AI1057" s="4">
        <v>3.966402</v>
      </c>
      <c r="AJ1057" s="4" t="s">
        <v>2924</v>
      </c>
    </row>
    <row r="1058" spans="1:36" hidden="1" x14ac:dyDescent="0.3">
      <c r="A1058" s="1" t="s">
        <v>1052</v>
      </c>
      <c r="B1058" s="2">
        <v>4094244</v>
      </c>
      <c r="C1058" s="3" t="s">
        <v>2919</v>
      </c>
      <c r="D1058" s="4">
        <v>1038.8842666800001</v>
      </c>
      <c r="E1058" s="3" t="s">
        <v>2937</v>
      </c>
      <c r="F1058" s="3" t="s">
        <v>3060</v>
      </c>
      <c r="G1058" s="3" t="s">
        <v>3061</v>
      </c>
      <c r="H1058" s="3" t="s">
        <v>3061</v>
      </c>
      <c r="I1058" s="3" t="s">
        <v>3518</v>
      </c>
      <c r="J1058" s="4">
        <v>-44.808490999999997</v>
      </c>
      <c r="K1058" s="4">
        <v>14.705882000000001</v>
      </c>
      <c r="L1058" s="4">
        <v>-4.32</v>
      </c>
      <c r="M1058" s="4">
        <v>3.9397449999999998</v>
      </c>
      <c r="N1058" s="4" t="s">
        <v>2924</v>
      </c>
      <c r="O1058" s="4" t="s">
        <v>2924</v>
      </c>
      <c r="P1058" s="4">
        <v>4.553299</v>
      </c>
      <c r="Q1058" s="4">
        <v>3.9623750000000002</v>
      </c>
      <c r="R1058" s="4">
        <v>16.472536999999999</v>
      </c>
      <c r="S1058" s="3" t="s">
        <v>5408</v>
      </c>
      <c r="T1058" s="4">
        <v>35.880000000000003</v>
      </c>
      <c r="U1058" s="4">
        <v>1038.8842666800001</v>
      </c>
      <c r="V1058" s="10">
        <v>3100.8912660000001</v>
      </c>
      <c r="W1058" s="4" t="s">
        <v>2935</v>
      </c>
      <c r="X1058" s="4">
        <v>67.1999</v>
      </c>
      <c r="Y1058" s="5" t="s">
        <v>5409</v>
      </c>
      <c r="Z1058" s="4" t="s">
        <v>2924</v>
      </c>
      <c r="AA1058" s="10" t="s">
        <v>2924</v>
      </c>
      <c r="AB1058" s="10" t="s">
        <v>2924</v>
      </c>
      <c r="AC1058" s="4">
        <v>1.4225289999999999</v>
      </c>
      <c r="AD1058" s="4">
        <v>1.1469489813581999</v>
      </c>
      <c r="AE1058" s="4">
        <v>1.2360126634954001</v>
      </c>
      <c r="AF1058" s="4">
        <v>3.9623750000000002</v>
      </c>
      <c r="AG1058" s="4">
        <v>8.8078488496279004</v>
      </c>
      <c r="AH1058" s="4">
        <v>10.419101345357801</v>
      </c>
      <c r="AI1058" s="4">
        <v>4.553299</v>
      </c>
      <c r="AJ1058" s="4" t="s">
        <v>2924</v>
      </c>
    </row>
    <row r="1059" spans="1:36" hidden="1" x14ac:dyDescent="0.3">
      <c r="A1059" s="1" t="s">
        <v>1053</v>
      </c>
      <c r="B1059" s="2">
        <v>4625481</v>
      </c>
      <c r="C1059" s="3" t="s">
        <v>2936</v>
      </c>
      <c r="D1059" s="4">
        <v>2829.4635330000001</v>
      </c>
      <c r="E1059" s="3" t="s">
        <v>2977</v>
      </c>
      <c r="F1059" s="3" t="s">
        <v>2978</v>
      </c>
      <c r="G1059" s="3" t="s">
        <v>3141</v>
      </c>
      <c r="H1059" s="3" t="s">
        <v>3504</v>
      </c>
      <c r="I1059" s="3" t="s">
        <v>2980</v>
      </c>
      <c r="J1059" s="4">
        <v>27.450980000000001</v>
      </c>
      <c r="K1059" s="4">
        <v>8.5343230000000005</v>
      </c>
      <c r="L1059" s="4">
        <v>0.30864200000000003</v>
      </c>
      <c r="M1059" s="4">
        <v>3.6498940000000002</v>
      </c>
      <c r="N1059" s="4">
        <v>27.336448598130801</v>
      </c>
      <c r="O1059" s="4">
        <v>18.315591999999999</v>
      </c>
      <c r="P1059" s="5" t="s">
        <v>3544</v>
      </c>
      <c r="Q1059" s="4">
        <v>19.297394000000001</v>
      </c>
      <c r="R1059" s="4">
        <v>25.115746999999999</v>
      </c>
      <c r="S1059" s="3" t="s">
        <v>5410</v>
      </c>
      <c r="T1059" s="4">
        <v>29.25</v>
      </c>
      <c r="U1059" s="4">
        <v>2829.4635330000001</v>
      </c>
      <c r="V1059" s="10">
        <v>3916.5025329999999</v>
      </c>
      <c r="W1059" s="4">
        <v>4.8547008547008499</v>
      </c>
      <c r="X1059" s="4">
        <v>30.93</v>
      </c>
      <c r="Y1059" s="4">
        <v>22.38</v>
      </c>
      <c r="Z1059" s="4">
        <v>27.336449000000002</v>
      </c>
      <c r="AA1059" s="10">
        <v>26.306322511000001</v>
      </c>
      <c r="AB1059" s="10">
        <v>27.2574783337</v>
      </c>
      <c r="AC1059" s="4">
        <v>14.78595</v>
      </c>
      <c r="AD1059" s="4">
        <v>14.311997816932999</v>
      </c>
      <c r="AE1059" s="4">
        <v>15.184638269892901</v>
      </c>
      <c r="AF1059" s="4">
        <v>19.297394000000001</v>
      </c>
      <c r="AG1059" s="4">
        <v>17.741278435742501</v>
      </c>
      <c r="AH1059" s="4">
        <v>19.141974478850099</v>
      </c>
      <c r="AI1059" s="5" t="s">
        <v>3544</v>
      </c>
      <c r="AJ1059" s="4">
        <v>2.2616559999999999</v>
      </c>
    </row>
    <row r="1060" spans="1:36" hidden="1" x14ac:dyDescent="0.3">
      <c r="A1060" s="1" t="s">
        <v>1054</v>
      </c>
      <c r="B1060" s="2">
        <v>13518181</v>
      </c>
      <c r="C1060" s="3" t="s">
        <v>2919</v>
      </c>
      <c r="D1060" s="4">
        <v>20813.849091</v>
      </c>
      <c r="E1060" s="3" t="s">
        <v>3107</v>
      </c>
      <c r="F1060" s="3" t="s">
        <v>3108</v>
      </c>
      <c r="G1060" s="3" t="s">
        <v>3328</v>
      </c>
      <c r="H1060" s="3" t="s">
        <v>3545</v>
      </c>
      <c r="I1060" s="3" t="s">
        <v>3546</v>
      </c>
      <c r="J1060" s="4">
        <v>53.757795000000002</v>
      </c>
      <c r="K1060" s="4">
        <v>14.912926000000001</v>
      </c>
      <c r="L1060" s="4">
        <v>10.94009</v>
      </c>
      <c r="M1060" s="4">
        <v>2.6511830000000001</v>
      </c>
      <c r="N1060" s="4">
        <v>11.511056999999999</v>
      </c>
      <c r="O1060" s="4">
        <v>13.279477999999999</v>
      </c>
      <c r="P1060" s="4">
        <v>1.9022289999999999</v>
      </c>
      <c r="Q1060" s="4">
        <v>8.0472140000000003</v>
      </c>
      <c r="R1060" s="4">
        <v>16.446304000000001</v>
      </c>
      <c r="S1060" s="3" t="s">
        <v>5411</v>
      </c>
      <c r="T1060" s="4">
        <v>46.85</v>
      </c>
      <c r="U1060" s="4">
        <v>20813.849091</v>
      </c>
      <c r="V1060" s="10">
        <v>25199.849091</v>
      </c>
      <c r="W1060" s="4">
        <v>1.15261472785486</v>
      </c>
      <c r="X1060" s="4">
        <v>47.585000000000001</v>
      </c>
      <c r="Y1060" s="4">
        <v>28.285</v>
      </c>
      <c r="Z1060" s="4">
        <v>11.511056999999999</v>
      </c>
      <c r="AA1060" s="10">
        <v>12.105317554599999</v>
      </c>
      <c r="AB1060" s="10">
        <v>11.623464263700001</v>
      </c>
      <c r="AC1060" s="4">
        <v>1.757679</v>
      </c>
      <c r="AD1060" s="4">
        <v>1.6262666331611</v>
      </c>
      <c r="AE1060" s="4">
        <v>1.6203488841142</v>
      </c>
      <c r="AF1060" s="4">
        <v>8.0472140000000003</v>
      </c>
      <c r="AG1060" s="4">
        <v>8.1703969478197003</v>
      </c>
      <c r="AH1060" s="4">
        <v>7.8911600753985001</v>
      </c>
      <c r="AI1060" s="4">
        <v>1.9022289999999999</v>
      </c>
      <c r="AJ1060" s="4">
        <v>5.5913589999999997</v>
      </c>
    </row>
    <row r="1061" spans="1:36" hidden="1" x14ac:dyDescent="0.3">
      <c r="A1061" s="1" t="s">
        <v>1055</v>
      </c>
      <c r="B1061" s="2">
        <v>4910403</v>
      </c>
      <c r="C1061" s="3" t="s">
        <v>2919</v>
      </c>
      <c r="D1061" s="4">
        <v>1351.7925322799999</v>
      </c>
      <c r="E1061" s="3" t="s">
        <v>2925</v>
      </c>
      <c r="F1061" s="3" t="s">
        <v>3012</v>
      </c>
      <c r="G1061" s="3" t="s">
        <v>3013</v>
      </c>
      <c r="H1061" s="3" t="s">
        <v>3014</v>
      </c>
      <c r="I1061" s="3" t="s">
        <v>3015</v>
      </c>
      <c r="J1061" s="4">
        <v>-47.886870999999999</v>
      </c>
      <c r="K1061" s="4">
        <v>-18.312342999999998</v>
      </c>
      <c r="L1061" s="4">
        <v>-13.265579000000001</v>
      </c>
      <c r="M1061" s="4">
        <v>0.80820599999999998</v>
      </c>
      <c r="N1061" s="4">
        <v>126.18677</v>
      </c>
      <c r="O1061" s="4">
        <v>24.512471999999999</v>
      </c>
      <c r="P1061" s="4">
        <v>1.129257</v>
      </c>
      <c r="Q1061" s="4">
        <v>12.833168000000001</v>
      </c>
      <c r="R1061" s="4">
        <v>53.200575000000001</v>
      </c>
      <c r="S1061" s="3" t="s">
        <v>5412</v>
      </c>
      <c r="T1061" s="4">
        <v>32.43</v>
      </c>
      <c r="U1061" s="4">
        <v>1351.7925322799999</v>
      </c>
      <c r="V1061" s="10">
        <v>2141.9615319999998</v>
      </c>
      <c r="W1061" s="4" t="s">
        <v>2935</v>
      </c>
      <c r="X1061" s="4">
        <v>70.129599999999996</v>
      </c>
      <c r="Y1061" s="4">
        <v>30.914999999999999</v>
      </c>
      <c r="Z1061" s="4">
        <v>126.18677</v>
      </c>
      <c r="AA1061" s="10">
        <v>18.542024013700001</v>
      </c>
      <c r="AB1061" s="10">
        <v>24.8505747126</v>
      </c>
      <c r="AC1061" s="4">
        <v>1.559402</v>
      </c>
      <c r="AD1061" s="4">
        <v>1.5294576418667001</v>
      </c>
      <c r="AE1061" s="4">
        <v>1.5721998454563</v>
      </c>
      <c r="AF1061" s="4">
        <v>12.833168000000001</v>
      </c>
      <c r="AG1061" s="4">
        <v>11.037949336860899</v>
      </c>
      <c r="AH1061" s="4">
        <v>12.8562305611293</v>
      </c>
      <c r="AI1061" s="4">
        <v>1.129257</v>
      </c>
      <c r="AJ1061" s="4">
        <v>12.813117</v>
      </c>
    </row>
    <row r="1062" spans="1:36" hidden="1" x14ac:dyDescent="0.3">
      <c r="A1062" s="1" t="s">
        <v>1056</v>
      </c>
      <c r="B1062" s="2">
        <v>4368571</v>
      </c>
      <c r="C1062" s="3" t="s">
        <v>2936</v>
      </c>
      <c r="D1062" s="4">
        <v>1064.7531923700001</v>
      </c>
      <c r="E1062" s="3" t="s">
        <v>2930</v>
      </c>
      <c r="F1062" s="3" t="s">
        <v>2954</v>
      </c>
      <c r="G1062" s="3" t="s">
        <v>3052</v>
      </c>
      <c r="H1062" s="3" t="s">
        <v>3053</v>
      </c>
      <c r="I1062" s="3" t="s">
        <v>2972</v>
      </c>
      <c r="J1062" s="4">
        <v>0.61871600000000004</v>
      </c>
      <c r="K1062" s="5" t="s">
        <v>3547</v>
      </c>
      <c r="L1062" s="4">
        <v>1.1664079999999999</v>
      </c>
      <c r="M1062" s="4">
        <v>1.402962</v>
      </c>
      <c r="N1062" s="4">
        <v>15.865853658536601</v>
      </c>
      <c r="O1062" s="4">
        <v>7.6797891547756203</v>
      </c>
      <c r="P1062" s="4">
        <v>0.85925600000000002</v>
      </c>
      <c r="Q1062" s="4" t="s">
        <v>2935</v>
      </c>
      <c r="R1062" s="4" t="s">
        <v>2935</v>
      </c>
      <c r="S1062" s="3" t="s">
        <v>5413</v>
      </c>
      <c r="T1062" s="4">
        <v>13.01</v>
      </c>
      <c r="U1062" s="4">
        <v>1064.7531923700001</v>
      </c>
      <c r="V1062" s="10" t="s">
        <v>2935</v>
      </c>
      <c r="W1062" s="4">
        <v>10.9146810146042</v>
      </c>
      <c r="X1062" s="4">
        <v>14.66</v>
      </c>
      <c r="Y1062" s="4">
        <v>11.99</v>
      </c>
      <c r="Z1062" s="4">
        <v>16.061727999999999</v>
      </c>
      <c r="AA1062" s="10">
        <v>8.2998405102999993</v>
      </c>
      <c r="AB1062" s="10">
        <v>10.9789029535</v>
      </c>
      <c r="AC1062" s="4" t="s">
        <v>2935</v>
      </c>
      <c r="AD1062" s="4" t="s">
        <v>2935</v>
      </c>
      <c r="AE1062" s="4" t="s">
        <v>2935</v>
      </c>
      <c r="AF1062" s="4" t="s">
        <v>2935</v>
      </c>
      <c r="AG1062" s="4" t="s">
        <v>2935</v>
      </c>
      <c r="AH1062" s="4" t="s">
        <v>2935</v>
      </c>
      <c r="AI1062" s="4">
        <v>0.85925600000000002</v>
      </c>
      <c r="AJ1062" s="4">
        <v>0.88787300000000002</v>
      </c>
    </row>
    <row r="1063" spans="1:36" hidden="1" x14ac:dyDescent="0.3">
      <c r="A1063" s="1" t="s">
        <v>1057</v>
      </c>
      <c r="B1063" s="2">
        <v>4991786</v>
      </c>
      <c r="C1063" s="3" t="s">
        <v>2919</v>
      </c>
      <c r="D1063" s="4">
        <v>4982.6628272400003</v>
      </c>
      <c r="E1063" s="3" t="s">
        <v>2937</v>
      </c>
      <c r="F1063" s="3" t="s">
        <v>2938</v>
      </c>
      <c r="G1063" s="3" t="s">
        <v>3047</v>
      </c>
      <c r="H1063" s="3" t="s">
        <v>3071</v>
      </c>
      <c r="I1063" s="3" t="s">
        <v>3283</v>
      </c>
      <c r="J1063" s="4">
        <v>21.515319999999999</v>
      </c>
      <c r="K1063" s="4">
        <v>8.8314540000000008</v>
      </c>
      <c r="L1063" s="4">
        <v>6.5039059999999997</v>
      </c>
      <c r="M1063" s="4">
        <v>2.7995100000000002</v>
      </c>
      <c r="N1063" s="4">
        <v>27.547360000000001</v>
      </c>
      <c r="O1063" s="4">
        <v>21.992336999999999</v>
      </c>
      <c r="P1063" s="4">
        <v>3.9244330000000001</v>
      </c>
      <c r="Q1063" s="4">
        <v>15.353717</v>
      </c>
      <c r="R1063" s="4">
        <v>24.031206000000001</v>
      </c>
      <c r="S1063" s="3" t="s">
        <v>5414</v>
      </c>
      <c r="T1063" s="5" t="s">
        <v>5415</v>
      </c>
      <c r="U1063" s="4">
        <v>4982.6628272400003</v>
      </c>
      <c r="V1063" s="10">
        <v>5030.0618270000004</v>
      </c>
      <c r="W1063" s="4">
        <v>0.91692646249770804</v>
      </c>
      <c r="X1063" s="4">
        <v>110.97</v>
      </c>
      <c r="Y1063" s="4">
        <v>87.65</v>
      </c>
      <c r="Z1063" s="4">
        <v>27.547360000000001</v>
      </c>
      <c r="AA1063" s="10">
        <v>26.2289562289</v>
      </c>
      <c r="AB1063" s="10">
        <v>28.7</v>
      </c>
      <c r="AC1063" s="4">
        <v>2.504305</v>
      </c>
      <c r="AD1063" s="4">
        <v>2.4220494056373001</v>
      </c>
      <c r="AE1063" s="4">
        <v>2.5081615606178</v>
      </c>
      <c r="AF1063" s="4">
        <v>15.353717</v>
      </c>
      <c r="AG1063" s="4">
        <v>15.897793384955801</v>
      </c>
      <c r="AH1063" s="4">
        <v>16.584443874052099</v>
      </c>
      <c r="AI1063" s="4">
        <v>3.9244330000000001</v>
      </c>
      <c r="AJ1063" s="5" t="s">
        <v>5416</v>
      </c>
    </row>
    <row r="1064" spans="1:36" hidden="1" x14ac:dyDescent="0.3">
      <c r="A1064" s="1" t="s">
        <v>1058</v>
      </c>
      <c r="B1064" s="2">
        <v>102719</v>
      </c>
      <c r="C1064" s="3" t="s">
        <v>2936</v>
      </c>
      <c r="D1064" s="4">
        <v>11499.742186920001</v>
      </c>
      <c r="E1064" s="3" t="s">
        <v>2930</v>
      </c>
      <c r="F1064" s="3" t="s">
        <v>2954</v>
      </c>
      <c r="G1064" s="3" t="s">
        <v>2955</v>
      </c>
      <c r="H1064" s="3" t="s">
        <v>2956</v>
      </c>
      <c r="I1064" s="3" t="s">
        <v>3102</v>
      </c>
      <c r="J1064" s="4">
        <v>-7.8085639999999996</v>
      </c>
      <c r="K1064" s="4">
        <v>6.1895550000000004</v>
      </c>
      <c r="L1064" s="4">
        <v>7.7526989999999998</v>
      </c>
      <c r="M1064" s="4">
        <v>1.3382559999999999</v>
      </c>
      <c r="N1064" s="4">
        <v>25.896225999999999</v>
      </c>
      <c r="O1064" s="4">
        <v>14.085953</v>
      </c>
      <c r="P1064" s="4">
        <v>0.91925199999999996</v>
      </c>
      <c r="Q1064" s="4">
        <v>6.5439819999999997</v>
      </c>
      <c r="R1064" s="4" t="s">
        <v>2924</v>
      </c>
      <c r="S1064" s="3" t="s">
        <v>5417</v>
      </c>
      <c r="T1064" s="4">
        <v>21.96</v>
      </c>
      <c r="U1064" s="4">
        <v>11499.742186920001</v>
      </c>
      <c r="V1064" s="10">
        <v>13992.342186</v>
      </c>
      <c r="W1064" s="4">
        <v>5.6466302367941701</v>
      </c>
      <c r="X1064" s="4">
        <v>30.32</v>
      </c>
      <c r="Y1064" s="4">
        <v>18.945</v>
      </c>
      <c r="Z1064" s="4">
        <v>25.896225999999999</v>
      </c>
      <c r="AA1064" s="10">
        <v>9.1298382738000008</v>
      </c>
      <c r="AB1064" s="10">
        <v>9.1298382738000008</v>
      </c>
      <c r="AC1064" s="4">
        <v>1.6504300000000001</v>
      </c>
      <c r="AD1064" s="4">
        <v>1.6293378717621001</v>
      </c>
      <c r="AE1064" s="4">
        <v>1.6293378717621001</v>
      </c>
      <c r="AF1064" s="4">
        <v>6.5439819999999997</v>
      </c>
      <c r="AG1064" s="4">
        <v>6.4406638370540996</v>
      </c>
      <c r="AH1064" s="4">
        <v>6.4406638370540996</v>
      </c>
      <c r="AI1064" s="4">
        <v>0.91925199999999996</v>
      </c>
      <c r="AJ1064" s="4">
        <v>7.694464</v>
      </c>
    </row>
    <row r="1065" spans="1:36" hidden="1" x14ac:dyDescent="0.3">
      <c r="A1065" s="1" t="s">
        <v>1059</v>
      </c>
      <c r="B1065" s="2">
        <v>9344892</v>
      </c>
      <c r="C1065" s="3" t="s">
        <v>2957</v>
      </c>
      <c r="D1065" s="4">
        <v>7120.1406249900001</v>
      </c>
      <c r="E1065" s="3" t="s">
        <v>2930</v>
      </c>
      <c r="F1065" s="3" t="s">
        <v>2954</v>
      </c>
      <c r="G1065" s="3" t="s">
        <v>2955</v>
      </c>
      <c r="H1065" s="3" t="s">
        <v>3267</v>
      </c>
      <c r="I1065" s="3" t="s">
        <v>3166</v>
      </c>
      <c r="J1065" s="4">
        <v>40.699485000000003</v>
      </c>
      <c r="K1065" s="4">
        <v>27.077023000000001</v>
      </c>
      <c r="L1065" s="4">
        <v>9.6415900000000008</v>
      </c>
      <c r="M1065" s="4">
        <v>0.82396400000000003</v>
      </c>
      <c r="N1065" s="4">
        <v>20.652428264589499</v>
      </c>
      <c r="O1065" s="4">
        <v>10.8930483448442</v>
      </c>
      <c r="P1065" s="4">
        <v>5.6446110000000003</v>
      </c>
      <c r="Q1065" s="4" t="s">
        <v>2935</v>
      </c>
      <c r="R1065" s="4" t="s">
        <v>2935</v>
      </c>
      <c r="S1065" s="3" t="s">
        <v>5418</v>
      </c>
      <c r="T1065" s="4">
        <v>117.47</v>
      </c>
      <c r="U1065" s="4">
        <v>7120.1406249900001</v>
      </c>
      <c r="V1065" s="10" t="s">
        <v>2935</v>
      </c>
      <c r="W1065" s="4" t="s">
        <v>2935</v>
      </c>
      <c r="X1065" s="4">
        <v>123.1735</v>
      </c>
      <c r="Y1065" s="4">
        <v>64</v>
      </c>
      <c r="Z1065" s="4">
        <v>20.674057999999999</v>
      </c>
      <c r="AA1065" s="10">
        <v>12.2965517241</v>
      </c>
      <c r="AB1065" s="10">
        <v>12.2965517241</v>
      </c>
      <c r="AC1065" s="4" t="s">
        <v>2935</v>
      </c>
      <c r="AD1065" s="4" t="s">
        <v>2935</v>
      </c>
      <c r="AE1065" s="4" t="s">
        <v>2935</v>
      </c>
      <c r="AF1065" s="4" t="s">
        <v>2935</v>
      </c>
      <c r="AG1065" s="4" t="s">
        <v>2935</v>
      </c>
      <c r="AH1065" s="4" t="s">
        <v>2935</v>
      </c>
      <c r="AI1065" s="4">
        <v>5.6446110000000003</v>
      </c>
      <c r="AJ1065" s="4">
        <v>6.1274839999999999</v>
      </c>
    </row>
    <row r="1066" spans="1:36" hidden="1" x14ac:dyDescent="0.3">
      <c r="A1066" s="1" t="s">
        <v>1060</v>
      </c>
      <c r="B1066" s="2">
        <v>4004107</v>
      </c>
      <c r="C1066" s="3" t="s">
        <v>2936</v>
      </c>
      <c r="D1066" s="4">
        <v>62822.479481199996</v>
      </c>
      <c r="E1066" s="3" t="s">
        <v>3033</v>
      </c>
      <c r="F1066" s="3" t="s">
        <v>3033</v>
      </c>
      <c r="G1066" s="3" t="s">
        <v>3054</v>
      </c>
      <c r="H1066" s="3" t="s">
        <v>3548</v>
      </c>
      <c r="I1066" s="3" t="s">
        <v>3549</v>
      </c>
      <c r="J1066" s="4">
        <v>18.675353000000001</v>
      </c>
      <c r="K1066" s="4">
        <v>0.96997699999999998</v>
      </c>
      <c r="L1066" s="4">
        <v>-9.9113950000000006</v>
      </c>
      <c r="M1066" s="4">
        <v>2.3887589999999999</v>
      </c>
      <c r="N1066" s="4">
        <v>31.681159000000001</v>
      </c>
      <c r="O1066" s="4">
        <v>32.798200000000001</v>
      </c>
      <c r="P1066" s="4">
        <v>3.580085</v>
      </c>
      <c r="Q1066" s="4">
        <v>7.8108690000000003</v>
      </c>
      <c r="R1066" s="4">
        <v>50.830781000000002</v>
      </c>
      <c r="S1066" s="3" t="s">
        <v>5419</v>
      </c>
      <c r="T1066" s="4">
        <v>43.72</v>
      </c>
      <c r="U1066" s="4">
        <v>62822.479481199996</v>
      </c>
      <c r="V1066" s="10">
        <v>78819.479481000002</v>
      </c>
      <c r="W1066" s="4">
        <v>0.68618481244281804</v>
      </c>
      <c r="X1066" s="4">
        <v>55.234999999999999</v>
      </c>
      <c r="Y1066" s="4">
        <v>36.04</v>
      </c>
      <c r="Z1066" s="4">
        <v>31.681159000000001</v>
      </c>
      <c r="AA1066" s="10">
        <v>24.1493592576</v>
      </c>
      <c r="AB1066" s="10">
        <v>27.539463572500001</v>
      </c>
      <c r="AC1066" s="4">
        <v>3.0740829999999999</v>
      </c>
      <c r="AD1066" s="4">
        <v>2.7698724251310001</v>
      </c>
      <c r="AE1066" s="4">
        <v>3.0270331619667998</v>
      </c>
      <c r="AF1066" s="4">
        <v>7.8108690000000003</v>
      </c>
      <c r="AG1066" s="4">
        <v>6.8353049945890998</v>
      </c>
      <c r="AH1066" s="4">
        <v>7.6250469332139001</v>
      </c>
      <c r="AI1066" s="4">
        <v>3.580085</v>
      </c>
      <c r="AJ1066" s="4">
        <v>3.580085</v>
      </c>
    </row>
    <row r="1067" spans="1:36" hidden="1" x14ac:dyDescent="0.3">
      <c r="A1067" s="1" t="s">
        <v>1061</v>
      </c>
      <c r="B1067" s="2">
        <v>4236392</v>
      </c>
      <c r="C1067" s="3" t="s">
        <v>2936</v>
      </c>
      <c r="D1067" s="4">
        <v>1620.4349018</v>
      </c>
      <c r="E1067" s="3" t="s">
        <v>3007</v>
      </c>
      <c r="F1067" s="3" t="s">
        <v>3008</v>
      </c>
      <c r="G1067" s="3" t="s">
        <v>3009</v>
      </c>
      <c r="H1067" s="3" t="s">
        <v>3182</v>
      </c>
      <c r="I1067" s="3" t="s">
        <v>3550</v>
      </c>
      <c r="J1067" s="4">
        <v>44.136460999999997</v>
      </c>
      <c r="K1067" s="4">
        <v>20.628122999999999</v>
      </c>
      <c r="L1067" s="4">
        <v>17.117117</v>
      </c>
      <c r="M1067" s="4">
        <v>5.9207000000000003E-2</v>
      </c>
      <c r="N1067" s="4">
        <v>105.625</v>
      </c>
      <c r="O1067" s="4">
        <v>12.080057</v>
      </c>
      <c r="P1067" s="4">
        <v>0.81375200000000003</v>
      </c>
      <c r="Q1067" s="4">
        <v>6.2753199999999998</v>
      </c>
      <c r="R1067" s="4">
        <v>21.510162999999999</v>
      </c>
      <c r="S1067" s="3" t="s">
        <v>5420</v>
      </c>
      <c r="T1067" s="4">
        <v>33.799999999999997</v>
      </c>
      <c r="U1067" s="4">
        <v>1620.4349018</v>
      </c>
      <c r="V1067" s="10">
        <v>2031.6349009999999</v>
      </c>
      <c r="W1067" s="4">
        <v>2.9585798816567999</v>
      </c>
      <c r="X1067" s="4">
        <v>35.270000000000003</v>
      </c>
      <c r="Y1067" s="4">
        <v>21.23</v>
      </c>
      <c r="Z1067" s="4">
        <v>105.625</v>
      </c>
      <c r="AA1067" s="10">
        <v>12.136445242300001</v>
      </c>
      <c r="AB1067" s="10">
        <v>13.050193050100001</v>
      </c>
      <c r="AC1067" s="4">
        <v>0.47516999999999998</v>
      </c>
      <c r="AD1067" s="4">
        <v>0.46293726346250003</v>
      </c>
      <c r="AE1067" s="4">
        <v>0.47178201727699998</v>
      </c>
      <c r="AF1067" s="4">
        <v>6.2753199999999998</v>
      </c>
      <c r="AG1067" s="4">
        <v>7.439161116807</v>
      </c>
      <c r="AH1067" s="4">
        <v>8.1297915206081992</v>
      </c>
      <c r="AI1067" s="4">
        <v>0.81375200000000003</v>
      </c>
      <c r="AJ1067" s="4">
        <v>1.041474</v>
      </c>
    </row>
    <row r="1068" spans="1:36" hidden="1" x14ac:dyDescent="0.3">
      <c r="A1068" s="1" t="s">
        <v>1062</v>
      </c>
      <c r="B1068" s="2">
        <v>4912739</v>
      </c>
      <c r="C1068" s="3" t="s">
        <v>2941</v>
      </c>
      <c r="D1068" s="4">
        <v>7608.6254760399997</v>
      </c>
      <c r="E1068" s="3" t="s">
        <v>3007</v>
      </c>
      <c r="F1068" s="3" t="s">
        <v>3008</v>
      </c>
      <c r="G1068" s="3" t="s">
        <v>3009</v>
      </c>
      <c r="H1068" s="3" t="s">
        <v>3010</v>
      </c>
      <c r="I1068" s="3" t="s">
        <v>3551</v>
      </c>
      <c r="J1068" s="4">
        <v>126.20490599999999</v>
      </c>
      <c r="K1068" s="4">
        <v>17.124925000000001</v>
      </c>
      <c r="L1068" s="4">
        <v>16.802026999999999</v>
      </c>
      <c r="M1068" s="4">
        <v>4.5066670000000002</v>
      </c>
      <c r="N1068" s="4">
        <v>177.12994399999999</v>
      </c>
      <c r="O1068" s="4" t="s">
        <v>2924</v>
      </c>
      <c r="P1068" s="5" t="s">
        <v>3552</v>
      </c>
      <c r="Q1068" s="4">
        <v>76.800687999999994</v>
      </c>
      <c r="R1068" s="4" t="s">
        <v>2924</v>
      </c>
      <c r="S1068" s="3" t="s">
        <v>5421</v>
      </c>
      <c r="T1068" s="4">
        <v>156.76</v>
      </c>
      <c r="U1068" s="4">
        <v>7608.6254760399997</v>
      </c>
      <c r="V1068" s="10">
        <v>7758.4054759999999</v>
      </c>
      <c r="W1068" s="4" t="s">
        <v>2935</v>
      </c>
      <c r="X1068" s="5" t="s">
        <v>5422</v>
      </c>
      <c r="Y1068" s="4">
        <v>68.22</v>
      </c>
      <c r="Z1068" s="4">
        <v>177.12994399999999</v>
      </c>
      <c r="AA1068" s="10">
        <v>127.55085435309999</v>
      </c>
      <c r="AB1068" s="10">
        <v>169.34943715829999</v>
      </c>
      <c r="AC1068" s="4">
        <v>8.3613420000000005</v>
      </c>
      <c r="AD1068" s="4">
        <v>6.7500464169766996</v>
      </c>
      <c r="AE1068" s="4">
        <v>7.9446713139301997</v>
      </c>
      <c r="AF1068" s="4">
        <v>76.800687999999994</v>
      </c>
      <c r="AG1068" s="4">
        <v>40.469572081940598</v>
      </c>
      <c r="AH1068" s="4">
        <v>49.640699432764002</v>
      </c>
      <c r="AI1068" s="5" t="s">
        <v>3552</v>
      </c>
      <c r="AJ1068" s="5" t="s">
        <v>3552</v>
      </c>
    </row>
    <row r="1069" spans="1:36" hidden="1" x14ac:dyDescent="0.3">
      <c r="A1069" s="1" t="s">
        <v>1063</v>
      </c>
      <c r="B1069" s="2">
        <v>5230232</v>
      </c>
      <c r="C1069" s="3" t="s">
        <v>2919</v>
      </c>
      <c r="D1069" s="4">
        <v>5009.2133638400001</v>
      </c>
      <c r="E1069" s="3" t="s">
        <v>2946</v>
      </c>
      <c r="F1069" s="3" t="s">
        <v>2947</v>
      </c>
      <c r="G1069" s="3" t="s">
        <v>2948</v>
      </c>
      <c r="H1069" s="3" t="s">
        <v>2990</v>
      </c>
      <c r="I1069" s="3" t="s">
        <v>2950</v>
      </c>
      <c r="J1069" s="4">
        <v>-12.440445</v>
      </c>
      <c r="K1069" s="4">
        <v>42.709232</v>
      </c>
      <c r="L1069" s="4">
        <v>45.087719</v>
      </c>
      <c r="M1069" s="4">
        <v>5.1493960000000003</v>
      </c>
      <c r="N1069" s="4" t="s">
        <v>2924</v>
      </c>
      <c r="O1069" s="4">
        <v>35.266525000000001</v>
      </c>
      <c r="P1069" s="4">
        <v>4.409491</v>
      </c>
      <c r="Q1069" s="4" t="s">
        <v>2924</v>
      </c>
      <c r="R1069" s="4">
        <v>19.853663999999998</v>
      </c>
      <c r="S1069" s="3" t="s">
        <v>5423</v>
      </c>
      <c r="T1069" s="4">
        <v>16.54</v>
      </c>
      <c r="U1069" s="4">
        <v>5009.2133638400001</v>
      </c>
      <c r="V1069" s="10">
        <v>3985.3873629999998</v>
      </c>
      <c r="W1069" s="4" t="s">
        <v>2935</v>
      </c>
      <c r="X1069" s="4">
        <v>24.975000000000001</v>
      </c>
      <c r="Y1069" s="4">
        <v>10.81</v>
      </c>
      <c r="Z1069" s="4" t="s">
        <v>2924</v>
      </c>
      <c r="AA1069" s="10">
        <v>34.6169945583</v>
      </c>
      <c r="AB1069" s="10">
        <v>42.433105005199998</v>
      </c>
      <c r="AC1069" s="4">
        <v>5.8099410000000002</v>
      </c>
      <c r="AD1069" s="4">
        <v>5.0376273084405998</v>
      </c>
      <c r="AE1069" s="4">
        <v>5.5711659265215001</v>
      </c>
      <c r="AF1069" s="4" t="s">
        <v>2924</v>
      </c>
      <c r="AG1069" s="4">
        <v>29.848348898901399</v>
      </c>
      <c r="AH1069" s="4">
        <v>40.520735530851901</v>
      </c>
      <c r="AI1069" s="4">
        <v>4.409491</v>
      </c>
      <c r="AJ1069" s="4">
        <v>5.693632</v>
      </c>
    </row>
    <row r="1070" spans="1:36" hidden="1" x14ac:dyDescent="0.3">
      <c r="A1070" s="1" t="s">
        <v>1064</v>
      </c>
      <c r="B1070" s="2">
        <v>10993244</v>
      </c>
      <c r="C1070" s="3" t="s">
        <v>2919</v>
      </c>
      <c r="D1070" s="4">
        <v>4432.6906240999997</v>
      </c>
      <c r="E1070" s="3" t="s">
        <v>2925</v>
      </c>
      <c r="F1070" s="3" t="s">
        <v>2981</v>
      </c>
      <c r="G1070" s="3" t="s">
        <v>3017</v>
      </c>
      <c r="H1070" s="3" t="s">
        <v>3018</v>
      </c>
      <c r="I1070" s="3" t="s">
        <v>3553</v>
      </c>
      <c r="J1070" s="4">
        <v>70.835768999999999</v>
      </c>
      <c r="K1070" s="4">
        <v>23.751058</v>
      </c>
      <c r="L1070" s="4">
        <v>17.060473000000002</v>
      </c>
      <c r="M1070" s="4">
        <v>6.5427369999999998</v>
      </c>
      <c r="N1070" s="4">
        <v>19.499666000000001</v>
      </c>
      <c r="O1070" s="4">
        <v>19.351208</v>
      </c>
      <c r="P1070" s="4">
        <v>16.974447999999999</v>
      </c>
      <c r="Q1070" s="4">
        <v>11.766895999999999</v>
      </c>
      <c r="R1070" s="4">
        <v>21.362479</v>
      </c>
      <c r="S1070" s="3" t="s">
        <v>5424</v>
      </c>
      <c r="T1070" s="4">
        <v>58.46</v>
      </c>
      <c r="U1070" s="4">
        <v>4432.6906240999997</v>
      </c>
      <c r="V1070" s="10">
        <v>4659.6906239999998</v>
      </c>
      <c r="W1070" s="4" t="s">
        <v>2935</v>
      </c>
      <c r="X1070" s="4">
        <v>59.01</v>
      </c>
      <c r="Y1070" s="4">
        <v>29.405000000000001</v>
      </c>
      <c r="Z1070" s="4">
        <v>19.499666000000001</v>
      </c>
      <c r="AA1070" s="10">
        <v>19.128955204299999</v>
      </c>
      <c r="AB1070" s="10">
        <v>18.3255592336</v>
      </c>
      <c r="AC1070" s="4">
        <v>2.5504600000000002</v>
      </c>
      <c r="AD1070" s="4">
        <v>2.4496548696036999</v>
      </c>
      <c r="AE1070" s="4">
        <v>2.5498692872658002</v>
      </c>
      <c r="AF1070" s="4">
        <v>11.766895999999999</v>
      </c>
      <c r="AG1070" s="4">
        <v>11.8612463382971</v>
      </c>
      <c r="AH1070" s="4">
        <v>10.8526721670077</v>
      </c>
      <c r="AI1070" s="4">
        <v>16.974447999999999</v>
      </c>
      <c r="AJ1070" s="4" t="s">
        <v>2924</v>
      </c>
    </row>
    <row r="1071" spans="1:36" hidden="1" x14ac:dyDescent="0.3">
      <c r="A1071" s="1" t="s">
        <v>1065</v>
      </c>
      <c r="B1071" s="2">
        <v>4057107</v>
      </c>
      <c r="C1071" s="3" t="s">
        <v>2919</v>
      </c>
      <c r="D1071" s="4">
        <v>8683.1530500000008</v>
      </c>
      <c r="E1071" s="3" t="s">
        <v>3107</v>
      </c>
      <c r="F1071" s="3" t="s">
        <v>3153</v>
      </c>
      <c r="G1071" s="3" t="s">
        <v>3154</v>
      </c>
      <c r="H1071" s="3" t="s">
        <v>3207</v>
      </c>
      <c r="I1071" s="3" t="s">
        <v>3400</v>
      </c>
      <c r="J1071" s="4">
        <v>62.867818999999997</v>
      </c>
      <c r="K1071" s="4">
        <v>25.793651000000001</v>
      </c>
      <c r="L1071" s="4">
        <v>-1.9127989999999999</v>
      </c>
      <c r="M1071" s="4">
        <v>2.8686E-2</v>
      </c>
      <c r="N1071" s="4" t="s">
        <v>2924</v>
      </c>
      <c r="O1071" s="4" t="s">
        <v>2924</v>
      </c>
      <c r="P1071" s="4">
        <v>1.713935</v>
      </c>
      <c r="Q1071" s="4">
        <v>8.2258030000000009</v>
      </c>
      <c r="R1071" s="4">
        <v>64.823398999999995</v>
      </c>
      <c r="S1071" s="3" t="s">
        <v>5425</v>
      </c>
      <c r="T1071" s="4">
        <v>34.869999999999997</v>
      </c>
      <c r="U1071" s="4">
        <v>8683.1530500000008</v>
      </c>
      <c r="V1071" s="10">
        <v>18985.153050000001</v>
      </c>
      <c r="W1071" s="4" t="s">
        <v>2935</v>
      </c>
      <c r="X1071" s="4">
        <v>39.21</v>
      </c>
      <c r="Y1071" s="4">
        <v>20.420000000000002</v>
      </c>
      <c r="Z1071" s="4" t="s">
        <v>2924</v>
      </c>
      <c r="AA1071" s="10" t="s">
        <v>2924</v>
      </c>
      <c r="AB1071" s="10" t="s">
        <v>2924</v>
      </c>
      <c r="AC1071" s="4">
        <v>3.241447</v>
      </c>
      <c r="AD1071" s="4">
        <v>3.188195407447</v>
      </c>
      <c r="AE1071" s="4">
        <v>3.2172147589975002</v>
      </c>
      <c r="AF1071" s="4">
        <v>8.2258030000000009</v>
      </c>
      <c r="AG1071" s="4">
        <v>8.1334710692817005</v>
      </c>
      <c r="AH1071" s="4">
        <v>8.4990888745759996</v>
      </c>
      <c r="AI1071" s="4">
        <v>1.713935</v>
      </c>
      <c r="AJ1071" s="4">
        <v>5.0426609999999998</v>
      </c>
    </row>
    <row r="1072" spans="1:36" hidden="1" x14ac:dyDescent="0.3">
      <c r="A1072" s="1" t="s">
        <v>1066</v>
      </c>
      <c r="B1072" s="2">
        <v>6617593</v>
      </c>
      <c r="C1072" s="3" t="s">
        <v>2919</v>
      </c>
      <c r="D1072" s="4">
        <v>1262.0849416000001</v>
      </c>
      <c r="E1072" s="3" t="s">
        <v>2937</v>
      </c>
      <c r="F1072" s="3" t="s">
        <v>3060</v>
      </c>
      <c r="G1072" s="3" t="s">
        <v>3069</v>
      </c>
      <c r="H1072" s="3" t="s">
        <v>3069</v>
      </c>
      <c r="I1072" s="3" t="s">
        <v>3062</v>
      </c>
      <c r="J1072" s="4">
        <v>38.613861</v>
      </c>
      <c r="K1072" s="4">
        <v>66.172106999999997</v>
      </c>
      <c r="L1072" s="4">
        <v>-16.666667</v>
      </c>
      <c r="M1072" s="4">
        <v>-17.647058999999999</v>
      </c>
      <c r="N1072" s="4" t="s">
        <v>2924</v>
      </c>
      <c r="O1072" s="4" t="s">
        <v>2924</v>
      </c>
      <c r="P1072" s="4">
        <v>2.2903889999999998</v>
      </c>
      <c r="Q1072" s="4">
        <v>6.7394860000000003</v>
      </c>
      <c r="R1072" s="4" t="s">
        <v>2924</v>
      </c>
      <c r="S1072" s="3" t="s">
        <v>5426</v>
      </c>
      <c r="T1072" s="5" t="s">
        <v>5427</v>
      </c>
      <c r="U1072" s="4">
        <v>1262.0849416000001</v>
      </c>
      <c r="V1072" s="10">
        <v>4913.0849410000001</v>
      </c>
      <c r="W1072" s="4" t="s">
        <v>2935</v>
      </c>
      <c r="X1072" s="4">
        <v>8.33</v>
      </c>
      <c r="Y1072" s="4">
        <v>2.79</v>
      </c>
      <c r="Z1072" s="4" t="s">
        <v>2924</v>
      </c>
      <c r="AA1072" s="10">
        <v>16.959418534200001</v>
      </c>
      <c r="AB1072" s="10">
        <v>140.80965551919999</v>
      </c>
      <c r="AC1072" s="4">
        <v>1.3409070000000001</v>
      </c>
      <c r="AD1072" s="4">
        <v>1.2031542473401999</v>
      </c>
      <c r="AE1072" s="4">
        <v>1.3146964303762001</v>
      </c>
      <c r="AF1072" s="4">
        <v>6.7394860000000003</v>
      </c>
      <c r="AG1072" s="4">
        <v>6.2190948620253002</v>
      </c>
      <c r="AH1072" s="4">
        <v>6.8618504762569996</v>
      </c>
      <c r="AI1072" s="4">
        <v>2.2903889999999998</v>
      </c>
      <c r="AJ1072" s="4">
        <v>2.4086020000000001</v>
      </c>
    </row>
    <row r="1073" spans="1:36" hidden="1" x14ac:dyDescent="0.3">
      <c r="A1073" s="1" t="s">
        <v>1067</v>
      </c>
      <c r="B1073" s="2">
        <v>4157503</v>
      </c>
      <c r="C1073" s="3" t="s">
        <v>2936</v>
      </c>
      <c r="D1073" s="4">
        <v>4352.2774799500003</v>
      </c>
      <c r="E1073" s="3" t="s">
        <v>3098</v>
      </c>
      <c r="F1073" s="3" t="s">
        <v>3098</v>
      </c>
      <c r="G1073" s="3" t="s">
        <v>3099</v>
      </c>
      <c r="H1073" s="3" t="s">
        <v>3156</v>
      </c>
      <c r="I1073" s="3" t="s">
        <v>3341</v>
      </c>
      <c r="J1073" s="4">
        <v>-13.303769000000001</v>
      </c>
      <c r="K1073" s="4">
        <v>-18.098030999999999</v>
      </c>
      <c r="L1073" s="4">
        <v>-7.9566860000000004</v>
      </c>
      <c r="M1073" s="4">
        <v>1.664067</v>
      </c>
      <c r="N1073" s="4">
        <v>7.3220970000000003</v>
      </c>
      <c r="O1073" s="4" t="s">
        <v>2924</v>
      </c>
      <c r="P1073" s="4">
        <v>1.7937430000000001</v>
      </c>
      <c r="Q1073" s="4">
        <v>8.3896619999999995</v>
      </c>
      <c r="R1073" s="4" t="s">
        <v>2924</v>
      </c>
      <c r="S1073" s="3" t="s">
        <v>5428</v>
      </c>
      <c r="T1073" s="4">
        <v>19.55</v>
      </c>
      <c r="U1073" s="4">
        <v>4352.2774799500003</v>
      </c>
      <c r="V1073" s="10">
        <v>7843.847479</v>
      </c>
      <c r="W1073" s="4">
        <v>9.7698209718670093</v>
      </c>
      <c r="X1073" s="4">
        <v>29.39</v>
      </c>
      <c r="Y1073" s="4">
        <v>18.260000000000002</v>
      </c>
      <c r="Z1073" s="4">
        <v>7.3220970000000003</v>
      </c>
      <c r="AA1073" s="10">
        <v>8.6842572849999993</v>
      </c>
      <c r="AB1073" s="10">
        <v>8.2540299086999998</v>
      </c>
      <c r="AC1073" s="4">
        <v>4.0715279999999998</v>
      </c>
      <c r="AD1073" s="4">
        <v>5.3113806526692002</v>
      </c>
      <c r="AE1073" s="4">
        <v>5.2993102256934996</v>
      </c>
      <c r="AF1073" s="4">
        <v>8.3896619999999995</v>
      </c>
      <c r="AG1073" s="4">
        <v>6.8810701614363001</v>
      </c>
      <c r="AH1073" s="4">
        <v>6.5121319866120002</v>
      </c>
      <c r="AI1073" s="4">
        <v>1.7937430000000001</v>
      </c>
      <c r="AJ1073" s="4">
        <v>1.8810739999999999</v>
      </c>
    </row>
    <row r="1074" spans="1:36" hidden="1" x14ac:dyDescent="0.3">
      <c r="A1074" s="1" t="s">
        <v>1068</v>
      </c>
      <c r="B1074" s="2">
        <v>4861692</v>
      </c>
      <c r="C1074" s="3" t="s">
        <v>2919</v>
      </c>
      <c r="D1074" s="4">
        <v>618.10979552000003</v>
      </c>
      <c r="E1074" s="3" t="s">
        <v>2977</v>
      </c>
      <c r="F1074" s="3" t="s">
        <v>3358</v>
      </c>
      <c r="G1074" s="3" t="s">
        <v>3358</v>
      </c>
      <c r="H1074" s="3" t="s">
        <v>3554</v>
      </c>
      <c r="I1074" s="3" t="s">
        <v>3449</v>
      </c>
      <c r="J1074" s="4">
        <v>11.615119999999999</v>
      </c>
      <c r="K1074" s="4">
        <v>12.81695</v>
      </c>
      <c r="L1074" s="4">
        <v>8.8471849999999996</v>
      </c>
      <c r="M1074" s="4">
        <v>4.2027590000000004</v>
      </c>
      <c r="N1074" s="4">
        <v>81.2</v>
      </c>
      <c r="O1074" s="4">
        <v>18.206278000000001</v>
      </c>
      <c r="P1074" s="4">
        <v>1.46862</v>
      </c>
      <c r="Q1074" s="4">
        <v>56.822631999999999</v>
      </c>
      <c r="R1074" s="4">
        <v>46.411867000000001</v>
      </c>
      <c r="S1074" s="3" t="s">
        <v>5429</v>
      </c>
      <c r="T1074" s="4">
        <v>32.479999999999997</v>
      </c>
      <c r="U1074" s="4">
        <v>618.10979552000003</v>
      </c>
      <c r="V1074" s="10">
        <v>698.463795</v>
      </c>
      <c r="W1074" s="4" t="s">
        <v>2935</v>
      </c>
      <c r="X1074" s="4">
        <v>32.5</v>
      </c>
      <c r="Y1074" s="4">
        <v>26.99</v>
      </c>
      <c r="Z1074" s="4">
        <v>81.2</v>
      </c>
      <c r="AA1074" s="10">
        <v>139.76190476190001</v>
      </c>
      <c r="AB1074" s="10">
        <v>139.76190476190001</v>
      </c>
      <c r="AC1074" s="4">
        <v>22.234157</v>
      </c>
      <c r="AD1074" s="4" t="s">
        <v>2935</v>
      </c>
      <c r="AE1074" s="4" t="s">
        <v>2935</v>
      </c>
      <c r="AF1074" s="4">
        <v>56.822631999999999</v>
      </c>
      <c r="AG1074" s="4">
        <v>21.129322117647099</v>
      </c>
      <c r="AH1074" s="4">
        <v>21.129322117647099</v>
      </c>
      <c r="AI1074" s="4">
        <v>1.46862</v>
      </c>
      <c r="AJ1074" s="4">
        <v>1.46862</v>
      </c>
    </row>
    <row r="1075" spans="1:36" hidden="1" x14ac:dyDescent="0.3">
      <c r="A1075" s="1" t="s">
        <v>1069</v>
      </c>
      <c r="B1075" s="2">
        <v>6118447</v>
      </c>
      <c r="C1075" s="3" t="s">
        <v>2936</v>
      </c>
      <c r="D1075" s="4">
        <v>1289.3131355</v>
      </c>
      <c r="E1075" s="3" t="s">
        <v>2930</v>
      </c>
      <c r="F1075" s="3" t="s">
        <v>2954</v>
      </c>
      <c r="G1075" s="3" t="s">
        <v>2955</v>
      </c>
      <c r="H1075" s="3" t="s">
        <v>2956</v>
      </c>
      <c r="I1075" s="3"/>
      <c r="J1075" s="4">
        <v>13.438045000000001</v>
      </c>
      <c r="K1075" s="4">
        <v>2.2012580000000002</v>
      </c>
      <c r="L1075" s="4">
        <v>-1.9607840000000001</v>
      </c>
      <c r="M1075" s="4">
        <v>-0.76335900000000001</v>
      </c>
      <c r="N1075" s="4" t="s">
        <v>2935</v>
      </c>
      <c r="O1075" s="4" t="s">
        <v>2935</v>
      </c>
      <c r="P1075" s="4" t="s">
        <v>2935</v>
      </c>
      <c r="Q1075" s="4" t="s">
        <v>2935</v>
      </c>
      <c r="R1075" s="4" t="s">
        <v>2935</v>
      </c>
      <c r="S1075" s="3" t="s">
        <v>5430</v>
      </c>
      <c r="T1075" s="5" t="s">
        <v>3369</v>
      </c>
      <c r="U1075" s="4">
        <v>1289.3131355</v>
      </c>
      <c r="V1075" s="10" t="s">
        <v>2935</v>
      </c>
      <c r="W1075" s="4">
        <v>11.0769230769231</v>
      </c>
      <c r="X1075" s="4">
        <v>6.75</v>
      </c>
      <c r="Y1075" s="4">
        <v>5.47</v>
      </c>
      <c r="Z1075" s="4" t="s">
        <v>2935</v>
      </c>
      <c r="AA1075" s="10" t="s">
        <v>2935</v>
      </c>
      <c r="AB1075" s="10" t="s">
        <v>2935</v>
      </c>
      <c r="AC1075" s="4" t="s">
        <v>2935</v>
      </c>
      <c r="AD1075" s="4" t="s">
        <v>2935</v>
      </c>
      <c r="AE1075" s="4" t="s">
        <v>2935</v>
      </c>
      <c r="AF1075" s="4" t="s">
        <v>2935</v>
      </c>
      <c r="AG1075" s="4" t="s">
        <v>2935</v>
      </c>
      <c r="AH1075" s="4" t="s">
        <v>2935</v>
      </c>
      <c r="AI1075" s="4" t="s">
        <v>2935</v>
      </c>
      <c r="AJ1075" s="4" t="s">
        <v>2935</v>
      </c>
    </row>
    <row r="1076" spans="1:36" hidden="1" x14ac:dyDescent="0.3">
      <c r="A1076" s="1" t="s">
        <v>1070</v>
      </c>
      <c r="B1076" s="2">
        <v>4200332</v>
      </c>
      <c r="C1076" s="3" t="s">
        <v>2936</v>
      </c>
      <c r="D1076" s="4">
        <v>6097.0462464100001</v>
      </c>
      <c r="E1076" s="3" t="s">
        <v>2930</v>
      </c>
      <c r="F1076" s="3" t="s">
        <v>2954</v>
      </c>
      <c r="G1076" s="3" t="s">
        <v>2955</v>
      </c>
      <c r="H1076" s="3" t="s">
        <v>2956</v>
      </c>
      <c r="I1076" s="3" t="s">
        <v>2972</v>
      </c>
      <c r="J1076" s="4">
        <v>9.3420389999999998</v>
      </c>
      <c r="K1076" s="4">
        <v>10.116338000000001</v>
      </c>
      <c r="L1076" s="4">
        <v>5.628336</v>
      </c>
      <c r="M1076" s="4">
        <v>2.8827980000000002</v>
      </c>
      <c r="N1076" s="4">
        <v>11.549072000000001</v>
      </c>
      <c r="O1076" s="4">
        <v>5.7684150000000001</v>
      </c>
      <c r="P1076" s="4">
        <v>0.91397600000000001</v>
      </c>
      <c r="Q1076" s="4" t="s">
        <v>2935</v>
      </c>
      <c r="R1076" s="4">
        <v>24.579533999999999</v>
      </c>
      <c r="S1076" s="3" t="s">
        <v>5431</v>
      </c>
      <c r="T1076" s="4">
        <v>21.77</v>
      </c>
      <c r="U1076" s="4">
        <v>6097.0462464100001</v>
      </c>
      <c r="V1076" s="10">
        <v>13786.046246</v>
      </c>
      <c r="W1076" s="4">
        <v>11.7593017914561</v>
      </c>
      <c r="X1076" s="4">
        <v>21.79</v>
      </c>
      <c r="Y1076" s="4">
        <v>18.309999999999999</v>
      </c>
      <c r="Z1076" s="4">
        <v>11.549072000000001</v>
      </c>
      <c r="AA1076" s="10">
        <v>8.2728481854000009</v>
      </c>
      <c r="AB1076" s="10">
        <v>7.4666538621000003</v>
      </c>
      <c r="AC1076" s="4">
        <v>7.8285330000000002</v>
      </c>
      <c r="AD1076" s="4">
        <v>8.4408402593789003</v>
      </c>
      <c r="AE1076" s="4">
        <v>7.9620331647081004</v>
      </c>
      <c r="AF1076" s="4" t="s">
        <v>2935</v>
      </c>
      <c r="AG1076" s="4" t="s">
        <v>2935</v>
      </c>
      <c r="AH1076" s="4" t="s">
        <v>2935</v>
      </c>
      <c r="AI1076" s="4">
        <v>0.91397600000000001</v>
      </c>
      <c r="AJ1076" s="4">
        <v>0.91397600000000001</v>
      </c>
    </row>
    <row r="1077" spans="1:36" hidden="1" x14ac:dyDescent="0.3">
      <c r="A1077" s="1" t="s">
        <v>1071</v>
      </c>
      <c r="B1077" s="2">
        <v>4424169</v>
      </c>
      <c r="C1077" s="3" t="s">
        <v>2919</v>
      </c>
      <c r="D1077" s="4">
        <v>17813.904739090001</v>
      </c>
      <c r="E1077" s="3" t="s">
        <v>2937</v>
      </c>
      <c r="F1077" s="3" t="s">
        <v>2938</v>
      </c>
      <c r="G1077" s="3" t="s">
        <v>3039</v>
      </c>
      <c r="H1077" s="3" t="s">
        <v>3039</v>
      </c>
      <c r="I1077" s="3" t="s">
        <v>3040</v>
      </c>
      <c r="J1077" s="4">
        <v>315.574163</v>
      </c>
      <c r="K1077" s="4">
        <v>45.291066999999998</v>
      </c>
      <c r="L1077" s="4">
        <v>23.875062</v>
      </c>
      <c r="M1077" s="4">
        <v>9.6377179999999996</v>
      </c>
      <c r="N1077" s="4" t="s">
        <v>2924</v>
      </c>
      <c r="O1077" s="4" t="s">
        <v>2924</v>
      </c>
      <c r="P1077" s="4">
        <v>150.52859599999999</v>
      </c>
      <c r="Q1077" s="4">
        <v>49.704642999999997</v>
      </c>
      <c r="R1077" s="4" t="s">
        <v>2924</v>
      </c>
      <c r="S1077" s="3" t="s">
        <v>5432</v>
      </c>
      <c r="T1077" s="4">
        <v>173.71</v>
      </c>
      <c r="U1077" s="4">
        <v>17813.904739090001</v>
      </c>
      <c r="V1077" s="10">
        <v>20940.118739000001</v>
      </c>
      <c r="W1077" s="4">
        <v>0.69080651660813996</v>
      </c>
      <c r="X1077" s="4">
        <v>177.18</v>
      </c>
      <c r="Y1077" s="4">
        <v>40.29</v>
      </c>
      <c r="Z1077" s="4" t="s">
        <v>2924</v>
      </c>
      <c r="AA1077" s="10">
        <v>39.519064518999997</v>
      </c>
      <c r="AB1077" s="10" t="s">
        <v>2924</v>
      </c>
      <c r="AC1077" s="4">
        <v>13.520054999999999</v>
      </c>
      <c r="AD1077" s="4">
        <v>9.9918842592307993</v>
      </c>
      <c r="AE1077" s="4">
        <v>12.0639311784859</v>
      </c>
      <c r="AF1077" s="4">
        <v>49.704642999999997</v>
      </c>
      <c r="AG1077" s="4">
        <v>20.366771711862199</v>
      </c>
      <c r="AH1077" s="4">
        <v>24.648050422656901</v>
      </c>
      <c r="AI1077" s="4">
        <v>150.52859599999999</v>
      </c>
      <c r="AJ1077" s="4" t="s">
        <v>2924</v>
      </c>
    </row>
    <row r="1078" spans="1:36" hidden="1" x14ac:dyDescent="0.3">
      <c r="A1078" s="1" t="s">
        <v>1072</v>
      </c>
      <c r="B1078" s="2">
        <v>106141912</v>
      </c>
      <c r="C1078" s="3" t="s">
        <v>2919</v>
      </c>
      <c r="D1078" s="4">
        <v>963.42112405</v>
      </c>
      <c r="E1078" s="3" t="s">
        <v>2937</v>
      </c>
      <c r="F1078" s="3" t="s">
        <v>3060</v>
      </c>
      <c r="G1078" s="3" t="s">
        <v>3178</v>
      </c>
      <c r="H1078" s="3" t="s">
        <v>3444</v>
      </c>
      <c r="I1078" s="3" t="s">
        <v>3555</v>
      </c>
      <c r="J1078" s="4">
        <v>130.79019099999999</v>
      </c>
      <c r="K1078" s="4">
        <v>-7.5327510000000002</v>
      </c>
      <c r="L1078" s="4">
        <v>-5.8888889999999998</v>
      </c>
      <c r="M1078" s="4">
        <v>0.47449599999999997</v>
      </c>
      <c r="N1078" s="4" t="s">
        <v>2924</v>
      </c>
      <c r="O1078" s="4" t="s">
        <v>2924</v>
      </c>
      <c r="P1078" s="4">
        <v>2.59816</v>
      </c>
      <c r="Q1078" s="4">
        <v>149.73149100000001</v>
      </c>
      <c r="R1078" s="4" t="s">
        <v>2924</v>
      </c>
      <c r="S1078" s="3" t="s">
        <v>5433</v>
      </c>
      <c r="T1078" s="4">
        <v>8.4700000000000006</v>
      </c>
      <c r="U1078" s="4">
        <v>963.42112405</v>
      </c>
      <c r="V1078" s="10">
        <v>2797.0591239999999</v>
      </c>
      <c r="W1078" s="4">
        <v>1.4167650531286899</v>
      </c>
      <c r="X1078" s="5" t="s">
        <v>5434</v>
      </c>
      <c r="Y1078" s="4">
        <v>3.42</v>
      </c>
      <c r="Z1078" s="4" t="s">
        <v>2924</v>
      </c>
      <c r="AA1078" s="10" t="s">
        <v>2924</v>
      </c>
      <c r="AB1078" s="10" t="s">
        <v>2935</v>
      </c>
      <c r="AC1078" s="4">
        <v>8.4204889999999999</v>
      </c>
      <c r="AD1078" s="4">
        <v>6.6941986768407</v>
      </c>
      <c r="AE1078" s="4">
        <v>8.0551178550858005</v>
      </c>
      <c r="AF1078" s="4">
        <v>149.73149100000001</v>
      </c>
      <c r="AG1078" s="4">
        <v>13.972489833068</v>
      </c>
      <c r="AH1078" s="4">
        <v>20.122245445486801</v>
      </c>
      <c r="AI1078" s="4">
        <v>2.59816</v>
      </c>
      <c r="AJ1078" s="4">
        <v>20.023641000000001</v>
      </c>
    </row>
    <row r="1079" spans="1:36" x14ac:dyDescent="0.3">
      <c r="A1079" s="1" t="s">
        <v>1073</v>
      </c>
      <c r="B1079" s="2">
        <v>4051537</v>
      </c>
      <c r="C1079" s="3" t="s">
        <v>2936</v>
      </c>
      <c r="D1079" s="4">
        <v>7130.5690519399996</v>
      </c>
      <c r="E1079" s="3" t="s">
        <v>2937</v>
      </c>
      <c r="F1079" s="3" t="s">
        <v>2967</v>
      </c>
      <c r="G1079" s="3" t="s">
        <v>3087</v>
      </c>
      <c r="H1079" s="3" t="s">
        <v>3125</v>
      </c>
      <c r="I1079" s="3" t="s">
        <v>3556</v>
      </c>
      <c r="J1079" s="10">
        <v>-8.9736650000000004</v>
      </c>
      <c r="K1079" s="10">
        <v>-9.6944479999999995</v>
      </c>
      <c r="L1079" s="10">
        <v>-12.016736999999999</v>
      </c>
      <c r="M1079" s="10">
        <v>3.5391879999999998</v>
      </c>
      <c r="N1079" s="4">
        <v>23.180983000000001</v>
      </c>
      <c r="O1079" s="4">
        <v>16.297433000000002</v>
      </c>
      <c r="P1079" s="4">
        <v>3.1664810000000001</v>
      </c>
      <c r="Q1079" s="4">
        <v>13.193514</v>
      </c>
      <c r="R1079" s="4">
        <v>14.962561000000001</v>
      </c>
      <c r="S1079" s="3" t="s">
        <v>5435</v>
      </c>
      <c r="T1079" s="4">
        <v>201.86</v>
      </c>
      <c r="U1079" s="4">
        <v>7130.5690519399996</v>
      </c>
      <c r="V1079" s="10">
        <v>6997.3910509999996</v>
      </c>
      <c r="W1079" s="4" t="s">
        <v>2935</v>
      </c>
      <c r="X1079" s="5" t="s">
        <v>5436</v>
      </c>
      <c r="Y1079" s="4">
        <v>185.93</v>
      </c>
      <c r="Z1079" s="4">
        <v>23.180983000000001</v>
      </c>
      <c r="AA1079" s="10">
        <v>24.438256658499999</v>
      </c>
      <c r="AB1079" s="10">
        <v>24.727654033299999</v>
      </c>
      <c r="AC1079" s="4">
        <v>1.8767750000000001</v>
      </c>
      <c r="AD1079" s="4">
        <v>1.8393125395648999</v>
      </c>
      <c r="AE1079" s="4">
        <v>1.8823235702054</v>
      </c>
      <c r="AF1079" s="4">
        <v>13.193514</v>
      </c>
      <c r="AG1079" s="4">
        <v>16.3427250700956</v>
      </c>
      <c r="AH1079" s="4">
        <v>16.6631725674306</v>
      </c>
      <c r="AI1079" s="4">
        <v>3.1664810000000001</v>
      </c>
      <c r="AJ1079" s="4">
        <v>7.1716350000000002</v>
      </c>
    </row>
    <row r="1080" spans="1:36" hidden="1" x14ac:dyDescent="0.3">
      <c r="A1080" s="1" t="s">
        <v>1074</v>
      </c>
      <c r="B1080" s="2">
        <v>4973254</v>
      </c>
      <c r="C1080" s="3" t="s">
        <v>2941</v>
      </c>
      <c r="D1080" s="4">
        <v>546.58631257000002</v>
      </c>
      <c r="E1080" s="3" t="s">
        <v>2920</v>
      </c>
      <c r="F1080" s="3" t="s">
        <v>2961</v>
      </c>
      <c r="G1080" s="3" t="s">
        <v>2974</v>
      </c>
      <c r="H1080" s="3" t="s">
        <v>3005</v>
      </c>
      <c r="I1080" s="3" t="s">
        <v>3557</v>
      </c>
      <c r="J1080" s="4">
        <v>-36.018617999999996</v>
      </c>
      <c r="K1080" s="4">
        <v>-22.472885000000002</v>
      </c>
      <c r="L1080" s="4">
        <v>-8.8265309999999992</v>
      </c>
      <c r="M1080" s="4">
        <v>3.2351239999999999</v>
      </c>
      <c r="N1080" s="4" t="s">
        <v>2924</v>
      </c>
      <c r="O1080" s="4" t="s">
        <v>2924</v>
      </c>
      <c r="P1080" s="4">
        <v>0.47933300000000001</v>
      </c>
      <c r="Q1080" s="4">
        <v>4.8464980000000004</v>
      </c>
      <c r="R1080" s="4">
        <v>7.4034360000000001</v>
      </c>
      <c r="S1080" s="3" t="s">
        <v>5437</v>
      </c>
      <c r="T1080" s="4">
        <v>17.87</v>
      </c>
      <c r="U1080" s="4">
        <v>546.58631257000002</v>
      </c>
      <c r="V1080" s="10">
        <v>-262.316688</v>
      </c>
      <c r="W1080" s="4" t="s">
        <v>2935</v>
      </c>
      <c r="X1080" s="4">
        <v>30.68</v>
      </c>
      <c r="Y1080" s="4">
        <v>16.559999999999999</v>
      </c>
      <c r="Z1080" s="4" t="s">
        <v>2924</v>
      </c>
      <c r="AA1080" s="10" t="s">
        <v>2924</v>
      </c>
      <c r="AB1080" s="10">
        <v>54.9153375741</v>
      </c>
      <c r="AC1080" s="4" t="s">
        <v>2924</v>
      </c>
      <c r="AD1080" s="4" t="s">
        <v>2924</v>
      </c>
      <c r="AE1080" s="4" t="s">
        <v>2924</v>
      </c>
      <c r="AF1080" s="4">
        <v>4.8464980000000004</v>
      </c>
      <c r="AG1080" s="4">
        <v>37.206457597548997</v>
      </c>
      <c r="AH1080" s="4">
        <v>27.695807672612698</v>
      </c>
      <c r="AI1080" s="4">
        <v>0.47933300000000001</v>
      </c>
      <c r="AJ1080" s="4">
        <v>0.557253</v>
      </c>
    </row>
    <row r="1081" spans="1:36" hidden="1" x14ac:dyDescent="0.3">
      <c r="A1081" s="1" t="s">
        <v>1075</v>
      </c>
      <c r="B1081" s="2">
        <v>10563394</v>
      </c>
      <c r="C1081" s="3" t="s">
        <v>2936</v>
      </c>
      <c r="D1081" s="4">
        <v>9798.6797394299992</v>
      </c>
      <c r="E1081" s="3" t="s">
        <v>2937</v>
      </c>
      <c r="F1081" s="3" t="s">
        <v>3060</v>
      </c>
      <c r="G1081" s="3" t="s">
        <v>3178</v>
      </c>
      <c r="H1081" s="3" t="s">
        <v>3179</v>
      </c>
      <c r="I1081" s="3" t="s">
        <v>3558</v>
      </c>
      <c r="J1081" s="4">
        <v>20.747423000000001</v>
      </c>
      <c r="K1081" s="4">
        <v>23.289473999999998</v>
      </c>
      <c r="L1081" s="4">
        <v>2.181025</v>
      </c>
      <c r="M1081" s="4">
        <v>12.620191999999999</v>
      </c>
      <c r="N1081" s="4">
        <v>23.498699999999999</v>
      </c>
      <c r="O1081" s="4" t="s">
        <v>2935</v>
      </c>
      <c r="P1081" s="4">
        <v>1.8802989999999999</v>
      </c>
      <c r="Q1081" s="4">
        <v>23.847390999999998</v>
      </c>
      <c r="R1081" s="4" t="s">
        <v>2935</v>
      </c>
      <c r="S1081" s="3" t="s">
        <v>5438</v>
      </c>
      <c r="T1081" s="4">
        <v>9.3699999999999992</v>
      </c>
      <c r="U1081" s="4">
        <v>9798.6797394299992</v>
      </c>
      <c r="V1081" s="10">
        <v>6957.2003789999999</v>
      </c>
      <c r="W1081" s="4">
        <v>1.5410885805763099</v>
      </c>
      <c r="X1081" s="5" t="s">
        <v>5439</v>
      </c>
      <c r="Y1081" s="5" t="s">
        <v>5199</v>
      </c>
      <c r="Z1081" s="4">
        <v>23.498699999999999</v>
      </c>
      <c r="AA1081" s="10">
        <v>15.2411851202388</v>
      </c>
      <c r="AB1081" s="10">
        <v>17.9971621936144</v>
      </c>
      <c r="AC1081" s="4">
        <v>4.6600169999999999</v>
      </c>
      <c r="AD1081" s="4">
        <v>4.0079448523933996</v>
      </c>
      <c r="AE1081" s="4">
        <v>4.5732406383982998</v>
      </c>
      <c r="AF1081" s="4">
        <v>23.847390999999998</v>
      </c>
      <c r="AG1081" s="4">
        <v>12.8812987323066</v>
      </c>
      <c r="AH1081" s="4">
        <v>17.439783760155802</v>
      </c>
      <c r="AI1081" s="4">
        <v>1.8802989999999999</v>
      </c>
      <c r="AJ1081" s="4">
        <v>2.0824370000000001</v>
      </c>
    </row>
    <row r="1082" spans="1:36" hidden="1" x14ac:dyDescent="0.3">
      <c r="A1082" s="1" t="s">
        <v>1076</v>
      </c>
      <c r="B1082" s="2">
        <v>100294</v>
      </c>
      <c r="C1082" s="3" t="s">
        <v>2919</v>
      </c>
      <c r="D1082" s="4">
        <v>3933.5697800100002</v>
      </c>
      <c r="E1082" s="3" t="s">
        <v>2930</v>
      </c>
      <c r="F1082" s="3" t="s">
        <v>2931</v>
      </c>
      <c r="G1082" s="3" t="s">
        <v>2931</v>
      </c>
      <c r="H1082" s="3" t="s">
        <v>2932</v>
      </c>
      <c r="I1082" s="3" t="s">
        <v>2933</v>
      </c>
      <c r="J1082" s="4">
        <v>52.937013</v>
      </c>
      <c r="K1082" s="4">
        <v>18.997796999999998</v>
      </c>
      <c r="L1082" s="4">
        <v>22.714366999999999</v>
      </c>
      <c r="M1082" s="4">
        <v>2.174941</v>
      </c>
      <c r="N1082" s="4">
        <v>13.677215189873399</v>
      </c>
      <c r="O1082" s="4">
        <v>17.191725999999999</v>
      </c>
      <c r="P1082" s="4">
        <v>1.305898</v>
      </c>
      <c r="Q1082" s="4" t="s">
        <v>2935</v>
      </c>
      <c r="R1082" s="4" t="s">
        <v>2935</v>
      </c>
      <c r="S1082" s="3" t="s">
        <v>5440</v>
      </c>
      <c r="T1082" s="4">
        <v>21.61</v>
      </c>
      <c r="U1082" s="4">
        <v>3933.5697800100002</v>
      </c>
      <c r="V1082" s="10" t="s">
        <v>2935</v>
      </c>
      <c r="W1082" s="4">
        <v>3.1466913465988</v>
      </c>
      <c r="X1082" s="4">
        <v>21.72</v>
      </c>
      <c r="Y1082" s="4">
        <v>13.84</v>
      </c>
      <c r="Z1082" s="4">
        <v>13.668564</v>
      </c>
      <c r="AA1082" s="10">
        <v>12.419540229800001</v>
      </c>
      <c r="AB1082" s="10">
        <v>12.3789174605</v>
      </c>
      <c r="AC1082" s="4" t="s">
        <v>2935</v>
      </c>
      <c r="AD1082" s="4" t="s">
        <v>2935</v>
      </c>
      <c r="AE1082" s="4" t="s">
        <v>2935</v>
      </c>
      <c r="AF1082" s="4" t="s">
        <v>2935</v>
      </c>
      <c r="AG1082" s="4" t="s">
        <v>2935</v>
      </c>
      <c r="AH1082" s="4" t="s">
        <v>2935</v>
      </c>
      <c r="AI1082" s="4">
        <v>1.305898</v>
      </c>
      <c r="AJ1082" s="4">
        <v>1.727142</v>
      </c>
    </row>
    <row r="1083" spans="1:36" hidden="1" x14ac:dyDescent="0.3">
      <c r="A1083" s="1" t="s">
        <v>1077</v>
      </c>
      <c r="B1083" s="2">
        <v>8706666</v>
      </c>
      <c r="C1083" s="3" t="s">
        <v>2919</v>
      </c>
      <c r="D1083" s="4">
        <v>559.38924752000003</v>
      </c>
      <c r="E1083" s="3" t="s">
        <v>2925</v>
      </c>
      <c r="F1083" s="3" t="s">
        <v>2997</v>
      </c>
      <c r="G1083" s="3" t="s">
        <v>2998</v>
      </c>
      <c r="H1083" s="3" t="s">
        <v>2998</v>
      </c>
      <c r="I1083" s="3" t="s">
        <v>3559</v>
      </c>
      <c r="J1083" s="4">
        <v>51.571429000000002</v>
      </c>
      <c r="K1083" s="4">
        <v>2.314368</v>
      </c>
      <c r="L1083" s="4">
        <v>-12.096106000000001</v>
      </c>
      <c r="M1083" s="4">
        <v>2.1174210000000002</v>
      </c>
      <c r="N1083" s="4" t="s">
        <v>2924</v>
      </c>
      <c r="O1083" s="4">
        <v>7.5301629999999999</v>
      </c>
      <c r="P1083" s="4">
        <v>2.3640819999999998</v>
      </c>
      <c r="Q1083" s="4">
        <v>10.616833</v>
      </c>
      <c r="R1083" s="4">
        <v>10.435771000000001</v>
      </c>
      <c r="S1083" s="3" t="s">
        <v>5441</v>
      </c>
      <c r="T1083" s="4">
        <v>10.61</v>
      </c>
      <c r="U1083" s="4">
        <v>559.38924752000003</v>
      </c>
      <c r="V1083" s="10">
        <v>838.85724700000003</v>
      </c>
      <c r="W1083" s="4" t="s">
        <v>2935</v>
      </c>
      <c r="X1083" s="4">
        <v>12.61</v>
      </c>
      <c r="Y1083" s="4">
        <v>5.36</v>
      </c>
      <c r="Z1083" s="4" t="s">
        <v>2924</v>
      </c>
      <c r="AA1083" s="10">
        <v>41.076267905500004</v>
      </c>
      <c r="AB1083" s="10">
        <v>151.57142857139999</v>
      </c>
      <c r="AC1083" s="4">
        <v>0.80092799999999997</v>
      </c>
      <c r="AD1083" s="4">
        <v>0.75914318872499997</v>
      </c>
      <c r="AE1083" s="4">
        <v>0.8051253142707</v>
      </c>
      <c r="AF1083" s="4">
        <v>10.616833</v>
      </c>
      <c r="AG1083" s="4">
        <v>8.7765118466454002</v>
      </c>
      <c r="AH1083" s="4">
        <v>9.5428519895227009</v>
      </c>
      <c r="AI1083" s="4">
        <v>2.3640819999999998</v>
      </c>
      <c r="AJ1083" s="4" t="s">
        <v>2924</v>
      </c>
    </row>
    <row r="1084" spans="1:36" hidden="1" x14ac:dyDescent="0.3">
      <c r="A1084" s="1" t="s">
        <v>1078</v>
      </c>
      <c r="B1084" s="2">
        <v>13572597</v>
      </c>
      <c r="C1084" s="3" t="s">
        <v>2941</v>
      </c>
      <c r="D1084" s="4">
        <v>11615.862763880001</v>
      </c>
      <c r="E1084" s="3" t="s">
        <v>2930</v>
      </c>
      <c r="F1084" s="3" t="s">
        <v>2954</v>
      </c>
      <c r="G1084" s="3" t="s">
        <v>2955</v>
      </c>
      <c r="H1084" s="3" t="s">
        <v>3267</v>
      </c>
      <c r="I1084" s="3" t="s">
        <v>3166</v>
      </c>
      <c r="J1084" s="4">
        <v>43.402009</v>
      </c>
      <c r="K1084" s="4">
        <v>34.236531999999997</v>
      </c>
      <c r="L1084" s="4">
        <v>-8.8232110000000006</v>
      </c>
      <c r="M1084" s="4">
        <v>-5.4557700000000002</v>
      </c>
      <c r="N1084" s="4">
        <v>164.73580125628101</v>
      </c>
      <c r="O1084" s="4" t="s">
        <v>2935</v>
      </c>
      <c r="P1084" s="4">
        <v>3.1779350000000002</v>
      </c>
      <c r="Q1084" s="4" t="s">
        <v>2935</v>
      </c>
      <c r="R1084" s="4" t="s">
        <v>2935</v>
      </c>
      <c r="S1084" s="3" t="s">
        <v>5442</v>
      </c>
      <c r="T1084" s="4">
        <v>84.22</v>
      </c>
      <c r="U1084" s="4">
        <v>11615.862763880001</v>
      </c>
      <c r="V1084" s="10" t="s">
        <v>2935</v>
      </c>
      <c r="W1084" s="4" t="s">
        <v>2935</v>
      </c>
      <c r="X1084" s="5" t="s">
        <v>5443</v>
      </c>
      <c r="Y1084" s="4">
        <v>43.61</v>
      </c>
      <c r="Z1084" s="4">
        <v>20.603390999999998</v>
      </c>
      <c r="AA1084" s="10">
        <v>14.5684124577998</v>
      </c>
      <c r="AB1084" s="10">
        <v>16.9762476722338</v>
      </c>
      <c r="AC1084" s="4" t="s">
        <v>2935</v>
      </c>
      <c r="AD1084" s="4" t="s">
        <v>2935</v>
      </c>
      <c r="AE1084" s="4" t="s">
        <v>2935</v>
      </c>
      <c r="AF1084" s="4" t="s">
        <v>2935</v>
      </c>
      <c r="AG1084" s="4" t="s">
        <v>2935</v>
      </c>
      <c r="AH1084" s="4" t="s">
        <v>2935</v>
      </c>
      <c r="AI1084" s="4">
        <v>3.1779350000000002</v>
      </c>
      <c r="AJ1084" s="4">
        <v>3.1779350000000002</v>
      </c>
    </row>
    <row r="1085" spans="1:36" hidden="1" x14ac:dyDescent="0.3">
      <c r="A1085" s="1" t="s">
        <v>1079</v>
      </c>
      <c r="B1085" s="2">
        <v>4263230</v>
      </c>
      <c r="C1085" s="3" t="s">
        <v>2936</v>
      </c>
      <c r="D1085" s="4">
        <v>12457.6176168</v>
      </c>
      <c r="E1085" s="3" t="s">
        <v>2925</v>
      </c>
      <c r="F1085" s="3" t="s">
        <v>2926</v>
      </c>
      <c r="G1085" s="3" t="s">
        <v>2927</v>
      </c>
      <c r="H1085" s="3" t="s">
        <v>3264</v>
      </c>
      <c r="I1085" s="3" t="s">
        <v>3265</v>
      </c>
      <c r="J1085" s="4">
        <v>128.688525</v>
      </c>
      <c r="K1085" s="4">
        <v>26.130199000000001</v>
      </c>
      <c r="L1085" s="4">
        <v>33.301481000000003</v>
      </c>
      <c r="M1085" s="4">
        <v>4.9266639999999997</v>
      </c>
      <c r="N1085" s="5" t="s">
        <v>3560</v>
      </c>
      <c r="O1085" s="4" t="s">
        <v>2924</v>
      </c>
      <c r="P1085" s="4">
        <v>2.7145359999999998</v>
      </c>
      <c r="Q1085" s="4">
        <v>22.637943</v>
      </c>
      <c r="R1085" s="4" t="s">
        <v>2924</v>
      </c>
      <c r="S1085" s="3" t="s">
        <v>5444</v>
      </c>
      <c r="T1085" s="4">
        <v>27.9</v>
      </c>
      <c r="U1085" s="4">
        <v>12457.6176168</v>
      </c>
      <c r="V1085" s="10">
        <v>8786.9176160000006</v>
      </c>
      <c r="W1085" s="4" t="s">
        <v>2935</v>
      </c>
      <c r="X1085" s="4">
        <v>64.83</v>
      </c>
      <c r="Y1085" s="4">
        <v>9.9499999999999993</v>
      </c>
      <c r="Z1085" s="5" t="s">
        <v>3560</v>
      </c>
      <c r="AA1085" s="10" t="s">
        <v>2924</v>
      </c>
      <c r="AB1085" s="10" t="s">
        <v>2924</v>
      </c>
      <c r="AC1085" s="4">
        <v>1.930342</v>
      </c>
      <c r="AD1085" s="4">
        <v>2.2284799506569999</v>
      </c>
      <c r="AE1085" s="4">
        <v>2.1605060888511001</v>
      </c>
      <c r="AF1085" s="4">
        <v>22.637943</v>
      </c>
      <c r="AG1085" s="4" t="s">
        <v>2935</v>
      </c>
      <c r="AH1085" s="4" t="s">
        <v>2935</v>
      </c>
      <c r="AI1085" s="4">
        <v>2.7145359999999998</v>
      </c>
      <c r="AJ1085" s="4">
        <v>2.7145359999999998</v>
      </c>
    </row>
    <row r="1086" spans="1:36" hidden="1" x14ac:dyDescent="0.3">
      <c r="A1086" s="1" t="s">
        <v>1080</v>
      </c>
      <c r="B1086" s="2">
        <v>4389214</v>
      </c>
      <c r="C1086" s="3" t="s">
        <v>2919</v>
      </c>
      <c r="D1086" s="4">
        <v>13972.01787876</v>
      </c>
      <c r="E1086" s="3" t="s">
        <v>2977</v>
      </c>
      <c r="F1086" s="3" t="s">
        <v>2978</v>
      </c>
      <c r="G1086" s="3" t="s">
        <v>3141</v>
      </c>
      <c r="H1086" s="3" t="s">
        <v>3504</v>
      </c>
      <c r="I1086" s="3" t="s">
        <v>2980</v>
      </c>
      <c r="J1086" s="4">
        <v>13.559322</v>
      </c>
      <c r="K1086" s="4">
        <v>2.3723359999999998</v>
      </c>
      <c r="L1086" s="4">
        <v>0.21649299999999999</v>
      </c>
      <c r="M1086" s="4">
        <v>3.516975</v>
      </c>
      <c r="N1086" s="4">
        <v>17.8041958041958</v>
      </c>
      <c r="O1086" s="4">
        <v>13.243173000000001</v>
      </c>
      <c r="P1086" s="4">
        <v>3.2836780000000001</v>
      </c>
      <c r="Q1086" s="4">
        <v>15.013616000000001</v>
      </c>
      <c r="R1086" s="4">
        <v>69.595411999999996</v>
      </c>
      <c r="S1086" s="3" t="s">
        <v>5445</v>
      </c>
      <c r="T1086" s="4">
        <v>50.92</v>
      </c>
      <c r="U1086" s="4">
        <v>13972.01787876</v>
      </c>
      <c r="V1086" s="10">
        <v>21517.874877999999</v>
      </c>
      <c r="W1086" s="4">
        <v>5.9701492537313401</v>
      </c>
      <c r="X1086" s="4">
        <v>52.594999999999999</v>
      </c>
      <c r="Y1086" s="4">
        <v>41.8</v>
      </c>
      <c r="Z1086" s="4">
        <v>17.791754000000001</v>
      </c>
      <c r="AA1086" s="10">
        <v>17.235893443399998</v>
      </c>
      <c r="AB1086" s="10">
        <v>18.1622978945</v>
      </c>
      <c r="AC1086" s="4">
        <v>14.241194</v>
      </c>
      <c r="AD1086" s="4">
        <v>13.488063688753</v>
      </c>
      <c r="AE1086" s="4">
        <v>14.0493685314697</v>
      </c>
      <c r="AF1086" s="4">
        <v>15.013616000000001</v>
      </c>
      <c r="AG1086" s="4">
        <v>14.6198437220798</v>
      </c>
      <c r="AH1086" s="4">
        <v>15.3774120582608</v>
      </c>
      <c r="AI1086" s="4">
        <v>3.2836780000000001</v>
      </c>
      <c r="AJ1086" s="4">
        <v>3.2836780000000001</v>
      </c>
    </row>
    <row r="1087" spans="1:36" hidden="1" x14ac:dyDescent="0.3">
      <c r="A1087" s="1" t="s">
        <v>1081</v>
      </c>
      <c r="B1087" s="2">
        <v>4426551</v>
      </c>
      <c r="C1087" s="3" t="s">
        <v>2936</v>
      </c>
      <c r="D1087" s="4">
        <v>747.57576951999999</v>
      </c>
      <c r="E1087" s="3" t="s">
        <v>3107</v>
      </c>
      <c r="F1087" s="3" t="s">
        <v>3108</v>
      </c>
      <c r="G1087" s="3" t="s">
        <v>3328</v>
      </c>
      <c r="H1087" s="3" t="s">
        <v>3561</v>
      </c>
      <c r="I1087" s="3" t="s">
        <v>3455</v>
      </c>
      <c r="J1087" s="4">
        <v>173.09644700000001</v>
      </c>
      <c r="K1087" s="4">
        <v>11.850312000000001</v>
      </c>
      <c r="L1087" s="4">
        <v>0.74906399999999995</v>
      </c>
      <c r="M1087" s="4">
        <v>8.9068830000000005</v>
      </c>
      <c r="N1087" s="4" t="s">
        <v>2924</v>
      </c>
      <c r="O1087" s="4">
        <v>11.326316</v>
      </c>
      <c r="P1087" s="4">
        <v>3.1098270000000001</v>
      </c>
      <c r="Q1087" s="4">
        <v>5.8406500000000001</v>
      </c>
      <c r="R1087" s="4">
        <v>8.9973069999999993</v>
      </c>
      <c r="S1087" s="3" t="s">
        <v>5446</v>
      </c>
      <c r="T1087" s="4">
        <v>5.38</v>
      </c>
      <c r="U1087" s="4">
        <v>747.57576951999999</v>
      </c>
      <c r="V1087" s="10">
        <v>1853.9287690000001</v>
      </c>
      <c r="W1087" s="4" t="s">
        <v>2935</v>
      </c>
      <c r="X1087" s="4">
        <v>5.93</v>
      </c>
      <c r="Y1087" s="4">
        <v>1.83</v>
      </c>
      <c r="Z1087" s="4" t="s">
        <v>2924</v>
      </c>
      <c r="AA1087" s="10" t="s">
        <v>2924</v>
      </c>
      <c r="AB1087" s="10" t="s">
        <v>2924</v>
      </c>
      <c r="AC1087" s="4">
        <v>0.72491399999999995</v>
      </c>
      <c r="AD1087" s="4">
        <v>0.72838027853880005</v>
      </c>
      <c r="AE1087" s="4">
        <v>0.72987286303349996</v>
      </c>
      <c r="AF1087" s="4">
        <v>5.8406500000000001</v>
      </c>
      <c r="AG1087" s="4">
        <v>6.2908185775621002</v>
      </c>
      <c r="AH1087" s="4">
        <v>6.6231182967600004</v>
      </c>
      <c r="AI1087" s="4">
        <v>3.1098270000000001</v>
      </c>
      <c r="AJ1087" s="4" t="s">
        <v>2924</v>
      </c>
    </row>
    <row r="1088" spans="1:36" hidden="1" x14ac:dyDescent="0.3">
      <c r="A1088" s="1" t="s">
        <v>1082</v>
      </c>
      <c r="B1088" s="2">
        <v>4156047</v>
      </c>
      <c r="C1088" s="3" t="s">
        <v>2936</v>
      </c>
      <c r="D1088" s="4">
        <v>40388.611729769997</v>
      </c>
      <c r="E1088" s="3" t="s">
        <v>2925</v>
      </c>
      <c r="F1088" s="3" t="s">
        <v>2997</v>
      </c>
      <c r="G1088" s="3" t="s">
        <v>3250</v>
      </c>
      <c r="H1088" s="3" t="s">
        <v>3562</v>
      </c>
      <c r="I1088" s="3" t="s">
        <v>3196</v>
      </c>
      <c r="J1088" s="4">
        <v>73.783360000000002</v>
      </c>
      <c r="K1088" s="4">
        <v>18.395721999999999</v>
      </c>
      <c r="L1088" s="4">
        <v>29.036809999999999</v>
      </c>
      <c r="M1088" s="4">
        <v>0.91157699999999997</v>
      </c>
      <c r="N1088" s="4">
        <v>26.749331999999999</v>
      </c>
      <c r="O1088" s="4">
        <v>32.145805000000003</v>
      </c>
      <c r="P1088" s="4">
        <v>5.3835519999999999</v>
      </c>
      <c r="Q1088" s="4">
        <v>22.435646999999999</v>
      </c>
      <c r="R1088" s="4">
        <v>38.17839</v>
      </c>
      <c r="S1088" s="3" t="s">
        <v>5447</v>
      </c>
      <c r="T1088" s="4">
        <v>210.33</v>
      </c>
      <c r="U1088" s="4">
        <v>40388.611729769997</v>
      </c>
      <c r="V1088" s="10">
        <v>37001.249729000003</v>
      </c>
      <c r="W1088" s="4">
        <v>1.42633005277421</v>
      </c>
      <c r="X1088" s="4">
        <v>215.55</v>
      </c>
      <c r="Y1088" s="4">
        <v>119.15</v>
      </c>
      <c r="Z1088" s="4">
        <v>26.749331999999999</v>
      </c>
      <c r="AA1088" s="10">
        <v>28.7171295158</v>
      </c>
      <c r="AB1088" s="10">
        <v>30.198133524700001</v>
      </c>
      <c r="AC1088" s="4">
        <v>6.2115539999999996</v>
      </c>
      <c r="AD1088" s="4">
        <v>5.6421495889801996</v>
      </c>
      <c r="AE1088" s="4">
        <v>6.0069622121588999</v>
      </c>
      <c r="AF1088" s="4">
        <v>22.435646999999999</v>
      </c>
      <c r="AG1088" s="4">
        <v>20.541123594264299</v>
      </c>
      <c r="AH1088" s="4">
        <v>22.006624429807498</v>
      </c>
      <c r="AI1088" s="4">
        <v>5.3835519999999999</v>
      </c>
      <c r="AJ1088" s="5" t="s">
        <v>5448</v>
      </c>
    </row>
    <row r="1089" spans="1:36" hidden="1" x14ac:dyDescent="0.3">
      <c r="A1089" s="1" t="s">
        <v>1083</v>
      </c>
      <c r="B1089" s="2">
        <v>10875661</v>
      </c>
      <c r="C1089" s="3" t="s">
        <v>2919</v>
      </c>
      <c r="D1089" s="4">
        <v>1774.7028127200001</v>
      </c>
      <c r="E1089" s="3" t="s">
        <v>2925</v>
      </c>
      <c r="F1089" s="3" t="s">
        <v>3012</v>
      </c>
      <c r="G1089" s="3" t="s">
        <v>3013</v>
      </c>
      <c r="H1089" s="3" t="s">
        <v>3014</v>
      </c>
      <c r="I1089" s="3" t="s">
        <v>3563</v>
      </c>
      <c r="J1089" s="4">
        <v>9.9206350000000008</v>
      </c>
      <c r="K1089" s="4">
        <v>2.5925929999999999</v>
      </c>
      <c r="L1089" s="5" t="s">
        <v>3564</v>
      </c>
      <c r="M1089" s="4">
        <v>5.8598730000000003</v>
      </c>
      <c r="N1089" s="4">
        <v>8.2033559999999994</v>
      </c>
      <c r="O1089" s="4">
        <v>6.0261060000000004</v>
      </c>
      <c r="P1089" s="4" t="s">
        <v>2924</v>
      </c>
      <c r="Q1089" s="4">
        <v>5.465363</v>
      </c>
      <c r="R1089" s="4">
        <v>9.2932980000000001</v>
      </c>
      <c r="S1089" s="3" t="s">
        <v>5449</v>
      </c>
      <c r="T1089" s="5" t="s">
        <v>5450</v>
      </c>
      <c r="U1089" s="4">
        <v>1774.7028127200001</v>
      </c>
      <c r="V1089" s="10">
        <v>3202.702812</v>
      </c>
      <c r="W1089" s="4" t="s">
        <v>2935</v>
      </c>
      <c r="X1089" s="5" t="s">
        <v>4487</v>
      </c>
      <c r="Y1089" s="5" t="s">
        <v>5232</v>
      </c>
      <c r="Z1089" s="4">
        <v>8.2033559999999994</v>
      </c>
      <c r="AA1089" s="10">
        <v>6.7205822887000002</v>
      </c>
      <c r="AB1089" s="10">
        <v>7.6519337016</v>
      </c>
      <c r="AC1089" s="4">
        <v>0.89561000000000002</v>
      </c>
      <c r="AD1089" s="4">
        <v>0.9010276584611</v>
      </c>
      <c r="AE1089" s="4">
        <v>0.91297115507409998</v>
      </c>
      <c r="AF1089" s="4">
        <v>5.465363</v>
      </c>
      <c r="AG1089" s="4">
        <v>5.3245267032418999</v>
      </c>
      <c r="AH1089" s="4">
        <v>5.4329140152672002</v>
      </c>
      <c r="AI1089" s="4" t="s">
        <v>2924</v>
      </c>
      <c r="AJ1089" s="4" t="s">
        <v>2924</v>
      </c>
    </row>
    <row r="1090" spans="1:36" hidden="1" x14ac:dyDescent="0.3">
      <c r="A1090" s="1" t="s">
        <v>1084</v>
      </c>
      <c r="B1090" s="2">
        <v>4094069</v>
      </c>
      <c r="C1090" s="3" t="s">
        <v>2936</v>
      </c>
      <c r="D1090" s="4">
        <v>40092.856058400001</v>
      </c>
      <c r="E1090" s="3" t="s">
        <v>2946</v>
      </c>
      <c r="F1090" s="3" t="s">
        <v>2947</v>
      </c>
      <c r="G1090" s="3" t="s">
        <v>2985</v>
      </c>
      <c r="H1090" s="3" t="s">
        <v>2986</v>
      </c>
      <c r="I1090" s="3" t="s">
        <v>3503</v>
      </c>
      <c r="J1090" s="4">
        <v>21.771114000000001</v>
      </c>
      <c r="K1090" s="4">
        <v>8.8795330000000003</v>
      </c>
      <c r="L1090" s="4">
        <v>-0.75988999999999995</v>
      </c>
      <c r="M1090" s="4">
        <v>-0.58906800000000004</v>
      </c>
      <c r="N1090" s="4">
        <v>38.411174000000003</v>
      </c>
      <c r="O1090" s="4">
        <v>31.970721999999999</v>
      </c>
      <c r="P1090" s="4">
        <v>37.837955999999998</v>
      </c>
      <c r="Q1090" s="4">
        <v>30.025618999999999</v>
      </c>
      <c r="R1090" s="4">
        <v>44.167867999999999</v>
      </c>
      <c r="S1090" s="3" t="s">
        <v>5451</v>
      </c>
      <c r="T1090" s="4">
        <v>519.78</v>
      </c>
      <c r="U1090" s="4">
        <v>40092.856058400001</v>
      </c>
      <c r="V1090" s="10">
        <v>41325.610057999998</v>
      </c>
      <c r="W1090" s="4" t="s">
        <v>2935</v>
      </c>
      <c r="X1090" s="4">
        <v>559</v>
      </c>
      <c r="Y1090" s="4">
        <v>411.15</v>
      </c>
      <c r="Z1090" s="4">
        <v>38.411174000000003</v>
      </c>
      <c r="AA1090" s="10">
        <v>40.896645055699999</v>
      </c>
      <c r="AB1090" s="10">
        <v>43.666662186099998</v>
      </c>
      <c r="AC1090" s="4">
        <v>6.7322990000000003</v>
      </c>
      <c r="AD1090" s="4">
        <v>6.2879160966861001</v>
      </c>
      <c r="AE1090" s="4">
        <v>6.6182236700704999</v>
      </c>
      <c r="AF1090" s="4">
        <v>30.025618999999999</v>
      </c>
      <c r="AG1090" s="4">
        <v>25.743591051167702</v>
      </c>
      <c r="AH1090" s="4">
        <v>26.972154461925701</v>
      </c>
      <c r="AI1090" s="4">
        <v>37.837955999999998</v>
      </c>
      <c r="AJ1090" s="4" t="s">
        <v>2924</v>
      </c>
    </row>
    <row r="1091" spans="1:36" hidden="1" x14ac:dyDescent="0.3">
      <c r="A1091" s="1" t="s">
        <v>1085</v>
      </c>
      <c r="B1091" s="2">
        <v>4337066</v>
      </c>
      <c r="C1091" s="3" t="s">
        <v>2936</v>
      </c>
      <c r="D1091" s="4">
        <v>5601.2453675699999</v>
      </c>
      <c r="E1091" s="3" t="s">
        <v>2937</v>
      </c>
      <c r="F1091" s="3" t="s">
        <v>2938</v>
      </c>
      <c r="G1091" s="3" t="s">
        <v>3047</v>
      </c>
      <c r="H1091" s="3" t="s">
        <v>3071</v>
      </c>
      <c r="I1091" s="3" t="s">
        <v>3508</v>
      </c>
      <c r="J1091" s="4">
        <v>79.803760999999994</v>
      </c>
      <c r="K1091" s="4">
        <v>25.442098999999999</v>
      </c>
      <c r="L1091" s="4">
        <v>17.656500999999999</v>
      </c>
      <c r="M1091" s="4">
        <v>5.8229069999999998</v>
      </c>
      <c r="N1091" s="4">
        <v>30.669456</v>
      </c>
      <c r="O1091" s="4">
        <v>17.072980999999999</v>
      </c>
      <c r="P1091" s="4">
        <v>1.8006880000000001</v>
      </c>
      <c r="Q1091" s="4">
        <v>6.2167960000000004</v>
      </c>
      <c r="R1091" s="4">
        <v>10.649741000000001</v>
      </c>
      <c r="S1091" s="3" t="s">
        <v>5452</v>
      </c>
      <c r="T1091" s="4">
        <v>21.99</v>
      </c>
      <c r="U1091" s="4">
        <v>5601.2453675699999</v>
      </c>
      <c r="V1091" s="10">
        <v>7878.5453669999997</v>
      </c>
      <c r="W1091" s="4" t="s">
        <v>2935</v>
      </c>
      <c r="X1091" s="4">
        <v>22.05</v>
      </c>
      <c r="Y1091" s="5" t="s">
        <v>5453</v>
      </c>
      <c r="Z1091" s="4">
        <v>30.755244999999999</v>
      </c>
      <c r="AA1091" s="10">
        <v>14.2699545749</v>
      </c>
      <c r="AB1091" s="10">
        <v>16.326985187599998</v>
      </c>
      <c r="AC1091" s="4">
        <v>2.2961490000000002</v>
      </c>
      <c r="AD1091" s="4">
        <v>2.2470553838564</v>
      </c>
      <c r="AE1091" s="4">
        <v>2.3103493338924999</v>
      </c>
      <c r="AF1091" s="4">
        <v>6.2167960000000004</v>
      </c>
      <c r="AG1091" s="4">
        <v>9.7400043504318994</v>
      </c>
      <c r="AH1091" s="4">
        <v>10.3960452357384</v>
      </c>
      <c r="AI1091" s="4">
        <v>1.8006880000000001</v>
      </c>
      <c r="AJ1091" s="4" t="s">
        <v>2924</v>
      </c>
    </row>
    <row r="1092" spans="1:36" hidden="1" x14ac:dyDescent="0.3">
      <c r="A1092" s="1" t="s">
        <v>1086</v>
      </c>
      <c r="B1092" s="2">
        <v>4576404</v>
      </c>
      <c r="C1092" s="3" t="s">
        <v>2936</v>
      </c>
      <c r="D1092" s="4">
        <v>1097.93152035</v>
      </c>
      <c r="E1092" s="3" t="s">
        <v>3033</v>
      </c>
      <c r="F1092" s="3" t="s">
        <v>3033</v>
      </c>
      <c r="G1092" s="3" t="s">
        <v>3054</v>
      </c>
      <c r="H1092" s="3" t="s">
        <v>3565</v>
      </c>
      <c r="I1092" s="3" t="s">
        <v>3056</v>
      </c>
      <c r="J1092" s="4">
        <v>166.49831699999999</v>
      </c>
      <c r="K1092" s="4">
        <v>24.351925000000001</v>
      </c>
      <c r="L1092" s="4">
        <v>-20.691382999999998</v>
      </c>
      <c r="M1092" s="4">
        <v>-0.44025199999999998</v>
      </c>
      <c r="N1092" s="4">
        <v>33.824786000000003</v>
      </c>
      <c r="O1092" s="4">
        <v>13.169717</v>
      </c>
      <c r="P1092" s="4">
        <v>2.8017699999999999</v>
      </c>
      <c r="Q1092" s="4">
        <v>27.403846000000001</v>
      </c>
      <c r="R1092" s="4" t="s">
        <v>2924</v>
      </c>
      <c r="S1092" s="3" t="s">
        <v>5454</v>
      </c>
      <c r="T1092" s="4">
        <v>15.83</v>
      </c>
      <c r="U1092" s="4">
        <v>1097.93152035</v>
      </c>
      <c r="V1092" s="10">
        <v>981.38652000000002</v>
      </c>
      <c r="W1092" s="4" t="s">
        <v>2935</v>
      </c>
      <c r="X1092" s="4">
        <v>20.309999999999999</v>
      </c>
      <c r="Y1092" s="4">
        <v>5.42</v>
      </c>
      <c r="Z1092" s="4">
        <v>33.824786000000003</v>
      </c>
      <c r="AA1092" s="10">
        <v>23.4622795316</v>
      </c>
      <c r="AB1092" s="10">
        <v>29.999241964799999</v>
      </c>
      <c r="AC1092" s="4" t="s">
        <v>2935</v>
      </c>
      <c r="AD1092" s="4">
        <v>3.1130420935765</v>
      </c>
      <c r="AE1092" s="4" t="s">
        <v>2935</v>
      </c>
      <c r="AF1092" s="4">
        <v>27.403846000000001</v>
      </c>
      <c r="AG1092" s="4">
        <v>7.3794230526296998</v>
      </c>
      <c r="AH1092" s="4">
        <v>8.7182017125008002</v>
      </c>
      <c r="AI1092" s="4">
        <v>2.8017699999999999</v>
      </c>
      <c r="AJ1092" s="4">
        <v>2.8017699999999999</v>
      </c>
    </row>
    <row r="1093" spans="1:36" hidden="1" x14ac:dyDescent="0.3">
      <c r="A1093" s="1" t="s">
        <v>1087</v>
      </c>
      <c r="B1093" s="2">
        <v>103697</v>
      </c>
      <c r="C1093" s="3" t="s">
        <v>2936</v>
      </c>
      <c r="D1093" s="4">
        <v>5742.7972644900001</v>
      </c>
      <c r="E1093" s="3" t="s">
        <v>2937</v>
      </c>
      <c r="F1093" s="3" t="s">
        <v>2938</v>
      </c>
      <c r="G1093" s="3" t="s">
        <v>3039</v>
      </c>
      <c r="H1093" s="3" t="s">
        <v>3039</v>
      </c>
      <c r="I1093" s="3" t="s">
        <v>3040</v>
      </c>
      <c r="J1093" s="4">
        <v>46.116284999999998</v>
      </c>
      <c r="K1093" s="4">
        <v>16.285261999999999</v>
      </c>
      <c r="L1093" s="4">
        <v>15.528705</v>
      </c>
      <c r="M1093" s="4">
        <v>6.6389490000000002</v>
      </c>
      <c r="N1093" s="4">
        <v>21.551079999999999</v>
      </c>
      <c r="O1093" s="4" t="s">
        <v>2924</v>
      </c>
      <c r="P1093" s="4">
        <v>2.356776</v>
      </c>
      <c r="Q1093" s="4">
        <v>13.864437000000001</v>
      </c>
      <c r="R1093" s="4" t="s">
        <v>2924</v>
      </c>
      <c r="S1093" s="3" t="s">
        <v>5455</v>
      </c>
      <c r="T1093" s="4">
        <v>161.59</v>
      </c>
      <c r="U1093" s="4">
        <v>5742.7972644900001</v>
      </c>
      <c r="V1093" s="10">
        <v>13735.497264</v>
      </c>
      <c r="W1093" s="4">
        <v>1.43573240918374</v>
      </c>
      <c r="X1093" s="4">
        <v>162.74</v>
      </c>
      <c r="Y1093" s="4">
        <v>106.91500000000001</v>
      </c>
      <c r="Z1093" s="4">
        <v>21.551079999999999</v>
      </c>
      <c r="AA1093" s="10">
        <v>20.4285714285</v>
      </c>
      <c r="AB1093" s="10">
        <v>21.003908580499999</v>
      </c>
      <c r="AC1093" s="4">
        <v>8.9151019999999992</v>
      </c>
      <c r="AD1093" s="4">
        <v>8.1627589043055995</v>
      </c>
      <c r="AE1093" s="4">
        <v>8.6843202910987998</v>
      </c>
      <c r="AF1093" s="4">
        <v>13.864437000000001</v>
      </c>
      <c r="AG1093" s="4">
        <v>11.2586043147541</v>
      </c>
      <c r="AH1093" s="4">
        <v>13.7960134771174</v>
      </c>
      <c r="AI1093" s="4">
        <v>2.356776</v>
      </c>
      <c r="AJ1093" s="4">
        <v>2.4798200000000001</v>
      </c>
    </row>
    <row r="1094" spans="1:36" hidden="1" x14ac:dyDescent="0.3">
      <c r="A1094" s="1" t="s">
        <v>1088</v>
      </c>
      <c r="B1094" s="2">
        <v>4027333</v>
      </c>
      <c r="C1094" s="3" t="s">
        <v>2941</v>
      </c>
      <c r="D1094" s="4">
        <v>553.60770318000004</v>
      </c>
      <c r="E1094" s="3" t="s">
        <v>2930</v>
      </c>
      <c r="F1094" s="3" t="s">
        <v>2954</v>
      </c>
      <c r="G1094" s="3" t="s">
        <v>2955</v>
      </c>
      <c r="H1094" s="3" t="s">
        <v>2956</v>
      </c>
      <c r="I1094" s="3" t="s">
        <v>3102</v>
      </c>
      <c r="J1094" s="4">
        <v>45.744681</v>
      </c>
      <c r="K1094" s="4">
        <v>13.745388</v>
      </c>
      <c r="L1094" s="4">
        <v>5.2946200000000001</v>
      </c>
      <c r="M1094" s="4">
        <v>5.5650690000000003</v>
      </c>
      <c r="N1094" s="4" t="s">
        <v>2924</v>
      </c>
      <c r="O1094" s="4">
        <v>4.573442</v>
      </c>
      <c r="P1094" s="4" t="s">
        <v>2924</v>
      </c>
      <c r="Q1094" s="4">
        <v>14.488201999999999</v>
      </c>
      <c r="R1094" s="4">
        <v>12.160781</v>
      </c>
      <c r="S1094" s="3" t="s">
        <v>5456</v>
      </c>
      <c r="T1094" s="4">
        <v>12.33</v>
      </c>
      <c r="U1094" s="4">
        <v>553.60770318000004</v>
      </c>
      <c r="V1094" s="10">
        <v>877.20270300000004</v>
      </c>
      <c r="W1094" s="4">
        <v>3.5685320356853198</v>
      </c>
      <c r="X1094" s="4">
        <v>12.58</v>
      </c>
      <c r="Y1094" s="5" t="s">
        <v>4769</v>
      </c>
      <c r="Z1094" s="4" t="s">
        <v>2924</v>
      </c>
      <c r="AA1094" s="10">
        <v>16.213017751399999</v>
      </c>
      <c r="AB1094" s="10">
        <v>18.185304268300001</v>
      </c>
      <c r="AC1094" s="4">
        <v>1.8962730000000001</v>
      </c>
      <c r="AD1094" s="4">
        <v>1.6256536378799</v>
      </c>
      <c r="AE1094" s="4">
        <v>1.7488440120877999</v>
      </c>
      <c r="AF1094" s="4">
        <v>14.488201999999999</v>
      </c>
      <c r="AG1094" s="4">
        <v>3.9359971812747001</v>
      </c>
      <c r="AH1094" s="4">
        <v>4.3852827076367999</v>
      </c>
      <c r="AI1094" s="4" t="s">
        <v>2924</v>
      </c>
      <c r="AJ1094" s="4" t="s">
        <v>2924</v>
      </c>
    </row>
    <row r="1095" spans="1:36" hidden="1" x14ac:dyDescent="0.3">
      <c r="A1095" s="1" t="s">
        <v>1089</v>
      </c>
      <c r="B1095" s="2">
        <v>4973395</v>
      </c>
      <c r="C1095" s="3" t="s">
        <v>2941</v>
      </c>
      <c r="D1095" s="4">
        <v>3559.4202757200001</v>
      </c>
      <c r="E1095" s="3" t="s">
        <v>2946</v>
      </c>
      <c r="F1095" s="3" t="s">
        <v>2947</v>
      </c>
      <c r="G1095" s="3" t="s">
        <v>2985</v>
      </c>
      <c r="H1095" s="3" t="s">
        <v>3065</v>
      </c>
      <c r="I1095" s="3" t="s">
        <v>3068</v>
      </c>
      <c r="J1095" s="4">
        <v>62.611012000000002</v>
      </c>
      <c r="K1095" s="4">
        <v>12.331288000000001</v>
      </c>
      <c r="L1095" s="4">
        <v>-18.404634999999999</v>
      </c>
      <c r="M1095" s="4">
        <v>-16.621129</v>
      </c>
      <c r="N1095" s="4" t="s">
        <v>2924</v>
      </c>
      <c r="O1095" s="4" t="s">
        <v>2924</v>
      </c>
      <c r="P1095" s="4">
        <v>1.272823</v>
      </c>
      <c r="Q1095" s="4">
        <v>14.330404</v>
      </c>
      <c r="R1095" s="4" t="s">
        <v>2924</v>
      </c>
      <c r="S1095" s="3" t="s">
        <v>5457</v>
      </c>
      <c r="T1095" s="4">
        <v>18.309999999999999</v>
      </c>
      <c r="U1095" s="4">
        <v>3559.4202757200001</v>
      </c>
      <c r="V1095" s="10">
        <v>10337.417565</v>
      </c>
      <c r="W1095" s="4" t="s">
        <v>2935</v>
      </c>
      <c r="X1095" s="4">
        <v>24.74</v>
      </c>
      <c r="Y1095" s="5" t="s">
        <v>5458</v>
      </c>
      <c r="Z1095" s="4" t="s">
        <v>2924</v>
      </c>
      <c r="AA1095" s="10" t="s">
        <v>2924</v>
      </c>
      <c r="AB1095" s="10" t="s">
        <v>2924</v>
      </c>
      <c r="AC1095" s="4">
        <v>6.6064340000000001</v>
      </c>
      <c r="AD1095" s="4">
        <v>5.8015725044181004</v>
      </c>
      <c r="AE1095" s="4">
        <v>6.5138264326891004</v>
      </c>
      <c r="AF1095" s="4">
        <v>14.330404</v>
      </c>
      <c r="AG1095" s="4">
        <v>12.904042144290599</v>
      </c>
      <c r="AH1095" s="4">
        <v>14.667579348247999</v>
      </c>
      <c r="AI1095" s="4">
        <v>1.272823</v>
      </c>
      <c r="AJ1095" s="4">
        <v>2.1564779999999999</v>
      </c>
    </row>
    <row r="1096" spans="1:36" hidden="1" x14ac:dyDescent="0.3">
      <c r="A1096" s="1" t="s">
        <v>1090</v>
      </c>
      <c r="B1096" s="2">
        <v>108009705</v>
      </c>
      <c r="C1096" s="3" t="s">
        <v>2919</v>
      </c>
      <c r="D1096" s="4">
        <v>37664.608388760003</v>
      </c>
      <c r="E1096" s="3" t="s">
        <v>2920</v>
      </c>
      <c r="F1096" s="3" t="s">
        <v>2961</v>
      </c>
      <c r="G1096" s="3" t="s">
        <v>2962</v>
      </c>
      <c r="H1096" s="3" t="s">
        <v>2963</v>
      </c>
      <c r="I1096" s="3" t="s">
        <v>3196</v>
      </c>
      <c r="J1096" s="4">
        <v>11.843712</v>
      </c>
      <c r="K1096" s="4">
        <v>-2.2875429999999999</v>
      </c>
      <c r="L1096" s="4">
        <v>-7.6923079999999997</v>
      </c>
      <c r="M1096" s="4">
        <v>0.83170299999999997</v>
      </c>
      <c r="N1096" s="4">
        <v>22.586300999999999</v>
      </c>
      <c r="O1096" s="4">
        <v>22.167249000000002</v>
      </c>
      <c r="P1096" s="4">
        <v>4.5284259999999996</v>
      </c>
      <c r="Q1096" s="4">
        <v>11.763544</v>
      </c>
      <c r="R1096" s="4">
        <v>20.990323</v>
      </c>
      <c r="S1096" s="3" t="s">
        <v>5459</v>
      </c>
      <c r="T1096" s="4">
        <v>82.44</v>
      </c>
      <c r="U1096" s="4">
        <v>37664.608388760003</v>
      </c>
      <c r="V1096" s="10">
        <v>45042.608388000001</v>
      </c>
      <c r="W1096" s="4">
        <v>0.16982047549733101</v>
      </c>
      <c r="X1096" s="4">
        <v>94.55</v>
      </c>
      <c r="Y1096" s="4">
        <v>66.39</v>
      </c>
      <c r="Z1096" s="4">
        <v>22.586300999999999</v>
      </c>
      <c r="AA1096" s="10">
        <v>18.1661929001</v>
      </c>
      <c r="AB1096" s="10">
        <v>19.241227200000001</v>
      </c>
      <c r="AC1096" s="4">
        <v>2.3029099999999998</v>
      </c>
      <c r="AD1096" s="4">
        <v>2.2329884275582002</v>
      </c>
      <c r="AE1096" s="4">
        <v>2.2880823933588998</v>
      </c>
      <c r="AF1096" s="4">
        <v>11.763544</v>
      </c>
      <c r="AG1096" s="4">
        <v>11.576898820936499</v>
      </c>
      <c r="AH1096" s="4">
        <v>12.2566715427199</v>
      </c>
      <c r="AI1096" s="4">
        <v>4.5284259999999996</v>
      </c>
      <c r="AJ1096" s="4" t="s">
        <v>2924</v>
      </c>
    </row>
    <row r="1097" spans="1:36" hidden="1" x14ac:dyDescent="0.3">
      <c r="A1097" s="1" t="s">
        <v>1091</v>
      </c>
      <c r="B1097" s="2">
        <v>108612670</v>
      </c>
      <c r="C1097" s="3" t="s">
        <v>2936</v>
      </c>
      <c r="D1097" s="4">
        <v>96246.991005200005</v>
      </c>
      <c r="E1097" s="3" t="s">
        <v>2937</v>
      </c>
      <c r="F1097" s="3" t="s">
        <v>2938</v>
      </c>
      <c r="G1097" s="3" t="s">
        <v>2994</v>
      </c>
      <c r="H1097" s="3" t="s">
        <v>3282</v>
      </c>
      <c r="I1097" s="3" t="s">
        <v>3140</v>
      </c>
      <c r="J1097" s="4">
        <v>166.026667</v>
      </c>
      <c r="K1097" s="4">
        <v>87.720429999999993</v>
      </c>
      <c r="L1097" s="4">
        <v>26.315028000000002</v>
      </c>
      <c r="M1097" s="4">
        <v>5.8830669999999996</v>
      </c>
      <c r="N1097" s="4">
        <v>76.069716999999997</v>
      </c>
      <c r="O1097" s="4">
        <v>34.590845999999999</v>
      </c>
      <c r="P1097" s="4">
        <v>10.117940000000001</v>
      </c>
      <c r="Q1097" s="4">
        <v>52.965451999999999</v>
      </c>
      <c r="R1097" s="4" t="s">
        <v>2935</v>
      </c>
      <c r="S1097" s="3" t="s">
        <v>5460</v>
      </c>
      <c r="T1097" s="4">
        <v>349.16</v>
      </c>
      <c r="U1097" s="4">
        <v>96246.991005200005</v>
      </c>
      <c r="V1097" s="10">
        <v>90848.991005000003</v>
      </c>
      <c r="W1097" s="4" t="s">
        <v>2935</v>
      </c>
      <c r="X1097" s="5" t="s">
        <v>5461</v>
      </c>
      <c r="Y1097" s="4">
        <v>115</v>
      </c>
      <c r="Z1097" s="4">
        <v>76.069716999999997</v>
      </c>
      <c r="AA1097" s="10">
        <v>54.615986234899999</v>
      </c>
      <c r="AB1097" s="10" t="s">
        <v>2935</v>
      </c>
      <c r="AC1097" s="4">
        <v>2.6392709999999999</v>
      </c>
      <c r="AD1097" s="4">
        <v>2.4749574837900998</v>
      </c>
      <c r="AE1097" s="4">
        <v>2.5939497580494</v>
      </c>
      <c r="AF1097" s="4">
        <v>52.965451999999999</v>
      </c>
      <c r="AG1097" s="4">
        <v>29.078893339771199</v>
      </c>
      <c r="AH1097" s="4">
        <v>43.919528728119097</v>
      </c>
      <c r="AI1097" s="4">
        <v>10.117940000000001</v>
      </c>
      <c r="AJ1097" s="4">
        <v>22.94539</v>
      </c>
    </row>
    <row r="1098" spans="1:36" hidden="1" x14ac:dyDescent="0.3">
      <c r="A1098" s="1" t="s">
        <v>1092</v>
      </c>
      <c r="B1098" s="2">
        <v>4048156</v>
      </c>
      <c r="C1098" s="3" t="s">
        <v>2919</v>
      </c>
      <c r="D1098" s="4">
        <v>18603.228044300002</v>
      </c>
      <c r="E1098" s="3" t="s">
        <v>2946</v>
      </c>
      <c r="F1098" s="3" t="s">
        <v>2947</v>
      </c>
      <c r="G1098" s="3" t="s">
        <v>2948</v>
      </c>
      <c r="H1098" s="3" t="s">
        <v>2949</v>
      </c>
      <c r="I1098" s="3" t="s">
        <v>2950</v>
      </c>
      <c r="J1098" s="4">
        <v>41.937001000000002</v>
      </c>
      <c r="K1098" s="4">
        <v>19.375247000000002</v>
      </c>
      <c r="L1098" s="4">
        <v>11.361121000000001</v>
      </c>
      <c r="M1098" s="4">
        <v>2.0622039999999999</v>
      </c>
      <c r="N1098" s="4">
        <v>30.55668</v>
      </c>
      <c r="O1098" s="4">
        <v>8.9134930000000008</v>
      </c>
      <c r="P1098" s="4">
        <v>8.8637700000000006</v>
      </c>
      <c r="Q1098" s="4">
        <v>14.455862</v>
      </c>
      <c r="R1098" s="4">
        <v>15.840854999999999</v>
      </c>
      <c r="S1098" s="3" t="s">
        <v>5462</v>
      </c>
      <c r="T1098" s="4">
        <v>30.19</v>
      </c>
      <c r="U1098" s="4">
        <v>18603.228044300002</v>
      </c>
      <c r="V1098" s="10">
        <v>26454.228043999999</v>
      </c>
      <c r="W1098" s="4">
        <v>1.65617754223253</v>
      </c>
      <c r="X1098" s="4">
        <v>30.885000000000002</v>
      </c>
      <c r="Y1098" s="4">
        <v>19.079999999999998</v>
      </c>
      <c r="Z1098" s="4">
        <v>30.55668</v>
      </c>
      <c r="AA1098" s="10">
        <v>13.026968716200001</v>
      </c>
      <c r="AB1098" s="10">
        <v>13.7185493508</v>
      </c>
      <c r="AC1098" s="4">
        <v>6.8481050000000003</v>
      </c>
      <c r="AD1098" s="4">
        <v>6.6356940180287998</v>
      </c>
      <c r="AE1098" s="4">
        <v>6.7444944405960996</v>
      </c>
      <c r="AF1098" s="4">
        <v>14.455862</v>
      </c>
      <c r="AG1098" s="4">
        <v>11.914172241037701</v>
      </c>
      <c r="AH1098" s="4">
        <v>11.536269178200801</v>
      </c>
      <c r="AI1098" s="4">
        <v>8.8637700000000006</v>
      </c>
      <c r="AJ1098" s="4" t="s">
        <v>2924</v>
      </c>
    </row>
    <row r="1099" spans="1:36" hidden="1" x14ac:dyDescent="0.3">
      <c r="A1099" s="1" t="s">
        <v>1093</v>
      </c>
      <c r="B1099" s="2">
        <v>4994888</v>
      </c>
      <c r="C1099" s="3" t="s">
        <v>2936</v>
      </c>
      <c r="D1099" s="4">
        <v>720.89810969999996</v>
      </c>
      <c r="E1099" s="3" t="s">
        <v>2937</v>
      </c>
      <c r="F1099" s="3" t="s">
        <v>3060</v>
      </c>
      <c r="G1099" s="3" t="s">
        <v>3340</v>
      </c>
      <c r="H1099" s="3" t="s">
        <v>3340</v>
      </c>
      <c r="I1099" s="3" t="s">
        <v>3341</v>
      </c>
      <c r="J1099" s="4">
        <v>9.5516570000000005</v>
      </c>
      <c r="K1099" s="4">
        <v>-0.76515599999999995</v>
      </c>
      <c r="L1099" s="4">
        <v>3.056235</v>
      </c>
      <c r="M1099" s="4">
        <v>-4.530011</v>
      </c>
      <c r="N1099" s="4">
        <v>10.637224</v>
      </c>
      <c r="O1099" s="4">
        <v>17.310061999999999</v>
      </c>
      <c r="P1099" s="4">
        <v>0.77520800000000001</v>
      </c>
      <c r="Q1099" s="5" t="s">
        <v>3566</v>
      </c>
      <c r="R1099" s="4">
        <v>39.378323999999999</v>
      </c>
      <c r="S1099" s="3" t="s">
        <v>5463</v>
      </c>
      <c r="T1099" s="4">
        <v>16.86</v>
      </c>
      <c r="U1099" s="4">
        <v>720.89810969999996</v>
      </c>
      <c r="V1099" s="10">
        <v>749.96510899999998</v>
      </c>
      <c r="W1099" s="4">
        <v>9.4899169632265696</v>
      </c>
      <c r="X1099" s="4">
        <v>23.43</v>
      </c>
      <c r="Y1099" s="4">
        <v>14.025</v>
      </c>
      <c r="Z1099" s="4">
        <v>10.637224</v>
      </c>
      <c r="AA1099" s="10">
        <v>10.7594128908</v>
      </c>
      <c r="AB1099" s="10">
        <v>9.7021452904000007</v>
      </c>
      <c r="AC1099" s="4">
        <v>1.707066</v>
      </c>
      <c r="AD1099" s="4">
        <v>2.7451510470675999</v>
      </c>
      <c r="AE1099" s="4">
        <v>2.5096504195493998</v>
      </c>
      <c r="AF1099" s="5" t="s">
        <v>3566</v>
      </c>
      <c r="AG1099" s="4">
        <v>5.0230879161655002</v>
      </c>
      <c r="AH1099" s="4">
        <v>4.8346842004967998</v>
      </c>
      <c r="AI1099" s="4">
        <v>0.77520800000000001</v>
      </c>
      <c r="AJ1099" s="4">
        <v>0.77520800000000001</v>
      </c>
    </row>
    <row r="1100" spans="1:36" hidden="1" x14ac:dyDescent="0.3">
      <c r="A1100" s="1" t="s">
        <v>1094</v>
      </c>
      <c r="B1100" s="2">
        <v>14782012</v>
      </c>
      <c r="C1100" s="3" t="s">
        <v>2919</v>
      </c>
      <c r="D1100" s="4">
        <v>2162.2736578700001</v>
      </c>
      <c r="E1100" s="3" t="s">
        <v>2920</v>
      </c>
      <c r="F1100" s="3" t="s">
        <v>2961</v>
      </c>
      <c r="G1100" s="3" t="s">
        <v>2974</v>
      </c>
      <c r="H1100" s="3" t="s">
        <v>3005</v>
      </c>
      <c r="I1100" s="3" t="s">
        <v>3413</v>
      </c>
      <c r="J1100" s="4">
        <v>4788.8198759999996</v>
      </c>
      <c r="K1100" s="4">
        <v>131.36390399999999</v>
      </c>
      <c r="L1100" s="4">
        <v>36.200035</v>
      </c>
      <c r="M1100" s="4">
        <v>15.022651</v>
      </c>
      <c r="N1100" s="4" t="s">
        <v>2924</v>
      </c>
      <c r="O1100" s="4" t="s">
        <v>2924</v>
      </c>
      <c r="P1100" s="4">
        <v>10.559431</v>
      </c>
      <c r="Q1100" s="4" t="s">
        <v>2924</v>
      </c>
      <c r="R1100" s="4" t="s">
        <v>2924</v>
      </c>
      <c r="S1100" s="3" t="s">
        <v>5464</v>
      </c>
      <c r="T1100" s="4">
        <v>78.709999999999994</v>
      </c>
      <c r="U1100" s="4">
        <v>2162.2736578700001</v>
      </c>
      <c r="V1100" s="10">
        <v>2161.9146569999998</v>
      </c>
      <c r="W1100" s="4" t="s">
        <v>2935</v>
      </c>
      <c r="X1100" s="4">
        <v>89.109899999999996</v>
      </c>
      <c r="Y1100" s="4">
        <v>1.41</v>
      </c>
      <c r="Z1100" s="4" t="s">
        <v>2924</v>
      </c>
      <c r="AA1100" s="10">
        <v>195.55279503099999</v>
      </c>
      <c r="AB1100" s="10" t="s">
        <v>2924</v>
      </c>
      <c r="AC1100" s="5" t="s">
        <v>5465</v>
      </c>
      <c r="AD1100" s="4">
        <v>6.6254820121176001</v>
      </c>
      <c r="AE1100" s="4">
        <v>7.5014994291938999</v>
      </c>
      <c r="AF1100" s="4" t="s">
        <v>2924</v>
      </c>
      <c r="AG1100" s="4">
        <v>183.213106525424</v>
      </c>
      <c r="AH1100" s="4" t="s">
        <v>2924</v>
      </c>
      <c r="AI1100" s="4">
        <v>10.559431</v>
      </c>
      <c r="AJ1100" s="4">
        <v>50.944983999999998</v>
      </c>
    </row>
    <row r="1101" spans="1:36" hidden="1" x14ac:dyDescent="0.3">
      <c r="A1101" s="1" t="s">
        <v>1095</v>
      </c>
      <c r="B1101" s="2">
        <v>4991196</v>
      </c>
      <c r="C1101" s="3" t="s">
        <v>2936</v>
      </c>
      <c r="D1101" s="4">
        <v>11249.74173172</v>
      </c>
      <c r="E1101" s="3" t="s">
        <v>2937</v>
      </c>
      <c r="F1101" s="3" t="s">
        <v>2938</v>
      </c>
      <c r="G1101" s="3" t="s">
        <v>2994</v>
      </c>
      <c r="H1101" s="3" t="s">
        <v>2995</v>
      </c>
      <c r="I1101" s="3" t="s">
        <v>3283</v>
      </c>
      <c r="J1101" s="4">
        <v>67.624114000000006</v>
      </c>
      <c r="K1101" s="4">
        <v>25.79336</v>
      </c>
      <c r="L1101" s="4">
        <v>12.924033</v>
      </c>
      <c r="M1101" s="4">
        <v>3.9929600000000001</v>
      </c>
      <c r="N1101" s="4">
        <v>39.236356000000001</v>
      </c>
      <c r="O1101" s="4">
        <v>19.388843000000001</v>
      </c>
      <c r="P1101" s="4">
        <v>4.6689879999999997</v>
      </c>
      <c r="Q1101" s="4">
        <v>17.984901000000001</v>
      </c>
      <c r="R1101" s="4">
        <v>21.029620000000001</v>
      </c>
      <c r="S1101" s="3" t="s">
        <v>5466</v>
      </c>
      <c r="T1101" s="5" t="s">
        <v>5467</v>
      </c>
      <c r="U1101" s="4">
        <v>11249.74173172</v>
      </c>
      <c r="V1101" s="10">
        <v>12617.109731</v>
      </c>
      <c r="W1101" s="4" t="s">
        <v>2935</v>
      </c>
      <c r="X1101" s="4">
        <v>195.94</v>
      </c>
      <c r="Y1101" s="4">
        <v>108.89</v>
      </c>
      <c r="Z1101" s="4">
        <v>39.236356000000001</v>
      </c>
      <c r="AA1101" s="10">
        <v>22.853689490499999</v>
      </c>
      <c r="AB1101" s="10">
        <v>26.960857705399999</v>
      </c>
      <c r="AC1101" s="4">
        <v>3.0589140000000001</v>
      </c>
      <c r="AD1101" s="4">
        <v>2.7143369529700001</v>
      </c>
      <c r="AE1101" s="4">
        <v>2.9314597699760001</v>
      </c>
      <c r="AF1101" s="4">
        <v>17.984901000000001</v>
      </c>
      <c r="AG1101" s="4">
        <v>14.318863728546599</v>
      </c>
      <c r="AH1101" s="4">
        <v>16.2908010273561</v>
      </c>
      <c r="AI1101" s="4">
        <v>4.6689879999999997</v>
      </c>
      <c r="AJ1101" s="4">
        <v>67.89228</v>
      </c>
    </row>
    <row r="1102" spans="1:36" hidden="1" x14ac:dyDescent="0.3">
      <c r="A1102" s="1" t="s">
        <v>1096</v>
      </c>
      <c r="B1102" s="2">
        <v>109838</v>
      </c>
      <c r="C1102" s="3" t="s">
        <v>2936</v>
      </c>
      <c r="D1102" s="4">
        <v>1169.88763814</v>
      </c>
      <c r="E1102" s="3" t="s">
        <v>2930</v>
      </c>
      <c r="F1102" s="3" t="s">
        <v>2954</v>
      </c>
      <c r="G1102" s="3" t="s">
        <v>2955</v>
      </c>
      <c r="H1102" s="3" t="s">
        <v>2956</v>
      </c>
      <c r="I1102" s="3" t="s">
        <v>2972</v>
      </c>
      <c r="J1102" s="4">
        <v>20.509125999999998</v>
      </c>
      <c r="K1102" s="4">
        <v>-3.5</v>
      </c>
      <c r="L1102" s="4">
        <v>-6.7979200000000004</v>
      </c>
      <c r="M1102" s="4">
        <v>-7.2115390000000001</v>
      </c>
      <c r="N1102" s="4">
        <v>4.1276630000000001</v>
      </c>
      <c r="O1102" s="4" t="s">
        <v>2935</v>
      </c>
      <c r="P1102" s="4">
        <v>0.830932</v>
      </c>
      <c r="Q1102" s="4">
        <v>113.84238000000001</v>
      </c>
      <c r="R1102" s="4" t="s">
        <v>2935</v>
      </c>
      <c r="S1102" s="3" t="s">
        <v>5468</v>
      </c>
      <c r="T1102" s="4">
        <v>50.18</v>
      </c>
      <c r="U1102" s="4">
        <v>1169.88763814</v>
      </c>
      <c r="V1102" s="10">
        <v>1356.704158</v>
      </c>
      <c r="W1102" s="4">
        <v>8.9677162216022293</v>
      </c>
      <c r="X1102" s="4">
        <v>55.435000000000002</v>
      </c>
      <c r="Y1102" s="4">
        <v>41.11</v>
      </c>
      <c r="Z1102" s="4">
        <v>4.1276630000000001</v>
      </c>
      <c r="AA1102" s="10" t="s">
        <v>2935</v>
      </c>
      <c r="AB1102" s="10" t="s">
        <v>2935</v>
      </c>
      <c r="AC1102" s="4">
        <v>50.721173999999998</v>
      </c>
      <c r="AD1102" s="4" t="s">
        <v>2935</v>
      </c>
      <c r="AE1102" s="4" t="s">
        <v>2935</v>
      </c>
      <c r="AF1102" s="4">
        <v>113.84238000000001</v>
      </c>
      <c r="AG1102" s="4" t="s">
        <v>2935</v>
      </c>
      <c r="AH1102" s="4" t="s">
        <v>2935</v>
      </c>
      <c r="AI1102" s="4">
        <v>0.830932</v>
      </c>
      <c r="AJ1102" s="4">
        <v>0.830932</v>
      </c>
    </row>
    <row r="1103" spans="1:36" hidden="1" x14ac:dyDescent="0.3">
      <c r="A1103" s="1" t="s">
        <v>1097</v>
      </c>
      <c r="B1103" s="2">
        <v>4040505</v>
      </c>
      <c r="C1103" s="3" t="s">
        <v>2936</v>
      </c>
      <c r="D1103" s="4">
        <v>77364.607174639998</v>
      </c>
      <c r="E1103" s="3" t="s">
        <v>2937</v>
      </c>
      <c r="F1103" s="3" t="s">
        <v>2938</v>
      </c>
      <c r="G1103" s="3" t="s">
        <v>2952</v>
      </c>
      <c r="H1103" s="3" t="s">
        <v>2952</v>
      </c>
      <c r="I1103" s="3" t="s">
        <v>3041</v>
      </c>
      <c r="J1103" s="4">
        <v>13.711012</v>
      </c>
      <c r="K1103" s="4">
        <v>-3.9666039999999998</v>
      </c>
      <c r="L1103" s="4">
        <v>-7.9022189999999997</v>
      </c>
      <c r="M1103" s="4">
        <v>-2.1459079999999999</v>
      </c>
      <c r="N1103" s="4">
        <v>21.485970999999999</v>
      </c>
      <c r="O1103" s="4">
        <v>33.830731999999998</v>
      </c>
      <c r="P1103" s="4">
        <v>3.3676300000000001</v>
      </c>
      <c r="Q1103" s="4">
        <v>14.801662</v>
      </c>
      <c r="R1103" s="4">
        <v>36.172893000000002</v>
      </c>
      <c r="S1103" s="3" t="s">
        <v>5469</v>
      </c>
      <c r="T1103" s="4">
        <v>281.81</v>
      </c>
      <c r="U1103" s="4">
        <v>77364.607174639998</v>
      </c>
      <c r="V1103" s="10">
        <v>86430.607174000004</v>
      </c>
      <c r="W1103" s="4">
        <v>2.0155423867144502</v>
      </c>
      <c r="X1103" s="5" t="s">
        <v>5470</v>
      </c>
      <c r="Y1103" s="4">
        <v>243.87</v>
      </c>
      <c r="Z1103" s="4">
        <v>21.485970999999999</v>
      </c>
      <c r="AA1103" s="10">
        <v>17.693964299299999</v>
      </c>
      <c r="AB1103" s="10">
        <v>20.231091456600002</v>
      </c>
      <c r="AC1103" s="4">
        <v>1.877049</v>
      </c>
      <c r="AD1103" s="4">
        <v>1.7196525541929999</v>
      </c>
      <c r="AE1103" s="4">
        <v>1.8055201098566001</v>
      </c>
      <c r="AF1103" s="4">
        <v>14.801662</v>
      </c>
      <c r="AG1103" s="4">
        <v>13.289483804433701</v>
      </c>
      <c r="AH1103" s="4">
        <v>14.946298157469201</v>
      </c>
      <c r="AI1103" s="4">
        <v>3.3676300000000001</v>
      </c>
      <c r="AJ1103" s="4">
        <v>122.207285</v>
      </c>
    </row>
    <row r="1104" spans="1:36" hidden="1" x14ac:dyDescent="0.3">
      <c r="A1104" s="1" t="s">
        <v>1098</v>
      </c>
      <c r="B1104" s="2">
        <v>114527</v>
      </c>
      <c r="C1104" s="3" t="s">
        <v>2936</v>
      </c>
      <c r="D1104" s="4">
        <v>196057.55882460001</v>
      </c>
      <c r="E1104" s="3" t="s">
        <v>2937</v>
      </c>
      <c r="F1104" s="3" t="s">
        <v>2938</v>
      </c>
      <c r="G1104" s="3" t="s">
        <v>2952</v>
      </c>
      <c r="H1104" s="3" t="s">
        <v>2952</v>
      </c>
      <c r="I1104" s="3" t="s">
        <v>3326</v>
      </c>
      <c r="J1104" s="4">
        <v>50.996082000000001</v>
      </c>
      <c r="K1104" s="4">
        <v>6.7597829999999997</v>
      </c>
      <c r="L1104" s="4">
        <v>2.5416050000000001</v>
      </c>
      <c r="M1104" s="4">
        <v>2.3851239999999998</v>
      </c>
      <c r="N1104" s="4">
        <v>36.215513999999999</v>
      </c>
      <c r="O1104" s="4">
        <v>41.086413999999998</v>
      </c>
      <c r="P1104" s="4">
        <v>10.387637</v>
      </c>
      <c r="Q1104" s="4">
        <v>20.202898999999999</v>
      </c>
      <c r="R1104" s="4">
        <v>37.195678999999998</v>
      </c>
      <c r="S1104" s="3" t="s">
        <v>5471</v>
      </c>
      <c r="T1104" s="4">
        <v>181.15</v>
      </c>
      <c r="U1104" s="4">
        <v>196057.55882460001</v>
      </c>
      <c r="V1104" s="10">
        <v>201786.55882400001</v>
      </c>
      <c r="W1104" s="4">
        <v>0.61827215015180803</v>
      </c>
      <c r="X1104" s="5" t="s">
        <v>5472</v>
      </c>
      <c r="Y1104" s="4">
        <v>118.17</v>
      </c>
      <c r="Z1104" s="4">
        <v>31.898222000000001</v>
      </c>
      <c r="AA1104" s="10">
        <v>37.296685196600002</v>
      </c>
      <c r="AB1104" s="10">
        <v>41.997714063099998</v>
      </c>
      <c r="AC1104" s="4">
        <v>2.8846020000000001</v>
      </c>
      <c r="AD1104" s="4">
        <v>5.2579573893484</v>
      </c>
      <c r="AE1104" s="4">
        <v>5.4003770844218</v>
      </c>
      <c r="AF1104" s="4">
        <v>20.202898999999999</v>
      </c>
      <c r="AG1104" s="4">
        <v>22.653080142741899</v>
      </c>
      <c r="AH1104" s="4">
        <v>24.778391680414899</v>
      </c>
      <c r="AI1104" s="4">
        <v>10.387637</v>
      </c>
      <c r="AJ1104" s="4">
        <v>34.102032999999999</v>
      </c>
    </row>
    <row r="1105" spans="1:36" hidden="1" x14ac:dyDescent="0.3">
      <c r="A1105" s="1" t="s">
        <v>1099</v>
      </c>
      <c r="B1105" s="2">
        <v>4096376</v>
      </c>
      <c r="C1105" s="3" t="s">
        <v>2936</v>
      </c>
      <c r="D1105" s="4">
        <v>36085.328370000003</v>
      </c>
      <c r="E1105" s="3" t="s">
        <v>3007</v>
      </c>
      <c r="F1105" s="3" t="s">
        <v>3008</v>
      </c>
      <c r="G1105" s="3" t="s">
        <v>3009</v>
      </c>
      <c r="H1105" s="3" t="s">
        <v>3010</v>
      </c>
      <c r="I1105" s="3" t="s">
        <v>3412</v>
      </c>
      <c r="J1105" s="4">
        <v>-0.27615800000000001</v>
      </c>
      <c r="K1105" s="4">
        <v>-8.0232069999999993</v>
      </c>
      <c r="L1105" s="4">
        <v>-5.9061959999999996</v>
      </c>
      <c r="M1105" s="4">
        <v>2.8318300000000001</v>
      </c>
      <c r="N1105" s="4">
        <v>15.479876000000001</v>
      </c>
      <c r="O1105" s="4">
        <v>13.325132999999999</v>
      </c>
      <c r="P1105" s="4">
        <v>3.894781</v>
      </c>
      <c r="Q1105" s="4">
        <v>11.016242999999999</v>
      </c>
      <c r="R1105" s="4">
        <v>19.582336999999999</v>
      </c>
      <c r="S1105" s="3" t="s">
        <v>5473</v>
      </c>
      <c r="T1105" s="4">
        <v>65</v>
      </c>
      <c r="U1105" s="4">
        <v>36085.328370000003</v>
      </c>
      <c r="V1105" s="10">
        <v>49188.628369999999</v>
      </c>
      <c r="W1105" s="4">
        <v>3.6923076923076898</v>
      </c>
      <c r="X1105" s="4">
        <v>75.900000000000006</v>
      </c>
      <c r="Y1105" s="4">
        <v>61.475000000000001</v>
      </c>
      <c r="Z1105" s="4">
        <v>15.479876000000001</v>
      </c>
      <c r="AA1105" s="10">
        <v>14.2813200333</v>
      </c>
      <c r="AB1105" s="10">
        <v>14.3979550473</v>
      </c>
      <c r="AC1105" s="4">
        <v>2.4841989999999998</v>
      </c>
      <c r="AD1105" s="4">
        <v>2.4620254700859001</v>
      </c>
      <c r="AE1105" s="4">
        <v>2.4641473221262</v>
      </c>
      <c r="AF1105" s="4">
        <v>11.016242999999999</v>
      </c>
      <c r="AG1105" s="4">
        <v>11.756946841558401</v>
      </c>
      <c r="AH1105" s="4">
        <v>11.837868396602801</v>
      </c>
      <c r="AI1105" s="4">
        <v>3.894781</v>
      </c>
      <c r="AJ1105" s="4" t="s">
        <v>2924</v>
      </c>
    </row>
    <row r="1106" spans="1:36" hidden="1" x14ac:dyDescent="0.3">
      <c r="A1106" s="1" t="s">
        <v>1100</v>
      </c>
      <c r="B1106" s="2">
        <v>4272273</v>
      </c>
      <c r="C1106" s="3" t="s">
        <v>2936</v>
      </c>
      <c r="D1106" s="4">
        <v>64359.344515199999</v>
      </c>
      <c r="E1106" s="3" t="s">
        <v>2925</v>
      </c>
      <c r="F1106" s="3" t="s">
        <v>3012</v>
      </c>
      <c r="G1106" s="3" t="s">
        <v>3525</v>
      </c>
      <c r="H1106" s="3" t="s">
        <v>3526</v>
      </c>
      <c r="I1106" s="3" t="s">
        <v>3527</v>
      </c>
      <c r="J1106" s="4">
        <v>107.700497</v>
      </c>
      <c r="K1106" s="4">
        <v>25.979337000000001</v>
      </c>
      <c r="L1106" s="4">
        <v>8.9335570000000004</v>
      </c>
      <c r="M1106" s="4">
        <v>2.6122019999999999</v>
      </c>
      <c r="N1106" s="4">
        <v>6.3248329999999999</v>
      </c>
      <c r="O1106" s="4">
        <v>8.2646149999999992</v>
      </c>
      <c r="P1106" s="4">
        <v>0.90763899999999997</v>
      </c>
      <c r="Q1106" s="4">
        <v>9.2014060000000004</v>
      </c>
      <c r="R1106" s="4" t="s">
        <v>2924</v>
      </c>
      <c r="S1106" s="3" t="s">
        <v>5474</v>
      </c>
      <c r="T1106" s="4">
        <v>58.53</v>
      </c>
      <c r="U1106" s="4">
        <v>64359.344515199999</v>
      </c>
      <c r="V1106" s="10">
        <v>169738.344515</v>
      </c>
      <c r="W1106" s="4">
        <v>0.82009226037929295</v>
      </c>
      <c r="X1106" s="4">
        <v>59.39</v>
      </c>
      <c r="Y1106" s="4">
        <v>27.934999999999999</v>
      </c>
      <c r="Z1106" s="4">
        <v>6.3248329999999999</v>
      </c>
      <c r="AA1106" s="10">
        <v>6.2807842127000004</v>
      </c>
      <c r="AB1106" s="10">
        <v>5.7197694110999997</v>
      </c>
      <c r="AC1106" s="4">
        <v>0.92895799999999995</v>
      </c>
      <c r="AD1106" s="4">
        <v>0.95333428816150001</v>
      </c>
      <c r="AE1106" s="4">
        <v>0.9348001226689</v>
      </c>
      <c r="AF1106" s="4">
        <v>9.2014060000000004</v>
      </c>
      <c r="AG1106" s="4">
        <v>6.7052900717656003</v>
      </c>
      <c r="AH1106" s="4">
        <v>6.5109769033338996</v>
      </c>
      <c r="AI1106" s="4">
        <v>0.90763899999999997</v>
      </c>
      <c r="AJ1106" s="4">
        <v>0.97269499999999998</v>
      </c>
    </row>
    <row r="1107" spans="1:36" hidden="1" x14ac:dyDescent="0.3">
      <c r="A1107" s="1" t="s">
        <v>1101</v>
      </c>
      <c r="B1107" s="2">
        <v>4104850</v>
      </c>
      <c r="C1107" s="3" t="s">
        <v>2936</v>
      </c>
      <c r="D1107" s="4">
        <v>1442.6296660400001</v>
      </c>
      <c r="E1107" s="3" t="s">
        <v>3098</v>
      </c>
      <c r="F1107" s="3" t="s">
        <v>3098</v>
      </c>
      <c r="G1107" s="3" t="s">
        <v>3099</v>
      </c>
      <c r="H1107" s="3" t="s">
        <v>3156</v>
      </c>
      <c r="I1107" s="3" t="s">
        <v>3567</v>
      </c>
      <c r="J1107" s="4">
        <v>-0.33840999999999999</v>
      </c>
      <c r="K1107" s="4">
        <v>-10.007638999999999</v>
      </c>
      <c r="L1107" s="4">
        <v>-9.0347489999999997</v>
      </c>
      <c r="M1107" s="4">
        <v>-8.4818000000000005E-2</v>
      </c>
      <c r="N1107" s="4" t="s">
        <v>2924</v>
      </c>
      <c r="O1107" s="4" t="s">
        <v>2924</v>
      </c>
      <c r="P1107" s="5" t="s">
        <v>3568</v>
      </c>
      <c r="Q1107" s="4">
        <v>10.282715</v>
      </c>
      <c r="R1107" s="4" t="s">
        <v>2924</v>
      </c>
      <c r="S1107" s="3" t="s">
        <v>5475</v>
      </c>
      <c r="T1107" s="4">
        <v>11.78</v>
      </c>
      <c r="U1107" s="4">
        <v>1442.6296660400001</v>
      </c>
      <c r="V1107" s="10">
        <v>6666.0886659999996</v>
      </c>
      <c r="W1107" s="4">
        <v>5.6027164685908302</v>
      </c>
      <c r="X1107" s="4">
        <v>15.17</v>
      </c>
      <c r="Y1107" s="5" t="s">
        <v>5476</v>
      </c>
      <c r="Z1107" s="4" t="s">
        <v>2924</v>
      </c>
      <c r="AA1107" s="10" t="s">
        <v>2924</v>
      </c>
      <c r="AB1107" s="10" t="s">
        <v>2924</v>
      </c>
      <c r="AC1107" s="4">
        <v>2.2111459999999998</v>
      </c>
      <c r="AD1107" s="4">
        <v>2.2335696652706001</v>
      </c>
      <c r="AE1107" s="4">
        <v>2.2498527341456001</v>
      </c>
      <c r="AF1107" s="4">
        <v>10.282715</v>
      </c>
      <c r="AG1107" s="4">
        <v>10.1969544246866</v>
      </c>
      <c r="AH1107" s="4">
        <v>11.3368854863946</v>
      </c>
      <c r="AI1107" s="5" t="s">
        <v>3568</v>
      </c>
      <c r="AJ1107" s="4" t="s">
        <v>2924</v>
      </c>
    </row>
    <row r="1108" spans="1:36" hidden="1" x14ac:dyDescent="0.3">
      <c r="A1108" s="1" t="s">
        <v>1102</v>
      </c>
      <c r="B1108" s="2">
        <v>5306551</v>
      </c>
      <c r="C1108" s="3" t="s">
        <v>2936</v>
      </c>
      <c r="D1108" s="4">
        <v>1901.6666654799999</v>
      </c>
      <c r="E1108" s="3" t="s">
        <v>2925</v>
      </c>
      <c r="F1108" s="3" t="s">
        <v>2981</v>
      </c>
      <c r="G1108" s="3" t="s">
        <v>2982</v>
      </c>
      <c r="H1108" s="3" t="s">
        <v>2983</v>
      </c>
      <c r="I1108" s="3" t="s">
        <v>2950</v>
      </c>
      <c r="J1108" s="4">
        <v>64.609800000000007</v>
      </c>
      <c r="K1108" s="4">
        <v>17.335058</v>
      </c>
      <c r="L1108" s="4">
        <v>25.276243000000001</v>
      </c>
      <c r="M1108" s="4">
        <v>-0.43907800000000002</v>
      </c>
      <c r="N1108" s="4" t="s">
        <v>2924</v>
      </c>
      <c r="O1108" s="4" t="s">
        <v>2924</v>
      </c>
      <c r="P1108" s="4">
        <v>3.425227</v>
      </c>
      <c r="Q1108" s="4" t="s">
        <v>2924</v>
      </c>
      <c r="R1108" s="4" t="s">
        <v>2924</v>
      </c>
      <c r="S1108" s="3" t="s">
        <v>5477</v>
      </c>
      <c r="T1108" s="5" t="s">
        <v>4150</v>
      </c>
      <c r="U1108" s="4">
        <v>1901.6666654799999</v>
      </c>
      <c r="V1108" s="10">
        <v>1867.509665</v>
      </c>
      <c r="W1108" s="4" t="s">
        <v>2935</v>
      </c>
      <c r="X1108" s="5" t="s">
        <v>5478</v>
      </c>
      <c r="Y1108" s="4">
        <v>4.91</v>
      </c>
      <c r="Z1108" s="4" t="s">
        <v>2924</v>
      </c>
      <c r="AA1108" s="10" t="s">
        <v>2924</v>
      </c>
      <c r="AB1108" s="10" t="s">
        <v>2924</v>
      </c>
      <c r="AC1108" s="4">
        <v>4.0375529999999999</v>
      </c>
      <c r="AD1108" s="4">
        <v>3.3134609474941001</v>
      </c>
      <c r="AE1108" s="4">
        <v>3.6543391946935002</v>
      </c>
      <c r="AF1108" s="4" t="s">
        <v>2924</v>
      </c>
      <c r="AG1108" s="4">
        <v>18.144814447764102</v>
      </c>
      <c r="AH1108" s="4">
        <v>21.886531490834798</v>
      </c>
      <c r="AI1108" s="4">
        <v>3.425227</v>
      </c>
      <c r="AJ1108" s="4">
        <v>16.672794</v>
      </c>
    </row>
    <row r="1109" spans="1:36" hidden="1" x14ac:dyDescent="0.3">
      <c r="A1109" s="1" t="s">
        <v>1103</v>
      </c>
      <c r="B1109" s="2">
        <v>4167663</v>
      </c>
      <c r="C1109" s="3" t="s">
        <v>2936</v>
      </c>
      <c r="D1109" s="4">
        <v>8146.1270151099998</v>
      </c>
      <c r="E1109" s="3" t="s">
        <v>2937</v>
      </c>
      <c r="F1109" s="3" t="s">
        <v>2967</v>
      </c>
      <c r="G1109" s="3" t="s">
        <v>3087</v>
      </c>
      <c r="H1109" s="3" t="s">
        <v>3305</v>
      </c>
      <c r="I1109" s="3" t="s">
        <v>3068</v>
      </c>
      <c r="J1109" s="4">
        <v>37.429336999999997</v>
      </c>
      <c r="K1109" s="4">
        <v>18.832004000000001</v>
      </c>
      <c r="L1109" s="4">
        <v>20.884585000000001</v>
      </c>
      <c r="M1109" s="4">
        <v>3.1256979999999999</v>
      </c>
      <c r="N1109" s="4">
        <v>12.623668</v>
      </c>
      <c r="O1109" s="4">
        <v>15.949586</v>
      </c>
      <c r="P1109" s="4">
        <v>3.4015759999999999</v>
      </c>
      <c r="Q1109" s="4">
        <v>10.797439000000001</v>
      </c>
      <c r="R1109" s="4">
        <v>20.803334</v>
      </c>
      <c r="S1109" s="3" t="s">
        <v>5479</v>
      </c>
      <c r="T1109" s="4">
        <v>46.19</v>
      </c>
      <c r="U1109" s="4">
        <v>8146.1270151099998</v>
      </c>
      <c r="V1109" s="10">
        <v>8975.9650149999998</v>
      </c>
      <c r="W1109" s="4">
        <v>1.3206321714656899</v>
      </c>
      <c r="X1109" s="4">
        <v>47.98</v>
      </c>
      <c r="Y1109" s="4">
        <v>30.23</v>
      </c>
      <c r="Z1109" s="4">
        <v>12.623668</v>
      </c>
      <c r="AA1109" s="10">
        <v>13.6535619272</v>
      </c>
      <c r="AB1109" s="10">
        <v>14.2846097941</v>
      </c>
      <c r="AC1109" s="4">
        <v>1.9242520000000001</v>
      </c>
      <c r="AD1109" s="4">
        <v>1.8080536160488001</v>
      </c>
      <c r="AE1109" s="4">
        <v>1.8903621592516999</v>
      </c>
      <c r="AF1109" s="4">
        <v>10.797439000000001</v>
      </c>
      <c r="AG1109" s="4">
        <v>9.2009644803049007</v>
      </c>
      <c r="AH1109" s="4">
        <v>10.490080956370001</v>
      </c>
      <c r="AI1109" s="4">
        <v>3.4015759999999999</v>
      </c>
      <c r="AJ1109" s="5" t="s">
        <v>5480</v>
      </c>
    </row>
    <row r="1110" spans="1:36" hidden="1" x14ac:dyDescent="0.3">
      <c r="A1110" s="1" t="s">
        <v>1104</v>
      </c>
      <c r="B1110" s="2">
        <v>4095570</v>
      </c>
      <c r="C1110" s="3" t="s">
        <v>2919</v>
      </c>
      <c r="D1110" s="4">
        <v>6913.9233151999997</v>
      </c>
      <c r="E1110" s="3" t="s">
        <v>2925</v>
      </c>
      <c r="F1110" s="3" t="s">
        <v>3012</v>
      </c>
      <c r="G1110" s="3" t="s">
        <v>3013</v>
      </c>
      <c r="H1110" s="3" t="s">
        <v>3014</v>
      </c>
      <c r="I1110" s="3" t="s">
        <v>3105</v>
      </c>
      <c r="J1110" s="4">
        <v>-2.6577009999999999</v>
      </c>
      <c r="K1110" s="4">
        <v>-0.131406</v>
      </c>
      <c r="L1110" s="4">
        <v>3.50698</v>
      </c>
      <c r="M1110" s="4">
        <v>0.82918700000000001</v>
      </c>
      <c r="N1110" s="4">
        <v>16.161615999999999</v>
      </c>
      <c r="O1110" s="4">
        <v>19.817471000000001</v>
      </c>
      <c r="P1110" s="4">
        <v>2.8598309999999998</v>
      </c>
      <c r="Q1110" s="4">
        <v>11.274929</v>
      </c>
      <c r="R1110" s="4">
        <v>30.093702</v>
      </c>
      <c r="S1110" s="3" t="s">
        <v>5481</v>
      </c>
      <c r="T1110" s="4">
        <v>30.4</v>
      </c>
      <c r="U1110" s="4">
        <v>6913.9233151999997</v>
      </c>
      <c r="V1110" s="10">
        <v>6719.1843650000001</v>
      </c>
      <c r="W1110" s="4">
        <v>1.57894736842105</v>
      </c>
      <c r="X1110" s="4">
        <v>37.575000000000003</v>
      </c>
      <c r="Y1110" s="4">
        <v>28.3</v>
      </c>
      <c r="Z1110" s="4">
        <v>16.161615999999999</v>
      </c>
      <c r="AA1110" s="10">
        <v>15.317176399399999</v>
      </c>
      <c r="AB1110" s="10">
        <v>16.300268096500002</v>
      </c>
      <c r="AC1110" s="4">
        <v>2.846136</v>
      </c>
      <c r="AD1110" s="4">
        <v>2.7539065196733001</v>
      </c>
      <c r="AE1110" s="4">
        <v>2.8339111804653001</v>
      </c>
      <c r="AF1110" s="4">
        <v>11.274929</v>
      </c>
      <c r="AG1110" s="4">
        <v>10.963461567015701</v>
      </c>
      <c r="AH1110" s="4">
        <v>11.347854684363501</v>
      </c>
      <c r="AI1110" s="4">
        <v>2.8598309999999998</v>
      </c>
      <c r="AJ1110" s="4">
        <v>3.7082220000000001</v>
      </c>
    </row>
    <row r="1111" spans="1:36" hidden="1" x14ac:dyDescent="0.3">
      <c r="A1111" s="1" t="s">
        <v>1105</v>
      </c>
      <c r="B1111" s="2">
        <v>4911079</v>
      </c>
      <c r="C1111" s="3" t="s">
        <v>2919</v>
      </c>
      <c r="D1111" s="4">
        <v>1343.9022924599999</v>
      </c>
      <c r="E1111" s="3" t="s">
        <v>2925</v>
      </c>
      <c r="F1111" s="3" t="s">
        <v>3012</v>
      </c>
      <c r="G1111" s="3" t="s">
        <v>3013</v>
      </c>
      <c r="H1111" s="3" t="s">
        <v>3014</v>
      </c>
      <c r="I1111" s="3" t="s">
        <v>3015</v>
      </c>
      <c r="J1111" s="4">
        <v>-6.7297359999999999</v>
      </c>
      <c r="K1111" s="4">
        <v>-10.648816</v>
      </c>
      <c r="L1111" s="4">
        <v>7.6159759999999999</v>
      </c>
      <c r="M1111" s="4">
        <v>2.4805100000000002</v>
      </c>
      <c r="N1111" s="4">
        <v>20.385338000000001</v>
      </c>
      <c r="O1111" s="4">
        <v>27.31738</v>
      </c>
      <c r="P1111" s="4">
        <v>2.0338509999999999</v>
      </c>
      <c r="Q1111" s="4">
        <v>7.3951390000000004</v>
      </c>
      <c r="R1111" s="4">
        <v>15.107127</v>
      </c>
      <c r="S1111" s="3" t="s">
        <v>5482</v>
      </c>
      <c r="T1111" s="4">
        <v>43.38</v>
      </c>
      <c r="U1111" s="4">
        <v>1343.9022924599999</v>
      </c>
      <c r="V1111" s="10">
        <v>1443.701292</v>
      </c>
      <c r="W1111" s="4" t="s">
        <v>2935</v>
      </c>
      <c r="X1111" s="4">
        <v>62.93</v>
      </c>
      <c r="Y1111" s="4">
        <v>39.86</v>
      </c>
      <c r="Z1111" s="4">
        <v>20.385338000000001</v>
      </c>
      <c r="AA1111" s="10">
        <v>14.8449798097</v>
      </c>
      <c r="AB1111" s="10">
        <v>16.1840308608</v>
      </c>
      <c r="AC1111" s="4">
        <v>0.98201400000000005</v>
      </c>
      <c r="AD1111" s="4">
        <v>0.96104051097989995</v>
      </c>
      <c r="AE1111" s="4">
        <v>0.98770456487809999</v>
      </c>
      <c r="AF1111" s="4">
        <v>7.3951390000000004</v>
      </c>
      <c r="AG1111" s="4">
        <v>7.0292509085384998</v>
      </c>
      <c r="AH1111" s="4">
        <v>7.5931026898241001</v>
      </c>
      <c r="AI1111" s="4">
        <v>2.0338509999999999</v>
      </c>
      <c r="AJ1111" s="4">
        <v>2.7148129999999999</v>
      </c>
    </row>
    <row r="1112" spans="1:36" hidden="1" x14ac:dyDescent="0.3">
      <c r="A1112" s="1" t="s">
        <v>1106</v>
      </c>
      <c r="B1112" s="2">
        <v>4004397</v>
      </c>
      <c r="C1112" s="3" t="s">
        <v>2936</v>
      </c>
      <c r="D1112" s="4">
        <v>17351.7535776</v>
      </c>
      <c r="E1112" s="3" t="s">
        <v>2925</v>
      </c>
      <c r="F1112" s="3" t="s">
        <v>2926</v>
      </c>
      <c r="G1112" s="3" t="s">
        <v>3115</v>
      </c>
      <c r="H1112" s="3" t="s">
        <v>3115</v>
      </c>
      <c r="I1112" s="3" t="s">
        <v>3569</v>
      </c>
      <c r="J1112" s="4">
        <v>-9.1703060000000001</v>
      </c>
      <c r="K1112" s="4">
        <v>-11.714771000000001</v>
      </c>
      <c r="L1112" s="4">
        <v>10.335072</v>
      </c>
      <c r="M1112" s="4">
        <v>1.7778499999999999</v>
      </c>
      <c r="N1112" s="4">
        <v>16.082474000000001</v>
      </c>
      <c r="O1112" s="4">
        <v>19.312906000000002</v>
      </c>
      <c r="P1112" s="4">
        <v>3.695697</v>
      </c>
      <c r="Q1112" s="4">
        <v>9.0604390000000006</v>
      </c>
      <c r="R1112" s="4">
        <v>41.466726999999999</v>
      </c>
      <c r="S1112" s="3" t="s">
        <v>5483</v>
      </c>
      <c r="T1112" s="5" t="s">
        <v>5484</v>
      </c>
      <c r="U1112" s="4">
        <v>17351.7535776</v>
      </c>
      <c r="V1112" s="10">
        <v>22277.532577000002</v>
      </c>
      <c r="W1112" s="4">
        <v>3.2051282051282102</v>
      </c>
      <c r="X1112" s="4">
        <v>164.45</v>
      </c>
      <c r="Y1112" s="4">
        <v>112.74</v>
      </c>
      <c r="Z1112" s="4">
        <v>16.082474000000001</v>
      </c>
      <c r="AA1112" s="10">
        <v>15.033608788800001</v>
      </c>
      <c r="AB1112" s="10">
        <v>15.271995712000001</v>
      </c>
      <c r="AC1112" s="4">
        <v>0.95602399999999998</v>
      </c>
      <c r="AD1112" s="4">
        <v>0.92967217442979999</v>
      </c>
      <c r="AE1112" s="4">
        <v>0.95064562776700001</v>
      </c>
      <c r="AF1112" s="4">
        <v>9.0604390000000006</v>
      </c>
      <c r="AG1112" s="4">
        <v>10.856119086006499</v>
      </c>
      <c r="AH1112" s="4">
        <v>10.727799005677101</v>
      </c>
      <c r="AI1112" s="4">
        <v>3.695697</v>
      </c>
      <c r="AJ1112" s="4" t="s">
        <v>2924</v>
      </c>
    </row>
    <row r="1113" spans="1:36" hidden="1" x14ac:dyDescent="0.3">
      <c r="A1113" s="1" t="s">
        <v>1107</v>
      </c>
      <c r="B1113" s="2">
        <v>4091160</v>
      </c>
      <c r="C1113" s="3" t="s">
        <v>2936</v>
      </c>
      <c r="D1113" s="4">
        <v>3318.0418800900002</v>
      </c>
      <c r="E1113" s="3" t="s">
        <v>2930</v>
      </c>
      <c r="F1113" s="3" t="s">
        <v>2958</v>
      </c>
      <c r="G1113" s="3" t="s">
        <v>2958</v>
      </c>
      <c r="H1113" s="3" t="s">
        <v>3044</v>
      </c>
      <c r="I1113" s="3" t="s">
        <v>3045</v>
      </c>
      <c r="J1113" s="4">
        <v>31.918506000000001</v>
      </c>
      <c r="K1113" s="4">
        <v>15.625</v>
      </c>
      <c r="L1113" s="4">
        <v>11.637931</v>
      </c>
      <c r="M1113" s="4">
        <v>5.7142860000000004</v>
      </c>
      <c r="N1113" s="4">
        <v>37</v>
      </c>
      <c r="O1113" s="4">
        <v>16.427060999999998</v>
      </c>
      <c r="P1113" s="4">
        <v>0.400536</v>
      </c>
      <c r="Q1113" s="4">
        <v>9.5454980000000003</v>
      </c>
      <c r="R1113" s="4" t="s">
        <v>2924</v>
      </c>
      <c r="S1113" s="3" t="s">
        <v>5485</v>
      </c>
      <c r="T1113" s="4">
        <v>7.77</v>
      </c>
      <c r="U1113" s="4">
        <v>3318.0418800900002</v>
      </c>
      <c r="V1113" s="10">
        <v>4231.0418799999998</v>
      </c>
      <c r="W1113" s="4" t="s">
        <v>2935</v>
      </c>
      <c r="X1113" s="4">
        <v>7.77</v>
      </c>
      <c r="Y1113" s="4">
        <v>5.67</v>
      </c>
      <c r="Z1113" s="4">
        <v>38.85</v>
      </c>
      <c r="AA1113" s="10">
        <v>10.3255813953</v>
      </c>
      <c r="AB1113" s="10">
        <v>10.2236842105</v>
      </c>
      <c r="AC1113" s="4">
        <v>0.56976099999999996</v>
      </c>
      <c r="AD1113" s="4" t="s">
        <v>2935</v>
      </c>
      <c r="AE1113" s="4" t="s">
        <v>2935</v>
      </c>
      <c r="AF1113" s="4">
        <v>9.5454980000000003</v>
      </c>
      <c r="AG1113" s="4" t="s">
        <v>2935</v>
      </c>
      <c r="AH1113" s="4" t="s">
        <v>2935</v>
      </c>
      <c r="AI1113" s="4">
        <v>0.400536</v>
      </c>
      <c r="AJ1113" s="4">
        <v>0.41026499999999999</v>
      </c>
    </row>
    <row r="1114" spans="1:36" hidden="1" x14ac:dyDescent="0.3">
      <c r="A1114" s="1" t="s">
        <v>1108</v>
      </c>
      <c r="B1114" s="2">
        <v>100551</v>
      </c>
      <c r="C1114" s="3" t="s">
        <v>2919</v>
      </c>
      <c r="D1114" s="4">
        <v>1364.01278364</v>
      </c>
      <c r="E1114" s="3" t="s">
        <v>2930</v>
      </c>
      <c r="F1114" s="3" t="s">
        <v>2931</v>
      </c>
      <c r="G1114" s="3" t="s">
        <v>2931</v>
      </c>
      <c r="H1114" s="3" t="s">
        <v>2932</v>
      </c>
      <c r="I1114" s="3" t="s">
        <v>2933</v>
      </c>
      <c r="J1114" s="4">
        <v>57.235717000000001</v>
      </c>
      <c r="K1114" s="4">
        <v>18.821096000000001</v>
      </c>
      <c r="L1114" s="4">
        <v>14.98624</v>
      </c>
      <c r="M1114" s="4">
        <v>0.76737599999999995</v>
      </c>
      <c r="N1114" s="4">
        <v>16.592057761732899</v>
      </c>
      <c r="O1114" s="4">
        <v>14.801932000000001</v>
      </c>
      <c r="P1114" s="4">
        <v>1.832025</v>
      </c>
      <c r="Q1114" s="4" t="s">
        <v>2935</v>
      </c>
      <c r="R1114" s="4" t="s">
        <v>2935</v>
      </c>
      <c r="S1114" s="3" t="s">
        <v>5486</v>
      </c>
      <c r="T1114" s="4">
        <v>45.96</v>
      </c>
      <c r="U1114" s="4">
        <v>1364.01278364</v>
      </c>
      <c r="V1114" s="10" t="s">
        <v>2935</v>
      </c>
      <c r="W1114" s="4">
        <v>2.3498694516971299</v>
      </c>
      <c r="X1114" s="4">
        <v>46.75</v>
      </c>
      <c r="Y1114" s="4">
        <v>27.232199999999999</v>
      </c>
      <c r="Z1114" s="4">
        <v>16.592058000000002</v>
      </c>
      <c r="AA1114" s="10">
        <v>15.1768318858</v>
      </c>
      <c r="AB1114" s="10">
        <v>16.662255785199999</v>
      </c>
      <c r="AC1114" s="4" t="s">
        <v>2935</v>
      </c>
      <c r="AD1114" s="4" t="s">
        <v>2935</v>
      </c>
      <c r="AE1114" s="4" t="s">
        <v>2935</v>
      </c>
      <c r="AF1114" s="4" t="s">
        <v>2935</v>
      </c>
      <c r="AG1114" s="4" t="s">
        <v>2935</v>
      </c>
      <c r="AH1114" s="4" t="s">
        <v>2935</v>
      </c>
      <c r="AI1114" s="4">
        <v>1.832025</v>
      </c>
      <c r="AJ1114" s="4">
        <v>2.431489</v>
      </c>
    </row>
    <row r="1115" spans="1:36" hidden="1" x14ac:dyDescent="0.3">
      <c r="A1115" s="1" t="s">
        <v>1109</v>
      </c>
      <c r="B1115" s="2">
        <v>4066492</v>
      </c>
      <c r="C1115" s="3" t="s">
        <v>2936</v>
      </c>
      <c r="D1115" s="4">
        <v>1790.8160445000001</v>
      </c>
      <c r="E1115" s="3" t="s">
        <v>2977</v>
      </c>
      <c r="F1115" s="3" t="s">
        <v>2978</v>
      </c>
      <c r="G1115" s="3" t="s">
        <v>2979</v>
      </c>
      <c r="H1115" s="3" t="s">
        <v>2979</v>
      </c>
      <c r="I1115" s="3" t="s">
        <v>2980</v>
      </c>
      <c r="J1115" s="4">
        <v>11.168032999999999</v>
      </c>
      <c r="K1115" s="4">
        <v>5.5447470000000001</v>
      </c>
      <c r="L1115" s="4">
        <v>1.11836</v>
      </c>
      <c r="M1115" s="4">
        <v>3.2350140000000001</v>
      </c>
      <c r="N1115" s="4">
        <v>27.8205128205128</v>
      </c>
      <c r="O1115" s="4">
        <v>14.060475</v>
      </c>
      <c r="P1115" s="4">
        <v>1.858832</v>
      </c>
      <c r="Q1115" s="4">
        <v>16.471305000000001</v>
      </c>
      <c r="R1115" s="4">
        <v>8.4595509999999994</v>
      </c>
      <c r="S1115" s="3" t="s">
        <v>5487</v>
      </c>
      <c r="T1115" s="4">
        <v>32.549999999999997</v>
      </c>
      <c r="U1115" s="4">
        <v>1790.8160445000001</v>
      </c>
      <c r="V1115" s="10">
        <v>2636.1060440000001</v>
      </c>
      <c r="W1115" s="4">
        <v>5.77572964669739</v>
      </c>
      <c r="X1115" s="4">
        <v>33.230800000000002</v>
      </c>
      <c r="Y1115" s="4">
        <v>25.7</v>
      </c>
      <c r="Z1115" s="4">
        <v>28.084555999999999</v>
      </c>
      <c r="AA1115" s="10">
        <v>25.808753568</v>
      </c>
      <c r="AB1115" s="10">
        <v>26.806229256999998</v>
      </c>
      <c r="AC1115" s="4">
        <v>13.312524</v>
      </c>
      <c r="AD1115" s="4">
        <v>12.8182792395507</v>
      </c>
      <c r="AE1115" s="4">
        <v>13.607987030189699</v>
      </c>
      <c r="AF1115" s="4">
        <v>16.471305000000001</v>
      </c>
      <c r="AG1115" s="4">
        <v>15.065159015043401</v>
      </c>
      <c r="AH1115" s="4">
        <v>16.309915299508202</v>
      </c>
      <c r="AI1115" s="4">
        <v>1.858832</v>
      </c>
      <c r="AJ1115" s="4">
        <v>2.1270340000000001</v>
      </c>
    </row>
    <row r="1116" spans="1:36" hidden="1" x14ac:dyDescent="0.3">
      <c r="A1116" s="1" t="s">
        <v>1110</v>
      </c>
      <c r="B1116" s="2">
        <v>4987350</v>
      </c>
      <c r="C1116" s="3" t="s">
        <v>2919</v>
      </c>
      <c r="D1116" s="4">
        <v>2155.1298246299998</v>
      </c>
      <c r="E1116" s="3" t="s">
        <v>2937</v>
      </c>
      <c r="F1116" s="3" t="s">
        <v>2938</v>
      </c>
      <c r="G1116" s="3" t="s">
        <v>2944</v>
      </c>
      <c r="H1116" s="3" t="s">
        <v>2944</v>
      </c>
      <c r="I1116" s="3" t="s">
        <v>3570</v>
      </c>
      <c r="J1116" s="5" t="s">
        <v>3571</v>
      </c>
      <c r="K1116" s="4">
        <v>7.6212119999999999</v>
      </c>
      <c r="L1116" s="4">
        <v>7.6212119999999999</v>
      </c>
      <c r="M1116" s="4">
        <v>0.52363400000000004</v>
      </c>
      <c r="N1116" s="4">
        <v>19.785515</v>
      </c>
      <c r="O1116" s="4">
        <v>14.881626000000001</v>
      </c>
      <c r="P1116" s="4">
        <v>2.1491030000000002</v>
      </c>
      <c r="Q1116" s="4">
        <v>9.4188679999999998</v>
      </c>
      <c r="R1116" s="4">
        <v>15.445322000000001</v>
      </c>
      <c r="S1116" s="3" t="s">
        <v>5488</v>
      </c>
      <c r="T1116" s="4">
        <v>71.03</v>
      </c>
      <c r="U1116" s="4">
        <v>2155.1298246299998</v>
      </c>
      <c r="V1116" s="10">
        <v>1957.240824</v>
      </c>
      <c r="W1116" s="4" t="s">
        <v>2935</v>
      </c>
      <c r="X1116" s="4">
        <v>87.396900000000002</v>
      </c>
      <c r="Y1116" s="4">
        <v>61.92</v>
      </c>
      <c r="Z1116" s="4">
        <v>19.785515</v>
      </c>
      <c r="AA1116" s="10">
        <v>15.3578378378</v>
      </c>
      <c r="AB1116" s="10">
        <v>17.115662650600001</v>
      </c>
      <c r="AC1116" s="4">
        <v>1.4655290000000001</v>
      </c>
      <c r="AD1116" s="4">
        <v>1.4132212888552</v>
      </c>
      <c r="AE1116" s="4">
        <v>1.4853463034075001</v>
      </c>
      <c r="AF1116" s="4">
        <v>9.4188679999999998</v>
      </c>
      <c r="AG1116" s="4">
        <v>8.9310555509925003</v>
      </c>
      <c r="AH1116" s="4">
        <v>9.8833909625213003</v>
      </c>
      <c r="AI1116" s="4">
        <v>2.1491030000000002</v>
      </c>
      <c r="AJ1116" s="4">
        <v>5.7908039999999996</v>
      </c>
    </row>
    <row r="1117" spans="1:36" hidden="1" x14ac:dyDescent="0.3">
      <c r="A1117" s="1" t="s">
        <v>1111</v>
      </c>
      <c r="B1117" s="2">
        <v>106482898</v>
      </c>
      <c r="C1117" s="3" t="s">
        <v>2941</v>
      </c>
      <c r="D1117" s="4">
        <v>1044.7772024999999</v>
      </c>
      <c r="E1117" s="3" t="s">
        <v>2925</v>
      </c>
      <c r="F1117" s="3" t="s">
        <v>2926</v>
      </c>
      <c r="G1117" s="3" t="s">
        <v>3115</v>
      </c>
      <c r="H1117" s="3" t="s">
        <v>3115</v>
      </c>
      <c r="I1117" s="3" t="s">
        <v>3572</v>
      </c>
      <c r="J1117" s="4">
        <v>153.227408</v>
      </c>
      <c r="K1117" s="4">
        <v>19.887165</v>
      </c>
      <c r="L1117" s="4">
        <v>-4.8152299999999997</v>
      </c>
      <c r="M1117" s="4">
        <v>22.243528000000001</v>
      </c>
      <c r="N1117" s="4">
        <v>8.0492419999999996</v>
      </c>
      <c r="O1117" s="4">
        <v>8.5255770000000002</v>
      </c>
      <c r="P1117" s="4">
        <v>2.6351140000000002</v>
      </c>
      <c r="Q1117" s="4">
        <v>5.2801819999999999</v>
      </c>
      <c r="R1117" s="4">
        <v>124.552227</v>
      </c>
      <c r="S1117" s="3" t="s">
        <v>5489</v>
      </c>
      <c r="T1117" s="4">
        <v>25.5</v>
      </c>
      <c r="U1117" s="4">
        <v>1044.7772024999999</v>
      </c>
      <c r="V1117" s="10">
        <v>1289.489202</v>
      </c>
      <c r="W1117" s="4" t="s">
        <v>2935</v>
      </c>
      <c r="X1117" s="4">
        <v>45.18</v>
      </c>
      <c r="Y1117" s="5" t="s">
        <v>3920</v>
      </c>
      <c r="Z1117" s="4">
        <v>8.0492419999999996</v>
      </c>
      <c r="AA1117" s="10">
        <v>7.7822199162999999</v>
      </c>
      <c r="AB1117" s="10">
        <v>8.3061889250000007</v>
      </c>
      <c r="AC1117" s="4">
        <v>1.161705</v>
      </c>
      <c r="AD1117" s="4">
        <v>1.0173126060169999</v>
      </c>
      <c r="AE1117" s="4">
        <v>1.1186102935563</v>
      </c>
      <c r="AF1117" s="4">
        <v>5.2801819999999999</v>
      </c>
      <c r="AG1117" s="4">
        <v>7.2917587564039996</v>
      </c>
      <c r="AH1117" s="4">
        <v>7.8414618991151999</v>
      </c>
      <c r="AI1117" s="4">
        <v>2.6351140000000002</v>
      </c>
      <c r="AJ1117" s="4">
        <v>2.7687300000000001</v>
      </c>
    </row>
    <row r="1118" spans="1:36" hidden="1" x14ac:dyDescent="0.3">
      <c r="A1118" s="1" t="s">
        <v>1112</v>
      </c>
      <c r="B1118" s="2">
        <v>4431300</v>
      </c>
      <c r="C1118" s="3" t="s">
        <v>2919</v>
      </c>
      <c r="D1118" s="4">
        <v>1321.36361984</v>
      </c>
      <c r="E1118" s="3" t="s">
        <v>2925</v>
      </c>
      <c r="F1118" s="3" t="s">
        <v>2997</v>
      </c>
      <c r="G1118" s="3" t="s">
        <v>3128</v>
      </c>
      <c r="H1118" s="3" t="s">
        <v>3129</v>
      </c>
      <c r="I1118" s="3" t="s">
        <v>3343</v>
      </c>
      <c r="J1118" s="4">
        <v>6.5086659999999998</v>
      </c>
      <c r="K1118" s="4">
        <v>17.068428999999998</v>
      </c>
      <c r="L1118" s="4">
        <v>-3.9246970000000001</v>
      </c>
      <c r="M1118" s="4">
        <v>-0.72535400000000005</v>
      </c>
      <c r="N1118" s="4">
        <v>7.5181019999999998</v>
      </c>
      <c r="O1118" s="4">
        <v>3.154531</v>
      </c>
      <c r="P1118" s="4">
        <v>0.87356400000000001</v>
      </c>
      <c r="Q1118" s="4">
        <v>3.697972</v>
      </c>
      <c r="R1118" s="4">
        <v>3.8467859999999998</v>
      </c>
      <c r="S1118" s="3" t="s">
        <v>5490</v>
      </c>
      <c r="T1118" s="4">
        <v>30.11</v>
      </c>
      <c r="U1118" s="4">
        <v>1321.36361984</v>
      </c>
      <c r="V1118" s="10">
        <v>1539.2736190000001</v>
      </c>
      <c r="W1118" s="4" t="s">
        <v>2935</v>
      </c>
      <c r="X1118" s="4">
        <v>35.68</v>
      </c>
      <c r="Y1118" s="4">
        <v>20.6556</v>
      </c>
      <c r="Z1118" s="4">
        <v>7.5181019999999998</v>
      </c>
      <c r="AA1118" s="10">
        <v>7.6125704750000001</v>
      </c>
      <c r="AB1118" s="10">
        <v>7.5084660384999999</v>
      </c>
      <c r="AC1118" s="4">
        <v>0.49872899999999998</v>
      </c>
      <c r="AD1118" s="4">
        <v>0.47710898275879998</v>
      </c>
      <c r="AE1118" s="4">
        <v>0.48092076218349999</v>
      </c>
      <c r="AF1118" s="4">
        <v>3.697972</v>
      </c>
      <c r="AG1118" s="4">
        <v>4.9764690065383999</v>
      </c>
      <c r="AH1118" s="4">
        <v>4.9830058201779996</v>
      </c>
      <c r="AI1118" s="4">
        <v>0.87356400000000001</v>
      </c>
      <c r="AJ1118" s="4">
        <v>1.535676</v>
      </c>
    </row>
    <row r="1119" spans="1:36" hidden="1" x14ac:dyDescent="0.3">
      <c r="A1119" s="1" t="s">
        <v>1113</v>
      </c>
      <c r="B1119" s="2">
        <v>4135343</v>
      </c>
      <c r="C1119" s="3" t="s">
        <v>2919</v>
      </c>
      <c r="D1119" s="4">
        <v>112400.71764283</v>
      </c>
      <c r="E1119" s="3" t="s">
        <v>2920</v>
      </c>
      <c r="F1119" s="3" t="s">
        <v>2921</v>
      </c>
      <c r="G1119" s="3" t="s">
        <v>2942</v>
      </c>
      <c r="H1119" s="3" t="s">
        <v>2942</v>
      </c>
      <c r="I1119" s="3" t="s">
        <v>2943</v>
      </c>
      <c r="J1119" s="4">
        <v>19.647120999999999</v>
      </c>
      <c r="K1119" s="4">
        <v>18.827404999999999</v>
      </c>
      <c r="L1119" s="4">
        <v>2.302632</v>
      </c>
      <c r="M1119" s="4">
        <v>2.0248870000000001</v>
      </c>
      <c r="N1119" s="4" t="s">
        <v>2924</v>
      </c>
      <c r="O1119" s="4">
        <v>11.920434</v>
      </c>
      <c r="P1119" s="4">
        <v>6.0828220000000002</v>
      </c>
      <c r="Q1119" s="4">
        <v>9.1305599999999991</v>
      </c>
      <c r="R1119" s="4">
        <v>13.297943999999999</v>
      </c>
      <c r="S1119" s="3" t="s">
        <v>5491</v>
      </c>
      <c r="T1119" s="4">
        <v>90.19</v>
      </c>
      <c r="U1119" s="4">
        <v>112400.71764283</v>
      </c>
      <c r="V1119" s="10">
        <v>128868.717642</v>
      </c>
      <c r="W1119" s="4">
        <v>3.4150127508593</v>
      </c>
      <c r="X1119" s="4">
        <v>98.9</v>
      </c>
      <c r="Y1119" s="4">
        <v>62.07</v>
      </c>
      <c r="Z1119" s="4" t="s">
        <v>2924</v>
      </c>
      <c r="AA1119" s="10">
        <v>12.2933278811</v>
      </c>
      <c r="AB1119" s="10">
        <v>20.4921850681</v>
      </c>
      <c r="AC1119" s="4">
        <v>4.5538259999999999</v>
      </c>
      <c r="AD1119" s="4">
        <v>4.6095329130309999</v>
      </c>
      <c r="AE1119" s="4">
        <v>4.5529367749628999</v>
      </c>
      <c r="AF1119" s="4">
        <v>9.1305599999999991</v>
      </c>
      <c r="AG1119" s="4">
        <v>9.5148845146072993</v>
      </c>
      <c r="AH1119" s="4">
        <v>12.1628133206739</v>
      </c>
      <c r="AI1119" s="4">
        <v>6.0828220000000002</v>
      </c>
      <c r="AJ1119" s="4" t="s">
        <v>2924</v>
      </c>
    </row>
    <row r="1120" spans="1:36" hidden="1" x14ac:dyDescent="0.3">
      <c r="A1120" s="1" t="s">
        <v>1114</v>
      </c>
      <c r="B1120" s="2">
        <v>5293460</v>
      </c>
      <c r="C1120" s="3" t="s">
        <v>2919</v>
      </c>
      <c r="D1120" s="4">
        <v>10687.513499999999</v>
      </c>
      <c r="E1120" s="3" t="s">
        <v>2946</v>
      </c>
      <c r="F1120" s="3" t="s">
        <v>2947</v>
      </c>
      <c r="G1120" s="3" t="s">
        <v>2948</v>
      </c>
      <c r="H1120" s="3" t="s">
        <v>2949</v>
      </c>
      <c r="I1120" s="3" t="s">
        <v>2950</v>
      </c>
      <c r="J1120" s="4">
        <v>41.594048999999998</v>
      </c>
      <c r="K1120" s="4">
        <v>44.449263000000002</v>
      </c>
      <c r="L1120" s="4">
        <v>21.458523</v>
      </c>
      <c r="M1120" s="4">
        <v>11.274428</v>
      </c>
      <c r="N1120" s="4" t="s">
        <v>2924</v>
      </c>
      <c r="O1120" s="4">
        <v>178.605898</v>
      </c>
      <c r="P1120" s="4">
        <v>16.625904999999999</v>
      </c>
      <c r="Q1120" s="4" t="s">
        <v>2924</v>
      </c>
      <c r="R1120" s="4">
        <v>24.920134999999998</v>
      </c>
      <c r="S1120" s="3" t="s">
        <v>5492</v>
      </c>
      <c r="T1120" s="4">
        <v>66.62</v>
      </c>
      <c r="U1120" s="4">
        <v>10687.513499999999</v>
      </c>
      <c r="V1120" s="10">
        <v>9649.8984999999993</v>
      </c>
      <c r="W1120" s="4" t="s">
        <v>2935</v>
      </c>
      <c r="X1120" s="4">
        <v>78.529899999999998</v>
      </c>
      <c r="Y1120" s="4">
        <v>40.72</v>
      </c>
      <c r="Z1120" s="4" t="s">
        <v>2924</v>
      </c>
      <c r="AA1120" s="10">
        <v>115.4993065187</v>
      </c>
      <c r="AB1120" s="10">
        <v>142.5423112309</v>
      </c>
      <c r="AC1120" s="4">
        <v>14.50637</v>
      </c>
      <c r="AD1120" s="4">
        <v>11.6394255008624</v>
      </c>
      <c r="AE1120" s="4">
        <v>12.954718072029801</v>
      </c>
      <c r="AF1120" s="4" t="s">
        <v>2924</v>
      </c>
      <c r="AG1120" s="4">
        <v>93.890884023592605</v>
      </c>
      <c r="AH1120" s="4">
        <v>152.527027994615</v>
      </c>
      <c r="AI1120" s="4">
        <v>16.625904999999999</v>
      </c>
      <c r="AJ1120" s="4">
        <v>17.666401</v>
      </c>
    </row>
    <row r="1121" spans="1:36" hidden="1" x14ac:dyDescent="0.3">
      <c r="A1121" s="1" t="s">
        <v>1115</v>
      </c>
      <c r="B1121" s="2">
        <v>1023792</v>
      </c>
      <c r="C1121" s="3" t="s">
        <v>2936</v>
      </c>
      <c r="D1121" s="4">
        <v>6614.4962988500001</v>
      </c>
      <c r="E1121" s="3" t="s">
        <v>2930</v>
      </c>
      <c r="F1121" s="3" t="s">
        <v>2931</v>
      </c>
      <c r="G1121" s="3" t="s">
        <v>2931</v>
      </c>
      <c r="H1121" s="3" t="s">
        <v>2932</v>
      </c>
      <c r="I1121" s="3" t="s">
        <v>2933</v>
      </c>
      <c r="J1121" s="4">
        <v>77.564688000000004</v>
      </c>
      <c r="K1121" s="4">
        <v>31.908639000000001</v>
      </c>
      <c r="L1121" s="4">
        <v>25.333047000000001</v>
      </c>
      <c r="M1121" s="4">
        <v>3.7162160000000002</v>
      </c>
      <c r="N1121" s="4">
        <v>36.006172839506199</v>
      </c>
      <c r="O1121" s="4">
        <v>24.5807</v>
      </c>
      <c r="P1121" s="4">
        <v>2.0382989999999999</v>
      </c>
      <c r="Q1121" s="4" t="s">
        <v>2935</v>
      </c>
      <c r="R1121" s="4" t="s">
        <v>2935</v>
      </c>
      <c r="S1121" s="3" t="s">
        <v>5493</v>
      </c>
      <c r="T1121" s="4">
        <v>58.33</v>
      </c>
      <c r="U1121" s="4">
        <v>6614.4962988500001</v>
      </c>
      <c r="V1121" s="10" t="s">
        <v>2935</v>
      </c>
      <c r="W1121" s="4">
        <v>2.2629864563689401</v>
      </c>
      <c r="X1121" s="4">
        <v>59.195</v>
      </c>
      <c r="Y1121" s="4">
        <v>32</v>
      </c>
      <c r="Z1121" s="4">
        <v>36.05068</v>
      </c>
      <c r="AA1121" s="10">
        <v>25.790334703900001</v>
      </c>
      <c r="AB1121" s="10">
        <v>33.651987792200003</v>
      </c>
      <c r="AC1121" s="4" t="s">
        <v>2935</v>
      </c>
      <c r="AD1121" s="4" t="s">
        <v>2935</v>
      </c>
      <c r="AE1121" s="4" t="s">
        <v>2935</v>
      </c>
      <c r="AF1121" s="4" t="s">
        <v>2935</v>
      </c>
      <c r="AG1121" s="4" t="s">
        <v>2935</v>
      </c>
      <c r="AH1121" s="4" t="s">
        <v>2935</v>
      </c>
      <c r="AI1121" s="4">
        <v>2.0382989999999999</v>
      </c>
      <c r="AJ1121" s="4">
        <v>3.092625</v>
      </c>
    </row>
    <row r="1122" spans="1:36" hidden="1" x14ac:dyDescent="0.3">
      <c r="A1122" s="1" t="s">
        <v>1116</v>
      </c>
      <c r="B1122" s="2">
        <v>4066585</v>
      </c>
      <c r="C1122" s="3" t="s">
        <v>2919</v>
      </c>
      <c r="D1122" s="4">
        <v>596.43034692000003</v>
      </c>
      <c r="E1122" s="3" t="s">
        <v>2930</v>
      </c>
      <c r="F1122" s="3" t="s">
        <v>2954</v>
      </c>
      <c r="G1122" s="3" t="s">
        <v>2955</v>
      </c>
      <c r="H1122" s="3" t="s">
        <v>2956</v>
      </c>
      <c r="I1122" s="3" t="s">
        <v>3166</v>
      </c>
      <c r="J1122" s="4">
        <v>30.419922</v>
      </c>
      <c r="K1122" s="4">
        <v>18.081344000000001</v>
      </c>
      <c r="L1122" s="4">
        <v>8.4009739999999997</v>
      </c>
      <c r="M1122" s="4">
        <v>2.9683890000000002</v>
      </c>
      <c r="N1122" s="4">
        <v>6.1557959999999996</v>
      </c>
      <c r="O1122" s="4">
        <v>179.26174499999999</v>
      </c>
      <c r="P1122" s="4">
        <v>1.2609760000000001</v>
      </c>
      <c r="Q1122" s="4" t="s">
        <v>2935</v>
      </c>
      <c r="R1122" s="4">
        <v>21.46377</v>
      </c>
      <c r="S1122" s="3" t="s">
        <v>5494</v>
      </c>
      <c r="T1122" s="4">
        <v>26.71</v>
      </c>
      <c r="U1122" s="4">
        <v>596.43034692000003</v>
      </c>
      <c r="V1122" s="10">
        <v>926.71434599999998</v>
      </c>
      <c r="W1122" s="4">
        <v>17.970797454136999</v>
      </c>
      <c r="X1122" s="4">
        <v>27.81</v>
      </c>
      <c r="Y1122" s="4">
        <v>19.2</v>
      </c>
      <c r="Z1122" s="4">
        <v>6.1557959999999996</v>
      </c>
      <c r="AA1122" s="10">
        <v>13.114544820700001</v>
      </c>
      <c r="AB1122" s="10">
        <v>13.114544820700001</v>
      </c>
      <c r="AC1122" s="4">
        <v>9.5912310000000005</v>
      </c>
      <c r="AD1122" s="4">
        <v>9.4348642106127993</v>
      </c>
      <c r="AE1122" s="4">
        <v>9.4348642106127993</v>
      </c>
      <c r="AF1122" s="4" t="s">
        <v>2935</v>
      </c>
      <c r="AG1122" s="4" t="s">
        <v>2935</v>
      </c>
      <c r="AH1122" s="4" t="s">
        <v>2935</v>
      </c>
      <c r="AI1122" s="4">
        <v>1.2609760000000001</v>
      </c>
      <c r="AJ1122" s="4">
        <v>1.2609760000000001</v>
      </c>
    </row>
    <row r="1123" spans="1:36" hidden="1" x14ac:dyDescent="0.3">
      <c r="A1123" s="1" t="s">
        <v>1117</v>
      </c>
      <c r="B1123" s="2">
        <v>4088076</v>
      </c>
      <c r="C1123" s="3" t="s">
        <v>2919</v>
      </c>
      <c r="D1123" s="4">
        <v>750.58099081</v>
      </c>
      <c r="E1123" s="3" t="s">
        <v>2977</v>
      </c>
      <c r="F1123" s="3" t="s">
        <v>2978</v>
      </c>
      <c r="G1123" s="3" t="s">
        <v>3081</v>
      </c>
      <c r="H1123" s="3" t="s">
        <v>3081</v>
      </c>
      <c r="I1123" s="3" t="s">
        <v>2980</v>
      </c>
      <c r="J1123" s="4">
        <v>34.992100999999998</v>
      </c>
      <c r="K1123" s="4">
        <v>17.862069000000002</v>
      </c>
      <c r="L1123" s="4">
        <v>4.8466259999999997</v>
      </c>
      <c r="M1123" s="4">
        <v>1.3641760000000001</v>
      </c>
      <c r="N1123" s="4">
        <v>81.380952380952394</v>
      </c>
      <c r="O1123" s="4">
        <v>15.13729</v>
      </c>
      <c r="P1123" s="4">
        <v>4.424023</v>
      </c>
      <c r="Q1123" s="4">
        <v>15.645440000000001</v>
      </c>
      <c r="R1123" s="4">
        <v>16.837139000000001</v>
      </c>
      <c r="S1123" s="3" t="s">
        <v>5495</v>
      </c>
      <c r="T1123" s="4">
        <v>17.09</v>
      </c>
      <c r="U1123" s="4">
        <v>750.58099081</v>
      </c>
      <c r="V1123" s="10">
        <v>1605.3159900000001</v>
      </c>
      <c r="W1123" s="4">
        <v>7.02165008777063</v>
      </c>
      <c r="X1123" s="4">
        <v>17.53</v>
      </c>
      <c r="Y1123" s="4">
        <v>11.89</v>
      </c>
      <c r="Z1123" s="4">
        <v>82.163461999999996</v>
      </c>
      <c r="AA1123" s="10">
        <v>63.296296296199998</v>
      </c>
      <c r="AB1123" s="10">
        <v>64.899555690499994</v>
      </c>
      <c r="AC1123" s="4">
        <v>10.852449</v>
      </c>
      <c r="AD1123" s="4" t="s">
        <v>2935</v>
      </c>
      <c r="AE1123" s="4">
        <v>10.686842227019101</v>
      </c>
      <c r="AF1123" s="4">
        <v>15.645440000000001</v>
      </c>
      <c r="AG1123" s="4">
        <v>14.4079842216508</v>
      </c>
      <c r="AH1123" s="4">
        <v>14.5777462064456</v>
      </c>
      <c r="AI1123" s="4">
        <v>4.424023</v>
      </c>
      <c r="AJ1123" s="4">
        <v>6.6498049999999997</v>
      </c>
    </row>
    <row r="1124" spans="1:36" hidden="1" x14ac:dyDescent="0.3">
      <c r="A1124" s="1" t="s">
        <v>1118</v>
      </c>
      <c r="B1124" s="2">
        <v>4810421</v>
      </c>
      <c r="C1124" s="3" t="s">
        <v>2936</v>
      </c>
      <c r="D1124" s="4">
        <v>7935.7577760000004</v>
      </c>
      <c r="E1124" s="3" t="s">
        <v>2920</v>
      </c>
      <c r="F1124" s="3" t="s">
        <v>2961</v>
      </c>
      <c r="G1124" s="3" t="s">
        <v>2962</v>
      </c>
      <c r="H1124" s="3" t="s">
        <v>2963</v>
      </c>
      <c r="I1124" s="3" t="s">
        <v>2964</v>
      </c>
      <c r="J1124" s="4">
        <v>128.13688200000001</v>
      </c>
      <c r="K1124" s="4">
        <v>10.71813</v>
      </c>
      <c r="L1124" s="4">
        <v>9.3560149999999993</v>
      </c>
      <c r="M1124" s="5" t="s">
        <v>3573</v>
      </c>
      <c r="N1124" s="4" t="s">
        <v>2924</v>
      </c>
      <c r="O1124" s="4" t="s">
        <v>2924</v>
      </c>
      <c r="P1124" s="4">
        <v>11.86748</v>
      </c>
      <c r="Q1124" s="4" t="s">
        <v>2924</v>
      </c>
      <c r="R1124" s="4" t="s">
        <v>2924</v>
      </c>
      <c r="S1124" s="3" t="s">
        <v>5496</v>
      </c>
      <c r="T1124" s="4">
        <v>144</v>
      </c>
      <c r="U1124" s="4">
        <v>7935.7577760000004</v>
      </c>
      <c r="V1124" s="10">
        <v>7833.0397759999996</v>
      </c>
      <c r="W1124" s="4" t="s">
        <v>2935</v>
      </c>
      <c r="X1124" s="4">
        <v>146.08500000000001</v>
      </c>
      <c r="Y1124" s="4">
        <v>59.22</v>
      </c>
      <c r="Z1124" s="4" t="s">
        <v>2924</v>
      </c>
      <c r="AA1124" s="10" t="s">
        <v>2924</v>
      </c>
      <c r="AB1124" s="10" t="s">
        <v>2924</v>
      </c>
      <c r="AC1124" s="4">
        <v>21.737490999999999</v>
      </c>
      <c r="AD1124" s="4">
        <v>17.7509137175817</v>
      </c>
      <c r="AE1124" s="4">
        <v>20.6952369465779</v>
      </c>
      <c r="AF1124" s="4" t="s">
        <v>2924</v>
      </c>
      <c r="AG1124" s="4" t="s">
        <v>2924</v>
      </c>
      <c r="AH1124" s="4" t="s">
        <v>2924</v>
      </c>
      <c r="AI1124" s="4">
        <v>11.86748</v>
      </c>
      <c r="AJ1124" s="4">
        <v>23.829224</v>
      </c>
    </row>
    <row r="1125" spans="1:36" hidden="1" x14ac:dyDescent="0.3">
      <c r="A1125" s="1" t="s">
        <v>1119</v>
      </c>
      <c r="B1125" s="2">
        <v>10976234</v>
      </c>
      <c r="C1125" s="3" t="s">
        <v>2936</v>
      </c>
      <c r="D1125" s="4">
        <v>1426.12293116</v>
      </c>
      <c r="E1125" s="3" t="s">
        <v>2930</v>
      </c>
      <c r="F1125" s="3" t="s">
        <v>2954</v>
      </c>
      <c r="G1125" s="3" t="s">
        <v>2954</v>
      </c>
      <c r="H1125" s="3" t="s">
        <v>3042</v>
      </c>
      <c r="I1125" s="3" t="s">
        <v>3228</v>
      </c>
      <c r="J1125" s="4">
        <v>33.632286999999998</v>
      </c>
      <c r="K1125" s="4">
        <v>28.448276</v>
      </c>
      <c r="L1125" s="4">
        <v>15.057914999999999</v>
      </c>
      <c r="M1125" s="4">
        <v>7.3873870000000004</v>
      </c>
      <c r="N1125" s="4">
        <v>45.594000000000001</v>
      </c>
      <c r="O1125" s="4">
        <v>13.976050000000001</v>
      </c>
      <c r="P1125" s="4">
        <v>15.4513</v>
      </c>
      <c r="Q1125" s="4">
        <v>13.680474999999999</v>
      </c>
      <c r="R1125" s="4">
        <v>19.341936</v>
      </c>
      <c r="S1125" s="3" t="s">
        <v>5497</v>
      </c>
      <c r="T1125" s="4">
        <v>5.96</v>
      </c>
      <c r="U1125" s="4">
        <v>1426.12293116</v>
      </c>
      <c r="V1125" s="10">
        <v>1959.578211</v>
      </c>
      <c r="W1125" s="4" t="s">
        <v>2935</v>
      </c>
      <c r="X1125" s="5" t="s">
        <v>3369</v>
      </c>
      <c r="Y1125" s="5" t="s">
        <v>4472</v>
      </c>
      <c r="Z1125" s="4">
        <v>45.594000000000001</v>
      </c>
      <c r="AA1125" s="10" t="s">
        <v>2924</v>
      </c>
      <c r="AB1125" s="10" t="s">
        <v>2935</v>
      </c>
      <c r="AC1125" s="4">
        <v>4.1045540000000003</v>
      </c>
      <c r="AD1125" s="4">
        <v>4.1190331477557001</v>
      </c>
      <c r="AE1125" s="4">
        <v>4.2098262575099001</v>
      </c>
      <c r="AF1125" s="4">
        <v>13.680474999999999</v>
      </c>
      <c r="AG1125" s="4" t="s">
        <v>2935</v>
      </c>
      <c r="AH1125" s="4" t="s">
        <v>2935</v>
      </c>
      <c r="AI1125" s="4">
        <v>15.4513</v>
      </c>
      <c r="AJ1125" s="4" t="s">
        <v>2924</v>
      </c>
    </row>
    <row r="1126" spans="1:36" hidden="1" x14ac:dyDescent="0.3">
      <c r="A1126" s="1" t="s">
        <v>1120</v>
      </c>
      <c r="B1126" s="2">
        <v>19764861</v>
      </c>
      <c r="C1126" s="3" t="s">
        <v>2936</v>
      </c>
      <c r="D1126" s="4">
        <v>4441.5415987200004</v>
      </c>
      <c r="E1126" s="3" t="s">
        <v>2925</v>
      </c>
      <c r="F1126" s="3" t="s">
        <v>2981</v>
      </c>
      <c r="G1126" s="3" t="s">
        <v>2982</v>
      </c>
      <c r="H1126" s="3" t="s">
        <v>3063</v>
      </c>
      <c r="I1126" s="3" t="s">
        <v>3064</v>
      </c>
      <c r="J1126" s="4">
        <v>56.033057999999997</v>
      </c>
      <c r="K1126" s="4">
        <v>36.023054999999999</v>
      </c>
      <c r="L1126" s="4">
        <v>23.884513999999999</v>
      </c>
      <c r="M1126" s="4">
        <v>6.3063060000000002</v>
      </c>
      <c r="N1126" s="4" t="s">
        <v>2924</v>
      </c>
      <c r="O1126" s="4">
        <v>26.591549000000001</v>
      </c>
      <c r="P1126" s="4">
        <v>4.0290229999999996</v>
      </c>
      <c r="Q1126" s="4">
        <v>17.431933999999998</v>
      </c>
      <c r="R1126" s="4">
        <v>13.979395999999999</v>
      </c>
      <c r="S1126" s="3" t="s">
        <v>5498</v>
      </c>
      <c r="T1126" s="4">
        <v>9.44</v>
      </c>
      <c r="U1126" s="4">
        <v>4441.5415987200004</v>
      </c>
      <c r="V1126" s="10">
        <v>5399.5415979999998</v>
      </c>
      <c r="W1126" s="4" t="s">
        <v>2935</v>
      </c>
      <c r="X1126" s="4">
        <v>9.4600000000000009</v>
      </c>
      <c r="Y1126" s="4">
        <v>4.49</v>
      </c>
      <c r="Z1126" s="4" t="s">
        <v>2924</v>
      </c>
      <c r="AA1126" s="10">
        <v>36.251920122800001</v>
      </c>
      <c r="AB1126" s="10" t="s">
        <v>2924</v>
      </c>
      <c r="AC1126" s="4">
        <v>2.2677619999999998</v>
      </c>
      <c r="AD1126" s="4">
        <v>2.1317161017409001</v>
      </c>
      <c r="AE1126" s="4">
        <v>2.2319686320936998</v>
      </c>
      <c r="AF1126" s="4">
        <v>17.431933999999998</v>
      </c>
      <c r="AG1126" s="4">
        <v>10.1759008519271</v>
      </c>
      <c r="AH1126" s="4">
        <v>11.3533637227005</v>
      </c>
      <c r="AI1126" s="4">
        <v>4.0290229999999996</v>
      </c>
      <c r="AJ1126" s="4" t="s">
        <v>2924</v>
      </c>
    </row>
    <row r="1127" spans="1:36" hidden="1" x14ac:dyDescent="0.3">
      <c r="A1127" s="1" t="s">
        <v>1121</v>
      </c>
      <c r="B1127" s="2">
        <v>4264305</v>
      </c>
      <c r="C1127" s="3" t="s">
        <v>2936</v>
      </c>
      <c r="D1127" s="4">
        <v>1068.9276878400001</v>
      </c>
      <c r="E1127" s="3" t="s">
        <v>2937</v>
      </c>
      <c r="F1127" s="3" t="s">
        <v>2938</v>
      </c>
      <c r="G1127" s="3" t="s">
        <v>3039</v>
      </c>
      <c r="H1127" s="3" t="s">
        <v>3039</v>
      </c>
      <c r="I1127" s="3" t="s">
        <v>3572</v>
      </c>
      <c r="J1127" s="4">
        <v>-25</v>
      </c>
      <c r="K1127" s="4">
        <v>-14.756098</v>
      </c>
      <c r="L1127" s="4">
        <v>-16.56222</v>
      </c>
      <c r="M1127" s="4">
        <v>3.0213709999999998</v>
      </c>
      <c r="N1127" s="4">
        <v>16.447058999999999</v>
      </c>
      <c r="O1127" s="4">
        <v>27.093022999999999</v>
      </c>
      <c r="P1127" s="4">
        <v>3.8285640000000001</v>
      </c>
      <c r="Q1127" s="4">
        <v>10.213428</v>
      </c>
      <c r="R1127" s="4">
        <v>40.667675000000003</v>
      </c>
      <c r="S1127" s="3" t="s">
        <v>5499</v>
      </c>
      <c r="T1127" s="4">
        <v>27.96</v>
      </c>
      <c r="U1127" s="4">
        <v>1068.9276878400001</v>
      </c>
      <c r="V1127" s="10">
        <v>1116.327687</v>
      </c>
      <c r="W1127" s="4">
        <v>3.5765379113018598</v>
      </c>
      <c r="X1127" s="4">
        <v>46.965000000000003</v>
      </c>
      <c r="Y1127" s="4">
        <v>25.004999999999999</v>
      </c>
      <c r="Z1127" s="4">
        <v>16.370023</v>
      </c>
      <c r="AA1127" s="10">
        <v>15.931623931600001</v>
      </c>
      <c r="AB1127" s="10">
        <v>17.312693498400002</v>
      </c>
      <c r="AC1127" s="4">
        <v>0.83701599999999998</v>
      </c>
      <c r="AD1127" s="4">
        <v>0.8271501903888</v>
      </c>
      <c r="AE1127" s="4">
        <v>0.84356352885389996</v>
      </c>
      <c r="AF1127" s="4">
        <v>10.213428</v>
      </c>
      <c r="AG1127" s="4">
        <v>11.508532855670101</v>
      </c>
      <c r="AH1127" s="4">
        <v>12.831352724137901</v>
      </c>
      <c r="AI1127" s="4">
        <v>3.8285640000000001</v>
      </c>
      <c r="AJ1127" s="4">
        <v>5.0251619999999999</v>
      </c>
    </row>
    <row r="1128" spans="1:36" hidden="1" x14ac:dyDescent="0.3">
      <c r="A1128" s="1" t="s">
        <v>1122</v>
      </c>
      <c r="B1128" s="2">
        <v>4677448</v>
      </c>
      <c r="C1128" s="3" t="s">
        <v>2936</v>
      </c>
      <c r="D1128" s="4">
        <v>581.18912760000001</v>
      </c>
      <c r="E1128" s="3" t="s">
        <v>2977</v>
      </c>
      <c r="F1128" s="3" t="s">
        <v>2978</v>
      </c>
      <c r="G1128" s="3" t="s">
        <v>3083</v>
      </c>
      <c r="H1128" s="3" t="s">
        <v>3083</v>
      </c>
      <c r="I1128" s="3" t="s">
        <v>2980</v>
      </c>
      <c r="J1128" s="4">
        <v>-11.13381</v>
      </c>
      <c r="K1128" s="4">
        <v>-5.3318830000000004</v>
      </c>
      <c r="L1128" s="4">
        <v>-7.3482430000000001</v>
      </c>
      <c r="M1128" s="4">
        <v>0.81112399999999996</v>
      </c>
      <c r="N1128" s="4" t="s">
        <v>2924</v>
      </c>
      <c r="O1128" s="4">
        <v>9.2356689999999997</v>
      </c>
      <c r="P1128" s="4">
        <v>1.2428570000000001</v>
      </c>
      <c r="Q1128" s="4">
        <v>14.111405</v>
      </c>
      <c r="R1128" s="4">
        <v>13.702705999999999</v>
      </c>
      <c r="S1128" s="3" t="s">
        <v>5500</v>
      </c>
      <c r="T1128" s="5" t="s">
        <v>3920</v>
      </c>
      <c r="U1128" s="4">
        <v>581.18912760000001</v>
      </c>
      <c r="V1128" s="10">
        <v>1293.9311270000001</v>
      </c>
      <c r="W1128" s="4">
        <v>9.6551724137930997</v>
      </c>
      <c r="X1128" s="5" t="s">
        <v>5501</v>
      </c>
      <c r="Y1128" s="4">
        <v>7.98</v>
      </c>
      <c r="Z1128" s="4" t="s">
        <v>2924</v>
      </c>
      <c r="AA1128" s="10">
        <v>163.22701688550001</v>
      </c>
      <c r="AB1128" s="10" t="s">
        <v>2924</v>
      </c>
      <c r="AC1128" s="4">
        <v>9.4734499999999997</v>
      </c>
      <c r="AD1128" s="4">
        <v>9.0073003878774998</v>
      </c>
      <c r="AE1128" s="4">
        <v>9.3381613884722992</v>
      </c>
      <c r="AF1128" s="4">
        <v>14.111405</v>
      </c>
      <c r="AG1128" s="4">
        <v>12.6488185042318</v>
      </c>
      <c r="AH1128" s="4">
        <v>13.2793053075816</v>
      </c>
      <c r="AI1128" s="4">
        <v>1.2428570000000001</v>
      </c>
      <c r="AJ1128" s="4">
        <v>1.375712</v>
      </c>
    </row>
    <row r="1129" spans="1:36" hidden="1" x14ac:dyDescent="0.3">
      <c r="A1129" s="1" t="s">
        <v>1123</v>
      </c>
      <c r="B1129" s="2">
        <v>4307540</v>
      </c>
      <c r="C1129" s="3" t="s">
        <v>2936</v>
      </c>
      <c r="D1129" s="4">
        <v>1694.98130528</v>
      </c>
      <c r="E1129" s="3" t="s">
        <v>2977</v>
      </c>
      <c r="F1129" s="3" t="s">
        <v>2978</v>
      </c>
      <c r="G1129" s="3" t="s">
        <v>3081</v>
      </c>
      <c r="H1129" s="3" t="s">
        <v>3081</v>
      </c>
      <c r="I1129" s="3" t="s">
        <v>2980</v>
      </c>
      <c r="J1129" s="4">
        <v>-15.693013000000001</v>
      </c>
      <c r="K1129" s="4">
        <v>-11.538462000000001</v>
      </c>
      <c r="L1129" s="4">
        <v>-9.1358029999999992</v>
      </c>
      <c r="M1129" s="4">
        <v>1.0989009999999999</v>
      </c>
      <c r="N1129" s="4" t="s">
        <v>2924</v>
      </c>
      <c r="O1129" s="4">
        <v>9.1201980000000002</v>
      </c>
      <c r="P1129" s="4">
        <v>0.74652600000000002</v>
      </c>
      <c r="Q1129" s="4">
        <v>10.647598</v>
      </c>
      <c r="R1129" s="4">
        <v>14.897112999999999</v>
      </c>
      <c r="S1129" s="3" t="s">
        <v>5502</v>
      </c>
      <c r="T1129" s="4">
        <v>7.36</v>
      </c>
      <c r="U1129" s="4">
        <v>1694.98130528</v>
      </c>
      <c r="V1129" s="10">
        <v>6391.8913050000001</v>
      </c>
      <c r="W1129" s="4">
        <v>14.945652173913</v>
      </c>
      <c r="X1129" s="5" t="s">
        <v>5503</v>
      </c>
      <c r="Y1129" s="4">
        <v>6.52</v>
      </c>
      <c r="Z1129" s="4" t="s">
        <v>2924</v>
      </c>
      <c r="AA1129" s="10" t="s">
        <v>2924</v>
      </c>
      <c r="AB1129" s="10" t="s">
        <v>2924</v>
      </c>
      <c r="AC1129" s="4">
        <v>7.8657719999999998</v>
      </c>
      <c r="AD1129" s="4">
        <v>8.0698270386476008</v>
      </c>
      <c r="AE1129" s="4">
        <v>7.9171439762564999</v>
      </c>
      <c r="AF1129" s="4">
        <v>10.647598</v>
      </c>
      <c r="AG1129" s="4">
        <v>11.318344485126101</v>
      </c>
      <c r="AH1129" s="4">
        <v>10.7528386959122</v>
      </c>
      <c r="AI1129" s="4">
        <v>0.74652600000000002</v>
      </c>
      <c r="AJ1129" s="4">
        <v>0.76412000000000002</v>
      </c>
    </row>
    <row r="1130" spans="1:36" hidden="1" x14ac:dyDescent="0.3">
      <c r="A1130" s="1" t="s">
        <v>1124</v>
      </c>
      <c r="B1130" s="2">
        <v>4166549</v>
      </c>
      <c r="C1130" s="3" t="s">
        <v>2936</v>
      </c>
      <c r="D1130" s="4">
        <v>1787.88184056</v>
      </c>
      <c r="E1130" s="3" t="s">
        <v>3098</v>
      </c>
      <c r="F1130" s="3" t="s">
        <v>3098</v>
      </c>
      <c r="G1130" s="3" t="s">
        <v>3099</v>
      </c>
      <c r="H1130" s="3" t="s">
        <v>3156</v>
      </c>
      <c r="I1130" s="3" t="s">
        <v>3382</v>
      </c>
      <c r="J1130" s="4">
        <v>55.045335000000001</v>
      </c>
      <c r="K1130" s="4">
        <v>25.824828</v>
      </c>
      <c r="L1130" s="4">
        <v>15.339426</v>
      </c>
      <c r="M1130" s="4">
        <v>7.0476580000000002</v>
      </c>
      <c r="N1130" s="4">
        <v>16.034483000000002</v>
      </c>
      <c r="O1130" s="4" t="s">
        <v>2924</v>
      </c>
      <c r="P1130" s="4">
        <v>2.7582080000000002</v>
      </c>
      <c r="Q1130" s="4">
        <v>8.3587410000000002</v>
      </c>
      <c r="R1130" s="4" t="s">
        <v>2924</v>
      </c>
      <c r="S1130" s="3" t="s">
        <v>5504</v>
      </c>
      <c r="T1130" s="4">
        <v>53.01</v>
      </c>
      <c r="U1130" s="4">
        <v>1787.88184056</v>
      </c>
      <c r="V1130" s="10">
        <v>3872.6778399999998</v>
      </c>
      <c r="W1130" s="4">
        <v>5.5083946425202797</v>
      </c>
      <c r="X1130" s="4">
        <v>53.21</v>
      </c>
      <c r="Y1130" s="4">
        <v>33.5</v>
      </c>
      <c r="Z1130" s="4">
        <v>16.034483000000002</v>
      </c>
      <c r="AA1130" s="10">
        <v>23.56</v>
      </c>
      <c r="AB1130" s="10">
        <v>24.887323943599998</v>
      </c>
      <c r="AC1130" s="4">
        <v>0.22274099999999999</v>
      </c>
      <c r="AD1130" s="4">
        <v>0.1618822506907</v>
      </c>
      <c r="AE1130" s="4">
        <v>0.20620971520779999</v>
      </c>
      <c r="AF1130" s="4">
        <v>8.3587410000000002</v>
      </c>
      <c r="AG1130" s="4">
        <v>9.5650133928737002</v>
      </c>
      <c r="AH1130" s="4">
        <v>9.6791659179038998</v>
      </c>
      <c r="AI1130" s="4">
        <v>2.7582080000000002</v>
      </c>
      <c r="AJ1130" s="4">
        <v>8.6575209999999991</v>
      </c>
    </row>
    <row r="1131" spans="1:36" hidden="1" x14ac:dyDescent="0.3">
      <c r="A1131" s="1" t="s">
        <v>1125</v>
      </c>
      <c r="B1131" s="2">
        <v>4090258</v>
      </c>
      <c r="C1131" s="3" t="s">
        <v>2936</v>
      </c>
      <c r="D1131" s="4">
        <v>29796.2552818</v>
      </c>
      <c r="E1131" s="3" t="s">
        <v>2930</v>
      </c>
      <c r="F1131" s="3" t="s">
        <v>2954</v>
      </c>
      <c r="G1131" s="3" t="s">
        <v>2954</v>
      </c>
      <c r="H1131" s="3" t="s">
        <v>3042</v>
      </c>
      <c r="I1131" s="3" t="s">
        <v>3228</v>
      </c>
      <c r="J1131" s="4">
        <v>3.95099</v>
      </c>
      <c r="K1131" s="4">
        <v>7.1866700000000003</v>
      </c>
      <c r="L1131" s="4">
        <v>17.893464999999999</v>
      </c>
      <c r="M1131" s="4">
        <v>0.93103499999999995</v>
      </c>
      <c r="N1131" s="4">
        <v>22.094735</v>
      </c>
      <c r="O1131" s="4">
        <v>10.416370000000001</v>
      </c>
      <c r="P1131" s="4">
        <v>1.30572</v>
      </c>
      <c r="Q1131" s="5" t="s">
        <v>3574</v>
      </c>
      <c r="R1131" s="4">
        <v>12.195166</v>
      </c>
      <c r="S1131" s="3" t="s">
        <v>5505</v>
      </c>
      <c r="T1131" s="5" t="s">
        <v>5506</v>
      </c>
      <c r="U1131" s="4">
        <v>29796.2552818</v>
      </c>
      <c r="V1131" s="10">
        <v>45253.465280999997</v>
      </c>
      <c r="W1131" s="4">
        <v>0.85411684318414804</v>
      </c>
      <c r="X1131" s="4">
        <v>141.77500000000001</v>
      </c>
      <c r="Y1131" s="4">
        <v>91.6</v>
      </c>
      <c r="Z1131" s="4">
        <v>22.094735</v>
      </c>
      <c r="AA1131" s="10">
        <v>9.3887075690999993</v>
      </c>
      <c r="AB1131" s="10">
        <v>10.110151255</v>
      </c>
      <c r="AC1131" s="4">
        <v>4.5143680000000002</v>
      </c>
      <c r="AD1131" s="4">
        <v>4.7590882929734999</v>
      </c>
      <c r="AE1131" s="4">
        <v>4.9216162641974002</v>
      </c>
      <c r="AF1131" s="5" t="s">
        <v>3574</v>
      </c>
      <c r="AG1131" s="4">
        <v>9.4427456577442008</v>
      </c>
      <c r="AH1131" s="4">
        <v>9.8165456061124008</v>
      </c>
      <c r="AI1131" s="4">
        <v>1.30572</v>
      </c>
      <c r="AJ1131" s="4" t="s">
        <v>2924</v>
      </c>
    </row>
    <row r="1132" spans="1:36" hidden="1" x14ac:dyDescent="0.3">
      <c r="A1132" s="1" t="s">
        <v>1126</v>
      </c>
      <c r="B1132" s="2">
        <v>4994862</v>
      </c>
      <c r="C1132" s="3" t="s">
        <v>2936</v>
      </c>
      <c r="D1132" s="4">
        <v>788.89938624000001</v>
      </c>
      <c r="E1132" s="3" t="s">
        <v>2937</v>
      </c>
      <c r="F1132" s="3" t="s">
        <v>3060</v>
      </c>
      <c r="G1132" s="3" t="s">
        <v>3340</v>
      </c>
      <c r="H1132" s="3" t="s">
        <v>3340</v>
      </c>
      <c r="I1132" s="3" t="s">
        <v>3341</v>
      </c>
      <c r="J1132" s="4">
        <v>23.460899000000001</v>
      </c>
      <c r="K1132" s="4">
        <v>-14.087225</v>
      </c>
      <c r="L1132" s="4">
        <v>-10.278114</v>
      </c>
      <c r="M1132" s="4">
        <v>-5.8773780000000002</v>
      </c>
      <c r="N1132" s="4">
        <v>2.4849299999999999</v>
      </c>
      <c r="O1132" s="4">
        <v>1.968866</v>
      </c>
      <c r="P1132" s="4">
        <v>0.56862599999999996</v>
      </c>
      <c r="Q1132" s="4">
        <v>2.5741559999999999</v>
      </c>
      <c r="R1132" s="4">
        <v>3.5824180000000001</v>
      </c>
      <c r="S1132" s="3" t="s">
        <v>5507</v>
      </c>
      <c r="T1132" s="4">
        <v>22.26</v>
      </c>
      <c r="U1132" s="4">
        <v>788.89938624000001</v>
      </c>
      <c r="V1132" s="10">
        <v>1167.7813860000001</v>
      </c>
      <c r="W1132" s="4">
        <v>7.9177897574124003</v>
      </c>
      <c r="X1132" s="4">
        <v>30.319299999999998</v>
      </c>
      <c r="Y1132" s="4">
        <v>17.690000000000001</v>
      </c>
      <c r="Z1132" s="4">
        <v>2.4849299999999999</v>
      </c>
      <c r="AA1132" s="10">
        <v>2.3613777886</v>
      </c>
      <c r="AB1132" s="10">
        <v>2.2799598087000001</v>
      </c>
      <c r="AC1132" s="4">
        <v>1.664749</v>
      </c>
      <c r="AD1132" s="4">
        <v>1.7425263423658</v>
      </c>
      <c r="AE1132" s="4">
        <v>1.6959680179309</v>
      </c>
      <c r="AF1132" s="4">
        <v>2.5741559999999999</v>
      </c>
      <c r="AG1132" s="4">
        <v>2.5307641542902002</v>
      </c>
      <c r="AH1132" s="4">
        <v>2.4087485996786002</v>
      </c>
      <c r="AI1132" s="4">
        <v>0.56862599999999996</v>
      </c>
      <c r="AJ1132" s="4">
        <v>0.56862599999999996</v>
      </c>
    </row>
    <row r="1133" spans="1:36" hidden="1" x14ac:dyDescent="0.3">
      <c r="A1133" s="1" t="s">
        <v>1127</v>
      </c>
      <c r="B1133" s="2">
        <v>10554508</v>
      </c>
      <c r="C1133" s="3" t="s">
        <v>2941</v>
      </c>
      <c r="D1133" s="4">
        <v>2450.6246773799999</v>
      </c>
      <c r="E1133" s="3" t="s">
        <v>2930</v>
      </c>
      <c r="F1133" s="3" t="s">
        <v>2954</v>
      </c>
      <c r="G1133" s="3" t="s">
        <v>2955</v>
      </c>
      <c r="H1133" s="3" t="s">
        <v>2956</v>
      </c>
      <c r="I1133" s="3"/>
      <c r="J1133" s="4">
        <v>30.886333</v>
      </c>
      <c r="K1133" s="4">
        <v>10.479725999999999</v>
      </c>
      <c r="L1133" s="4">
        <v>3.063399</v>
      </c>
      <c r="M1133" s="4">
        <v>2.544394</v>
      </c>
      <c r="N1133" s="4" t="s">
        <v>2935</v>
      </c>
      <c r="O1133" s="4" t="s">
        <v>2935</v>
      </c>
      <c r="P1133" s="4" t="s">
        <v>2935</v>
      </c>
      <c r="Q1133" s="4" t="s">
        <v>2935</v>
      </c>
      <c r="R1133" s="4" t="s">
        <v>2935</v>
      </c>
      <c r="S1133" s="3" t="s">
        <v>5508</v>
      </c>
      <c r="T1133" s="4">
        <v>38.69</v>
      </c>
      <c r="U1133" s="4">
        <v>2450.6246773799999</v>
      </c>
      <c r="V1133" s="10" t="s">
        <v>2935</v>
      </c>
      <c r="W1133" s="4">
        <v>0.219917291289739</v>
      </c>
      <c r="X1133" s="4">
        <v>39.159999999999997</v>
      </c>
      <c r="Y1133" s="4">
        <v>29.320499999999999</v>
      </c>
      <c r="Z1133" s="4" t="s">
        <v>2935</v>
      </c>
      <c r="AA1133" s="10" t="s">
        <v>2935</v>
      </c>
      <c r="AB1133" s="10" t="s">
        <v>2935</v>
      </c>
      <c r="AC1133" s="4" t="s">
        <v>2935</v>
      </c>
      <c r="AD1133" s="4" t="s">
        <v>2935</v>
      </c>
      <c r="AE1133" s="4" t="s">
        <v>2935</v>
      </c>
      <c r="AF1133" s="4" t="s">
        <v>2935</v>
      </c>
      <c r="AG1133" s="4" t="s">
        <v>2935</v>
      </c>
      <c r="AH1133" s="4" t="s">
        <v>2935</v>
      </c>
      <c r="AI1133" s="4" t="s">
        <v>2935</v>
      </c>
      <c r="AJ1133" s="4" t="s">
        <v>2935</v>
      </c>
    </row>
    <row r="1134" spans="1:36" hidden="1" x14ac:dyDescent="0.3">
      <c r="A1134" s="1" t="s">
        <v>1128</v>
      </c>
      <c r="B1134" s="2">
        <v>5738293</v>
      </c>
      <c r="C1134" s="3" t="s">
        <v>2941</v>
      </c>
      <c r="D1134" s="4">
        <v>648.02499999999998</v>
      </c>
      <c r="E1134" s="3" t="s">
        <v>2930</v>
      </c>
      <c r="F1134" s="3" t="s">
        <v>2954</v>
      </c>
      <c r="G1134" s="3" t="s">
        <v>2955</v>
      </c>
      <c r="H1134" s="3" t="s">
        <v>2956</v>
      </c>
      <c r="I1134" s="3"/>
      <c r="J1134" s="4">
        <v>26.691848</v>
      </c>
      <c r="K1134" s="4">
        <v>6.3970390000000004</v>
      </c>
      <c r="L1134" s="4">
        <v>2.6000510000000001</v>
      </c>
      <c r="M1134" s="4">
        <v>2.0537529999999999</v>
      </c>
      <c r="N1134" s="4" t="s">
        <v>2935</v>
      </c>
      <c r="O1134" s="4" t="s">
        <v>2935</v>
      </c>
      <c r="P1134" s="4" t="s">
        <v>2935</v>
      </c>
      <c r="Q1134" s="4" t="s">
        <v>2935</v>
      </c>
      <c r="R1134" s="4" t="s">
        <v>2935</v>
      </c>
      <c r="S1134" s="3" t="s">
        <v>5509</v>
      </c>
      <c r="T1134" s="4">
        <v>40.25</v>
      </c>
      <c r="U1134" s="4">
        <v>648.02499999999998</v>
      </c>
      <c r="V1134" s="10" t="s">
        <v>2935</v>
      </c>
      <c r="W1134" s="4">
        <v>0.71265093167701898</v>
      </c>
      <c r="X1134" s="4">
        <v>40.71</v>
      </c>
      <c r="Y1134" s="4">
        <v>31.53</v>
      </c>
      <c r="Z1134" s="4" t="s">
        <v>2935</v>
      </c>
      <c r="AA1134" s="10" t="s">
        <v>2935</v>
      </c>
      <c r="AB1134" s="10" t="s">
        <v>2935</v>
      </c>
      <c r="AC1134" s="4" t="s">
        <v>2935</v>
      </c>
      <c r="AD1134" s="4" t="s">
        <v>2935</v>
      </c>
      <c r="AE1134" s="4" t="s">
        <v>2935</v>
      </c>
      <c r="AF1134" s="4" t="s">
        <v>2935</v>
      </c>
      <c r="AG1134" s="4" t="s">
        <v>2935</v>
      </c>
      <c r="AH1134" s="4" t="s">
        <v>2935</v>
      </c>
      <c r="AI1134" s="4" t="s">
        <v>2935</v>
      </c>
      <c r="AJ1134" s="4" t="s">
        <v>2935</v>
      </c>
    </row>
    <row r="1135" spans="1:36" hidden="1" x14ac:dyDescent="0.3">
      <c r="A1135" s="1" t="s">
        <v>1129</v>
      </c>
      <c r="B1135" s="2">
        <v>19222248</v>
      </c>
      <c r="C1135" s="3" t="s">
        <v>2941</v>
      </c>
      <c r="D1135" s="4">
        <v>807.49680000000001</v>
      </c>
      <c r="E1135" s="3" t="s">
        <v>2930</v>
      </c>
      <c r="F1135" s="3" t="s">
        <v>2954</v>
      </c>
      <c r="G1135" s="3" t="s">
        <v>2955</v>
      </c>
      <c r="H1135" s="3" t="s">
        <v>2956</v>
      </c>
      <c r="I1135" s="3"/>
      <c r="J1135" s="4">
        <v>28.429119</v>
      </c>
      <c r="K1135" s="4">
        <v>9.2212449999999997</v>
      </c>
      <c r="L1135" s="4">
        <v>5.8749209999999996</v>
      </c>
      <c r="M1135" s="4">
        <v>3.043345</v>
      </c>
      <c r="N1135" s="4" t="s">
        <v>2935</v>
      </c>
      <c r="O1135" s="4" t="s">
        <v>2935</v>
      </c>
      <c r="P1135" s="4" t="s">
        <v>2935</v>
      </c>
      <c r="Q1135" s="4" t="s">
        <v>2935</v>
      </c>
      <c r="R1135" s="4" t="s">
        <v>2935</v>
      </c>
      <c r="S1135" s="3" t="s">
        <v>5510</v>
      </c>
      <c r="T1135" s="4">
        <v>33.520000000000003</v>
      </c>
      <c r="U1135" s="4">
        <v>807.49680000000001</v>
      </c>
      <c r="V1135" s="10" t="s">
        <v>2935</v>
      </c>
      <c r="W1135" s="4">
        <v>0</v>
      </c>
      <c r="X1135" s="4">
        <v>34.1599</v>
      </c>
      <c r="Y1135" s="4">
        <v>25.75</v>
      </c>
      <c r="Z1135" s="4" t="s">
        <v>2935</v>
      </c>
      <c r="AA1135" s="10" t="s">
        <v>2935</v>
      </c>
      <c r="AB1135" s="10" t="s">
        <v>2935</v>
      </c>
      <c r="AC1135" s="4" t="s">
        <v>2935</v>
      </c>
      <c r="AD1135" s="4" t="s">
        <v>2935</v>
      </c>
      <c r="AE1135" s="4" t="s">
        <v>2935</v>
      </c>
      <c r="AF1135" s="4" t="s">
        <v>2935</v>
      </c>
      <c r="AG1135" s="4" t="s">
        <v>2935</v>
      </c>
      <c r="AH1135" s="4" t="s">
        <v>2935</v>
      </c>
      <c r="AI1135" s="4" t="s">
        <v>2935</v>
      </c>
      <c r="AJ1135" s="4" t="s">
        <v>2935</v>
      </c>
    </row>
    <row r="1136" spans="1:36" hidden="1" x14ac:dyDescent="0.3">
      <c r="A1136" s="1" t="s">
        <v>1130</v>
      </c>
      <c r="B1136" s="2">
        <v>5734930</v>
      </c>
      <c r="C1136" s="3" t="s">
        <v>2941</v>
      </c>
      <c r="D1136" s="4">
        <v>8309.348</v>
      </c>
      <c r="E1136" s="3" t="s">
        <v>2930</v>
      </c>
      <c r="F1136" s="3" t="s">
        <v>2954</v>
      </c>
      <c r="G1136" s="3" t="s">
        <v>2955</v>
      </c>
      <c r="H1136" s="3" t="s">
        <v>2956</v>
      </c>
      <c r="I1136" s="3"/>
      <c r="J1136" s="4">
        <v>6.2206570000000001</v>
      </c>
      <c r="K1136" s="4">
        <v>2.0868579999999999</v>
      </c>
      <c r="L1136" s="4">
        <v>-0.330397</v>
      </c>
      <c r="M1136" s="4">
        <v>0.11062</v>
      </c>
      <c r="N1136" s="4" t="s">
        <v>2935</v>
      </c>
      <c r="O1136" s="4" t="s">
        <v>2935</v>
      </c>
      <c r="P1136" s="4" t="s">
        <v>2935</v>
      </c>
      <c r="Q1136" s="4" t="s">
        <v>2935</v>
      </c>
      <c r="R1136" s="4" t="s">
        <v>2935</v>
      </c>
      <c r="S1136" s="3" t="s">
        <v>5511</v>
      </c>
      <c r="T1136" s="4">
        <v>18.100000000000001</v>
      </c>
      <c r="U1136" s="4">
        <v>8309.348</v>
      </c>
      <c r="V1136" s="10" t="s">
        <v>2935</v>
      </c>
      <c r="W1136" s="4">
        <v>11.960220994475099</v>
      </c>
      <c r="X1136" s="4">
        <v>18.559999999999999</v>
      </c>
      <c r="Y1136" s="4">
        <v>15.91</v>
      </c>
      <c r="Z1136" s="4" t="s">
        <v>2935</v>
      </c>
      <c r="AA1136" s="10" t="s">
        <v>2935</v>
      </c>
      <c r="AB1136" s="10" t="s">
        <v>2935</v>
      </c>
      <c r="AC1136" s="4" t="s">
        <v>2935</v>
      </c>
      <c r="AD1136" s="4" t="s">
        <v>2935</v>
      </c>
      <c r="AE1136" s="4" t="s">
        <v>2935</v>
      </c>
      <c r="AF1136" s="4" t="s">
        <v>2935</v>
      </c>
      <c r="AG1136" s="4" t="s">
        <v>2935</v>
      </c>
      <c r="AH1136" s="4" t="s">
        <v>2935</v>
      </c>
      <c r="AI1136" s="4" t="s">
        <v>2935</v>
      </c>
      <c r="AJ1136" s="4" t="s">
        <v>2935</v>
      </c>
    </row>
    <row r="1137" spans="1:36" hidden="1" x14ac:dyDescent="0.3">
      <c r="A1137" s="1" t="s">
        <v>1131</v>
      </c>
      <c r="B1137" s="2">
        <v>5738410</v>
      </c>
      <c r="C1137" s="3" t="s">
        <v>2941</v>
      </c>
      <c r="D1137" s="4">
        <v>2661.1064999999999</v>
      </c>
      <c r="E1137" s="3" t="s">
        <v>2930</v>
      </c>
      <c r="F1137" s="3" t="s">
        <v>2954</v>
      </c>
      <c r="G1137" s="3" t="s">
        <v>2955</v>
      </c>
      <c r="H1137" s="3" t="s">
        <v>2956</v>
      </c>
      <c r="I1137" s="3"/>
      <c r="J1137" s="4">
        <v>27.324694999999998</v>
      </c>
      <c r="K1137" s="4">
        <v>7.3241250000000004</v>
      </c>
      <c r="L1137" s="4">
        <v>5.4608590000000001</v>
      </c>
      <c r="M1137" s="4">
        <v>4.0485829999999998</v>
      </c>
      <c r="N1137" s="4" t="s">
        <v>2935</v>
      </c>
      <c r="O1137" s="4" t="s">
        <v>2935</v>
      </c>
      <c r="P1137" s="4" t="s">
        <v>2935</v>
      </c>
      <c r="Q1137" s="4" t="s">
        <v>2935</v>
      </c>
      <c r="R1137" s="4" t="s">
        <v>2935</v>
      </c>
      <c r="S1137" s="3" t="s">
        <v>5512</v>
      </c>
      <c r="T1137" s="4">
        <v>33.409999999999997</v>
      </c>
      <c r="U1137" s="4">
        <v>2661.1064999999999</v>
      </c>
      <c r="V1137" s="10" t="s">
        <v>2935</v>
      </c>
      <c r="W1137" s="4">
        <v>0.257868901526489</v>
      </c>
      <c r="X1137" s="4">
        <v>33.97</v>
      </c>
      <c r="Y1137" s="4">
        <v>26.06</v>
      </c>
      <c r="Z1137" s="4" t="s">
        <v>2935</v>
      </c>
      <c r="AA1137" s="10" t="s">
        <v>2935</v>
      </c>
      <c r="AB1137" s="10" t="s">
        <v>2935</v>
      </c>
      <c r="AC1137" s="4" t="s">
        <v>2935</v>
      </c>
      <c r="AD1137" s="4" t="s">
        <v>2935</v>
      </c>
      <c r="AE1137" s="4" t="s">
        <v>2935</v>
      </c>
      <c r="AF1137" s="4" t="s">
        <v>2935</v>
      </c>
      <c r="AG1137" s="4" t="s">
        <v>2935</v>
      </c>
      <c r="AH1137" s="4" t="s">
        <v>2935</v>
      </c>
      <c r="AI1137" s="4" t="s">
        <v>2935</v>
      </c>
      <c r="AJ1137" s="4" t="s">
        <v>2935</v>
      </c>
    </row>
    <row r="1138" spans="1:36" hidden="1" x14ac:dyDescent="0.3">
      <c r="A1138" s="1" t="s">
        <v>1132</v>
      </c>
      <c r="B1138" s="2">
        <v>5737470</v>
      </c>
      <c r="C1138" s="3" t="s">
        <v>2941</v>
      </c>
      <c r="D1138" s="4">
        <v>986.72280000000001</v>
      </c>
      <c r="E1138" s="3" t="s">
        <v>2930</v>
      </c>
      <c r="F1138" s="3" t="s">
        <v>2954</v>
      </c>
      <c r="G1138" s="3" t="s">
        <v>2955</v>
      </c>
      <c r="H1138" s="3" t="s">
        <v>2956</v>
      </c>
      <c r="I1138" s="3"/>
      <c r="J1138" s="4">
        <v>30.683453</v>
      </c>
      <c r="K1138" s="4">
        <v>8.7887409999999999</v>
      </c>
      <c r="L1138" s="4">
        <v>3.3864540000000001</v>
      </c>
      <c r="M1138" s="4">
        <v>1.9932620000000001</v>
      </c>
      <c r="N1138" s="4" t="s">
        <v>2935</v>
      </c>
      <c r="O1138" s="4" t="s">
        <v>2935</v>
      </c>
      <c r="P1138" s="4" t="s">
        <v>2935</v>
      </c>
      <c r="Q1138" s="4" t="s">
        <v>2935</v>
      </c>
      <c r="R1138" s="4" t="s">
        <v>2935</v>
      </c>
      <c r="S1138" s="3" t="s">
        <v>5513</v>
      </c>
      <c r="T1138" s="4">
        <v>72.66</v>
      </c>
      <c r="U1138" s="4">
        <v>986.72280000000001</v>
      </c>
      <c r="V1138" s="10" t="s">
        <v>2935</v>
      </c>
      <c r="W1138" s="4">
        <v>0.73050646848334699</v>
      </c>
      <c r="X1138" s="4">
        <v>72.81</v>
      </c>
      <c r="Y1138" s="4">
        <v>55.3581</v>
      </c>
      <c r="Z1138" s="4" t="s">
        <v>2935</v>
      </c>
      <c r="AA1138" s="10" t="s">
        <v>2935</v>
      </c>
      <c r="AB1138" s="10" t="s">
        <v>2935</v>
      </c>
      <c r="AC1138" s="4" t="s">
        <v>2935</v>
      </c>
      <c r="AD1138" s="4" t="s">
        <v>2935</v>
      </c>
      <c r="AE1138" s="4" t="s">
        <v>2935</v>
      </c>
      <c r="AF1138" s="4" t="s">
        <v>2935</v>
      </c>
      <c r="AG1138" s="4" t="s">
        <v>2935</v>
      </c>
      <c r="AH1138" s="4" t="s">
        <v>2935</v>
      </c>
      <c r="AI1138" s="4" t="s">
        <v>2935</v>
      </c>
      <c r="AJ1138" s="4" t="s">
        <v>2935</v>
      </c>
    </row>
    <row r="1139" spans="1:36" hidden="1" x14ac:dyDescent="0.3">
      <c r="A1139" s="1" t="s">
        <v>1133</v>
      </c>
      <c r="B1139" s="2">
        <v>27875239</v>
      </c>
      <c r="C1139" s="3" t="s">
        <v>2919</v>
      </c>
      <c r="D1139" s="4">
        <v>8331.2402094299996</v>
      </c>
      <c r="E1139" s="3" t="s">
        <v>2925</v>
      </c>
      <c r="F1139" s="3" t="s">
        <v>2926</v>
      </c>
      <c r="G1139" s="3" t="s">
        <v>3086</v>
      </c>
      <c r="H1139" s="3" t="s">
        <v>3086</v>
      </c>
      <c r="I1139" s="3" t="s">
        <v>2929</v>
      </c>
      <c r="J1139" s="4">
        <v>57.879747000000002</v>
      </c>
      <c r="K1139" s="4">
        <v>43.775216</v>
      </c>
      <c r="L1139" s="4">
        <v>26.946565</v>
      </c>
      <c r="M1139" s="4">
        <v>23.796526</v>
      </c>
      <c r="N1139" s="4" t="s">
        <v>2924</v>
      </c>
      <c r="O1139" s="4">
        <v>63.554139999999997</v>
      </c>
      <c r="P1139" s="4">
        <v>9.6219859999999997</v>
      </c>
      <c r="Q1139" s="4">
        <v>87.372028</v>
      </c>
      <c r="R1139" s="4">
        <v>52.728029999999997</v>
      </c>
      <c r="S1139" s="3" t="s">
        <v>5514</v>
      </c>
      <c r="T1139" s="4">
        <v>49.89</v>
      </c>
      <c r="U1139" s="4">
        <v>8331.2402094299996</v>
      </c>
      <c r="V1139" s="10">
        <v>7998.3412090000002</v>
      </c>
      <c r="W1139" s="4" t="s">
        <v>2935</v>
      </c>
      <c r="X1139" s="4">
        <v>52.265000000000001</v>
      </c>
      <c r="Y1139" s="4">
        <v>28.11</v>
      </c>
      <c r="Z1139" s="4" t="s">
        <v>2924</v>
      </c>
      <c r="AA1139" s="10">
        <v>56.0561797752</v>
      </c>
      <c r="AB1139" s="10">
        <v>67.877551020400006</v>
      </c>
      <c r="AC1139" s="4">
        <v>11.844955000000001</v>
      </c>
      <c r="AD1139" s="4">
        <v>8.9639203688610998</v>
      </c>
      <c r="AE1139" s="4">
        <v>10.810578800297</v>
      </c>
      <c r="AF1139" s="4">
        <v>87.372028</v>
      </c>
      <c r="AG1139" s="4">
        <v>48.143799291417103</v>
      </c>
      <c r="AH1139" s="4">
        <v>57.560811100716798</v>
      </c>
      <c r="AI1139" s="4">
        <v>9.6219859999999997</v>
      </c>
      <c r="AJ1139" s="4">
        <v>24.277372</v>
      </c>
    </row>
    <row r="1140" spans="1:36" hidden="1" x14ac:dyDescent="0.3">
      <c r="A1140" s="1" t="s">
        <v>2303</v>
      </c>
      <c r="B1140" s="2">
        <v>4967296</v>
      </c>
      <c r="C1140" s="3" t="s">
        <v>2919</v>
      </c>
      <c r="D1140" s="4">
        <v>1850.1313866</v>
      </c>
      <c r="E1140" s="3" t="s">
        <v>2946</v>
      </c>
      <c r="F1140" s="3" t="s">
        <v>2991</v>
      </c>
      <c r="G1140" s="3" t="s">
        <v>2991</v>
      </c>
      <c r="H1140" s="3" t="s">
        <v>3031</v>
      </c>
      <c r="I1140" s="3" t="s">
        <v>3032</v>
      </c>
      <c r="J1140" s="18">
        <v>-7.881939</v>
      </c>
      <c r="K1140" s="18">
        <v>-15.231482</v>
      </c>
      <c r="L1140" s="18">
        <v>-3.6315789999999999</v>
      </c>
      <c r="M1140" s="18">
        <v>7.2851559999999997</v>
      </c>
      <c r="N1140" s="4">
        <v>20.814703000000002</v>
      </c>
      <c r="O1140" s="4">
        <v>22.688970999999999</v>
      </c>
      <c r="P1140" s="4">
        <v>2.2856070000000002</v>
      </c>
      <c r="Q1140" s="4">
        <v>13.299690999999999</v>
      </c>
      <c r="R1140" s="4">
        <v>34.689407000000003</v>
      </c>
      <c r="S1140" s="3" t="s">
        <v>7013</v>
      </c>
      <c r="T1140" s="4">
        <v>54.93</v>
      </c>
      <c r="U1140" s="4">
        <v>1850.1313866</v>
      </c>
      <c r="V1140" s="10">
        <v>1536.207386</v>
      </c>
      <c r="W1140" s="4">
        <v>3.6409976333515401</v>
      </c>
      <c r="X1140" s="18">
        <v>85.869900000000001</v>
      </c>
      <c r="Y1140" s="18">
        <v>50.5</v>
      </c>
      <c r="Z1140" s="4">
        <v>20.814703000000002</v>
      </c>
      <c r="AA1140" s="10">
        <v>15.2782799766</v>
      </c>
      <c r="AB1140" s="10">
        <v>16.287089227599999</v>
      </c>
      <c r="AC1140" s="4">
        <v>1.8854470000000001</v>
      </c>
      <c r="AD1140" s="4">
        <v>1.8954188211395999</v>
      </c>
      <c r="AE1140" s="4">
        <v>1.8990997949274</v>
      </c>
      <c r="AF1140" s="4">
        <v>13.299690999999999</v>
      </c>
      <c r="AG1140" s="4">
        <v>10.369270239622001</v>
      </c>
      <c r="AH1140" s="4">
        <v>11.0186396155416</v>
      </c>
      <c r="AI1140" s="4">
        <v>2.2856070000000002</v>
      </c>
      <c r="AJ1140" s="4">
        <v>2.2856070000000002</v>
      </c>
    </row>
    <row r="1141" spans="1:36" hidden="1" x14ac:dyDescent="0.3">
      <c r="A1141" s="1" t="s">
        <v>1135</v>
      </c>
      <c r="B1141" s="2">
        <v>4972792</v>
      </c>
      <c r="C1141" s="3" t="s">
        <v>2936</v>
      </c>
      <c r="D1141" s="4">
        <v>9890.4797932500005</v>
      </c>
      <c r="E1141" s="3" t="s">
        <v>2946</v>
      </c>
      <c r="F1141" s="3" t="s">
        <v>2947</v>
      </c>
      <c r="G1141" s="3" t="s">
        <v>2985</v>
      </c>
      <c r="H1141" s="3" t="s">
        <v>2986</v>
      </c>
      <c r="I1141" s="3" t="s">
        <v>3291</v>
      </c>
      <c r="J1141" s="4">
        <v>5.7036150000000001</v>
      </c>
      <c r="K1141" s="4">
        <v>14.43618</v>
      </c>
      <c r="L1141" s="4">
        <v>4.7425410000000001</v>
      </c>
      <c r="M1141" s="4">
        <v>12.769935</v>
      </c>
      <c r="N1141" s="4">
        <v>59.716071999999997</v>
      </c>
      <c r="O1141" s="4">
        <v>61.543624000000001</v>
      </c>
      <c r="P1141" s="4">
        <v>5.2668460000000001</v>
      </c>
      <c r="Q1141" s="4">
        <v>25.342986</v>
      </c>
      <c r="R1141" s="4">
        <v>42.155653999999998</v>
      </c>
      <c r="S1141" s="3" t="s">
        <v>5516</v>
      </c>
      <c r="T1141" s="4">
        <v>229.25</v>
      </c>
      <c r="U1141" s="4">
        <v>9890.4797932500005</v>
      </c>
      <c r="V1141" s="10">
        <v>10048.848792999999</v>
      </c>
      <c r="W1141" s="4" t="s">
        <v>2935</v>
      </c>
      <c r="X1141" s="4">
        <v>251.50200000000001</v>
      </c>
      <c r="Y1141" s="4">
        <v>151.68</v>
      </c>
      <c r="Z1141" s="4">
        <v>59.716071999999997</v>
      </c>
      <c r="AA1141" s="10">
        <v>32.231985940199998</v>
      </c>
      <c r="AB1141" s="10">
        <v>35.836606957199997</v>
      </c>
      <c r="AC1141" s="4">
        <v>4.2690010000000003</v>
      </c>
      <c r="AD1141" s="4">
        <v>3.7584279941085001</v>
      </c>
      <c r="AE1141" s="4">
        <v>4.1545188543101004</v>
      </c>
      <c r="AF1141" s="4">
        <v>25.342986</v>
      </c>
      <c r="AG1141" s="4">
        <v>18.4071111849108</v>
      </c>
      <c r="AH1141" s="4">
        <v>20.102189219159101</v>
      </c>
      <c r="AI1141" s="4">
        <v>5.2668460000000001</v>
      </c>
      <c r="AJ1141" s="4">
        <v>28.923794999999998</v>
      </c>
    </row>
    <row r="1142" spans="1:36" hidden="1" x14ac:dyDescent="0.3">
      <c r="A1142" s="1" t="s">
        <v>1136</v>
      </c>
      <c r="B1142" s="2">
        <v>103323</v>
      </c>
      <c r="C1142" s="3" t="s">
        <v>2936</v>
      </c>
      <c r="D1142" s="4">
        <v>9274.2506707199991</v>
      </c>
      <c r="E1142" s="3" t="s">
        <v>2930</v>
      </c>
      <c r="F1142" s="3" t="s">
        <v>2958</v>
      </c>
      <c r="G1142" s="3" t="s">
        <v>2958</v>
      </c>
      <c r="H1142" s="3" t="s">
        <v>3044</v>
      </c>
      <c r="I1142" s="3" t="s">
        <v>3045</v>
      </c>
      <c r="J1142" s="4">
        <v>-8.9425530000000002</v>
      </c>
      <c r="K1142" s="4">
        <v>11.65235</v>
      </c>
      <c r="L1142" s="4">
        <v>-0.53119700000000003</v>
      </c>
      <c r="M1142" s="4">
        <v>1.172161</v>
      </c>
      <c r="N1142" s="4">
        <v>9.3468697123519497</v>
      </c>
      <c r="O1142" s="4">
        <v>7.3690536283309402</v>
      </c>
      <c r="P1142" s="5" t="s">
        <v>3575</v>
      </c>
      <c r="Q1142" s="4">
        <v>8.2055609999999994</v>
      </c>
      <c r="R1142" s="4">
        <v>9.1986969999999992</v>
      </c>
      <c r="S1142" s="3" t="s">
        <v>5517</v>
      </c>
      <c r="T1142" s="4">
        <v>110.48</v>
      </c>
      <c r="U1142" s="4">
        <v>9274.2506707199991</v>
      </c>
      <c r="V1142" s="10">
        <v>12272.79567</v>
      </c>
      <c r="W1142" s="4">
        <v>0.86893555394641597</v>
      </c>
      <c r="X1142" s="4">
        <v>132</v>
      </c>
      <c r="Y1142" s="4">
        <v>38.950000000000003</v>
      </c>
      <c r="Z1142" s="4">
        <v>9.3619179999999993</v>
      </c>
      <c r="AA1142" s="10">
        <v>8.3856423956999997</v>
      </c>
      <c r="AB1142" s="10">
        <v>8.9544496676000005</v>
      </c>
      <c r="AC1142" s="4">
        <v>2.1427900000000002</v>
      </c>
      <c r="AD1142" s="4">
        <v>2.0349345482325001</v>
      </c>
      <c r="AE1142" s="4">
        <v>2.1114454735126</v>
      </c>
      <c r="AF1142" s="4">
        <v>8.2055609999999994</v>
      </c>
      <c r="AG1142" s="4">
        <v>7.7476914171851003</v>
      </c>
      <c r="AH1142" s="4">
        <v>7.9213402464748999</v>
      </c>
      <c r="AI1142" s="5" t="s">
        <v>3575</v>
      </c>
      <c r="AJ1142" s="4">
        <v>2.2445249999999999</v>
      </c>
    </row>
    <row r="1143" spans="1:36" hidden="1" x14ac:dyDescent="0.3">
      <c r="A1143" s="1" t="s">
        <v>1137</v>
      </c>
      <c r="B1143" s="2">
        <v>4657653</v>
      </c>
      <c r="C1143" s="3" t="s">
        <v>2936</v>
      </c>
      <c r="D1143" s="4">
        <v>11536.097214240001</v>
      </c>
      <c r="E1143" s="3" t="s">
        <v>2920</v>
      </c>
      <c r="F1143" s="3" t="s">
        <v>2961</v>
      </c>
      <c r="G1143" s="3" t="s">
        <v>2962</v>
      </c>
      <c r="H1143" s="3" t="s">
        <v>2963</v>
      </c>
      <c r="I1143" s="3" t="s">
        <v>2964</v>
      </c>
      <c r="J1143" s="4">
        <v>82.901554000000004</v>
      </c>
      <c r="K1143" s="4">
        <v>21.584385999999999</v>
      </c>
      <c r="L1143" s="4">
        <v>15.532524</v>
      </c>
      <c r="M1143" s="4">
        <v>4.4636250000000004</v>
      </c>
      <c r="N1143" s="4">
        <v>126.259314</v>
      </c>
      <c r="O1143" s="4">
        <v>39.240389</v>
      </c>
      <c r="P1143" s="4">
        <v>2.8293759999999999</v>
      </c>
      <c r="Q1143" s="4">
        <v>16.569130000000001</v>
      </c>
      <c r="R1143" s="4">
        <v>23.771795000000001</v>
      </c>
      <c r="S1143" s="3" t="s">
        <v>5518</v>
      </c>
      <c r="T1143" s="4">
        <v>84.72</v>
      </c>
      <c r="U1143" s="4">
        <v>11536.097214240001</v>
      </c>
      <c r="V1143" s="10">
        <v>11365.396214</v>
      </c>
      <c r="W1143" s="4" t="s">
        <v>2935</v>
      </c>
      <c r="X1143" s="4">
        <v>85.3</v>
      </c>
      <c r="Y1143" s="4">
        <v>44.02</v>
      </c>
      <c r="Z1143" s="4">
        <v>126.259314</v>
      </c>
      <c r="AA1143" s="10">
        <v>26.148148148099999</v>
      </c>
      <c r="AB1143" s="10">
        <v>28.434587359399998</v>
      </c>
      <c r="AC1143" s="4">
        <v>4.5854169999999996</v>
      </c>
      <c r="AD1143" s="4">
        <v>4.3484757350503997</v>
      </c>
      <c r="AE1143" s="4">
        <v>4.5505381419336004</v>
      </c>
      <c r="AF1143" s="4">
        <v>16.569130000000001</v>
      </c>
      <c r="AG1143" s="4">
        <v>13.603364628559101</v>
      </c>
      <c r="AH1143" s="4">
        <v>15.2285599386881</v>
      </c>
      <c r="AI1143" s="4">
        <v>2.8293759999999999</v>
      </c>
      <c r="AJ1143" s="4">
        <v>6.4147800000000004</v>
      </c>
    </row>
    <row r="1144" spans="1:36" hidden="1" x14ac:dyDescent="0.3">
      <c r="A1144" s="1" t="s">
        <v>1138</v>
      </c>
      <c r="B1144" s="2">
        <v>4631236</v>
      </c>
      <c r="C1144" s="3" t="s">
        <v>2936</v>
      </c>
      <c r="D1144" s="4">
        <v>3995.3100267</v>
      </c>
      <c r="E1144" s="3" t="s">
        <v>2937</v>
      </c>
      <c r="F1144" s="3" t="s">
        <v>2938</v>
      </c>
      <c r="G1144" s="3" t="s">
        <v>3039</v>
      </c>
      <c r="H1144" s="3" t="s">
        <v>3039</v>
      </c>
      <c r="I1144" s="3" t="s">
        <v>3289</v>
      </c>
      <c r="J1144" s="4">
        <v>50.622038000000003</v>
      </c>
      <c r="K1144" s="4">
        <v>9.8628070000000001</v>
      </c>
      <c r="L1144" s="4">
        <v>12.899645</v>
      </c>
      <c r="M1144" s="4">
        <v>1.8018019999999999</v>
      </c>
      <c r="N1144" s="4">
        <v>16.743497000000001</v>
      </c>
      <c r="O1144" s="4">
        <v>11.569966000000001</v>
      </c>
      <c r="P1144" s="4">
        <v>2.7171439999999998</v>
      </c>
      <c r="Q1144" s="4">
        <v>8.7990919999999999</v>
      </c>
      <c r="R1144" s="4">
        <v>19.083341000000001</v>
      </c>
      <c r="S1144" s="3" t="s">
        <v>5519</v>
      </c>
      <c r="T1144" s="5" t="s">
        <v>5520</v>
      </c>
      <c r="U1144" s="4">
        <v>3995.3100267</v>
      </c>
      <c r="V1144" s="10">
        <v>5613.689026</v>
      </c>
      <c r="W1144" s="4" t="s">
        <v>2935</v>
      </c>
      <c r="X1144" s="4">
        <v>103.56</v>
      </c>
      <c r="Y1144" s="4">
        <v>65.459999999999994</v>
      </c>
      <c r="Z1144" s="4">
        <v>16.743497000000001</v>
      </c>
      <c r="AA1144" s="10">
        <v>12.768682201600001</v>
      </c>
      <c r="AB1144" s="10">
        <v>13.088617792999999</v>
      </c>
      <c r="AC1144" s="4">
        <v>1.0131619999999999</v>
      </c>
      <c r="AD1144" s="4">
        <v>0.97958841466260005</v>
      </c>
      <c r="AE1144" s="4">
        <v>0.98881656721580002</v>
      </c>
      <c r="AF1144" s="4">
        <v>8.7990919999999999</v>
      </c>
      <c r="AG1144" s="4">
        <v>9.2747224962974997</v>
      </c>
      <c r="AH1144" s="4">
        <v>9.4425181458954004</v>
      </c>
      <c r="AI1144" s="4">
        <v>2.7171439999999998</v>
      </c>
      <c r="AJ1144" s="4">
        <v>152.01793699999999</v>
      </c>
    </row>
    <row r="1145" spans="1:36" hidden="1" x14ac:dyDescent="0.3">
      <c r="A1145" s="1" t="s">
        <v>1139</v>
      </c>
      <c r="B1145" s="2">
        <v>4972972</v>
      </c>
      <c r="C1145" s="3" t="s">
        <v>2936</v>
      </c>
      <c r="D1145" s="4">
        <v>27565.85040825</v>
      </c>
      <c r="E1145" s="3" t="s">
        <v>2946</v>
      </c>
      <c r="F1145" s="3" t="s">
        <v>2947</v>
      </c>
      <c r="G1145" s="3" t="s">
        <v>2985</v>
      </c>
      <c r="H1145" s="3" t="s">
        <v>3065</v>
      </c>
      <c r="I1145" s="3" t="s">
        <v>3068</v>
      </c>
      <c r="J1145" s="4">
        <v>107.360862</v>
      </c>
      <c r="K1145" s="4">
        <v>20.890284000000001</v>
      </c>
      <c r="L1145" s="4">
        <v>19.981667999999999</v>
      </c>
      <c r="M1145" s="4">
        <v>7.3420069999999997</v>
      </c>
      <c r="N1145" s="4">
        <v>15.407249999999999</v>
      </c>
      <c r="O1145" s="4">
        <v>22.597536999999999</v>
      </c>
      <c r="P1145" s="4">
        <v>77.242328999999998</v>
      </c>
      <c r="Q1145" s="4">
        <v>29.314867</v>
      </c>
      <c r="R1145" s="4">
        <v>29.987874000000001</v>
      </c>
      <c r="S1145" s="3" t="s">
        <v>5521</v>
      </c>
      <c r="T1145" s="4">
        <v>196.35</v>
      </c>
      <c r="U1145" s="4">
        <v>27565.85040825</v>
      </c>
      <c r="V1145" s="10">
        <v>30663.350407999998</v>
      </c>
      <c r="W1145" s="4" t="s">
        <v>2935</v>
      </c>
      <c r="X1145" s="4">
        <v>196.71</v>
      </c>
      <c r="Y1145" s="4">
        <v>94.500100000000003</v>
      </c>
      <c r="Z1145" s="4">
        <v>15.407249999999999</v>
      </c>
      <c r="AA1145" s="10">
        <v>31.054770904800002</v>
      </c>
      <c r="AB1145" s="10">
        <v>30.105518808399999</v>
      </c>
      <c r="AC1145" s="4">
        <v>6.8431230000000003</v>
      </c>
      <c r="AD1145" s="4">
        <v>6.3858855128752996</v>
      </c>
      <c r="AE1145" s="4">
        <v>6.7267738805455002</v>
      </c>
      <c r="AF1145" s="4">
        <v>29.314867</v>
      </c>
      <c r="AG1145" s="4">
        <v>20.496283671794799</v>
      </c>
      <c r="AH1145" s="4">
        <v>22.3272327023065</v>
      </c>
      <c r="AI1145" s="4">
        <v>77.242328999999998</v>
      </c>
      <c r="AJ1145" s="4" t="s">
        <v>2924</v>
      </c>
    </row>
    <row r="1146" spans="1:36" hidden="1" x14ac:dyDescent="0.3">
      <c r="A1146" s="1" t="s">
        <v>1140</v>
      </c>
      <c r="B1146" s="2">
        <v>4309485</v>
      </c>
      <c r="C1146" s="3" t="s">
        <v>2919</v>
      </c>
      <c r="D1146" s="4">
        <v>1021.32742068</v>
      </c>
      <c r="E1146" s="3" t="s">
        <v>3107</v>
      </c>
      <c r="F1146" s="3" t="s">
        <v>3153</v>
      </c>
      <c r="G1146" s="3" t="s">
        <v>3576</v>
      </c>
      <c r="H1146" s="3" t="s">
        <v>3576</v>
      </c>
      <c r="I1146" s="3" t="s">
        <v>3486</v>
      </c>
      <c r="J1146" s="4">
        <v>-21.317830000000001</v>
      </c>
      <c r="K1146" s="4">
        <v>10.326086999999999</v>
      </c>
      <c r="L1146" s="4">
        <v>17.341041000000001</v>
      </c>
      <c r="M1146" s="4">
        <v>7.6923079999999997</v>
      </c>
      <c r="N1146" s="4">
        <v>18.883721000000001</v>
      </c>
      <c r="O1146" s="4">
        <v>12.827804</v>
      </c>
      <c r="P1146" s="4">
        <v>19.425837000000001</v>
      </c>
      <c r="Q1146" s="4">
        <v>10.908742</v>
      </c>
      <c r="R1146" s="4">
        <v>14.789870000000001</v>
      </c>
      <c r="S1146" s="3" t="s">
        <v>5522</v>
      </c>
      <c r="T1146" s="5" t="s">
        <v>4592</v>
      </c>
      <c r="U1146" s="4">
        <v>1021.32742068</v>
      </c>
      <c r="V1146" s="10">
        <v>1503.48642</v>
      </c>
      <c r="W1146" s="4" t="s">
        <v>2935</v>
      </c>
      <c r="X1146" s="5" t="s">
        <v>4373</v>
      </c>
      <c r="Y1146" s="5" t="s">
        <v>5523</v>
      </c>
      <c r="Z1146" s="4">
        <v>18.883721000000001</v>
      </c>
      <c r="AA1146" s="10">
        <v>26.432291666600001</v>
      </c>
      <c r="AB1146" s="10">
        <v>21.846162124300001</v>
      </c>
      <c r="AC1146" s="4">
        <v>3.71488</v>
      </c>
      <c r="AD1146" s="4">
        <v>3.5763235490010001</v>
      </c>
      <c r="AE1146" s="4">
        <v>3.7275636820400999</v>
      </c>
      <c r="AF1146" s="4">
        <v>10.908742</v>
      </c>
      <c r="AG1146" s="4">
        <v>12.8245197478916</v>
      </c>
      <c r="AH1146" s="4">
        <v>11.629099758776199</v>
      </c>
      <c r="AI1146" s="4">
        <v>19.425837000000001</v>
      </c>
      <c r="AJ1146" s="4" t="s">
        <v>2924</v>
      </c>
    </row>
    <row r="1147" spans="1:36" hidden="1" x14ac:dyDescent="0.3">
      <c r="A1147" s="1" t="s">
        <v>1141</v>
      </c>
      <c r="B1147" s="2">
        <v>4980493</v>
      </c>
      <c r="C1147" s="3" t="s">
        <v>2919</v>
      </c>
      <c r="D1147" s="4">
        <v>3854.4479999999999</v>
      </c>
      <c r="E1147" s="3" t="s">
        <v>3098</v>
      </c>
      <c r="F1147" s="3" t="s">
        <v>3098</v>
      </c>
      <c r="G1147" s="3" t="s">
        <v>3099</v>
      </c>
      <c r="H1147" s="3" t="s">
        <v>3156</v>
      </c>
      <c r="I1147" s="3" t="s">
        <v>3341</v>
      </c>
      <c r="J1147" s="4">
        <v>71.800837999999999</v>
      </c>
      <c r="K1147" s="4">
        <v>14.162027999999999</v>
      </c>
      <c r="L1147" s="4">
        <v>-0.29705599999999999</v>
      </c>
      <c r="M1147" s="4">
        <v>8.5882349999999992</v>
      </c>
      <c r="N1147" s="4">
        <v>286.20155</v>
      </c>
      <c r="O1147" s="4" t="s">
        <v>2924</v>
      </c>
      <c r="P1147" s="4">
        <v>1.8986890000000001</v>
      </c>
      <c r="Q1147" s="4">
        <v>67.034081999999998</v>
      </c>
      <c r="R1147" s="4" t="s">
        <v>2924</v>
      </c>
      <c r="S1147" s="3" t="s">
        <v>5524</v>
      </c>
      <c r="T1147" s="4">
        <v>36.92</v>
      </c>
      <c r="U1147" s="4">
        <v>3854.4479999999999</v>
      </c>
      <c r="V1147" s="10">
        <v>5131.5259999999998</v>
      </c>
      <c r="W1147" s="4">
        <v>2.70855904658722</v>
      </c>
      <c r="X1147" s="4">
        <v>39.4</v>
      </c>
      <c r="Y1147" s="4">
        <v>19.943999999999999</v>
      </c>
      <c r="Z1147" s="4">
        <v>286.20155</v>
      </c>
      <c r="AA1147" s="10">
        <v>26.031164069599999</v>
      </c>
      <c r="AB1147" s="10">
        <v>25.374570446700002</v>
      </c>
      <c r="AC1147" s="4">
        <v>18.719042999999999</v>
      </c>
      <c r="AD1147" s="4">
        <v>12.367855740654001</v>
      </c>
      <c r="AE1147" s="4">
        <v>19.616301505479999</v>
      </c>
      <c r="AF1147" s="4">
        <v>67.034081999999998</v>
      </c>
      <c r="AG1147" s="4">
        <v>17.561366080161399</v>
      </c>
      <c r="AH1147" s="4">
        <v>20.782767857801002</v>
      </c>
      <c r="AI1147" s="4">
        <v>1.8986890000000001</v>
      </c>
      <c r="AJ1147" s="4">
        <v>1.9004479999999999</v>
      </c>
    </row>
    <row r="1148" spans="1:36" hidden="1" x14ac:dyDescent="0.3">
      <c r="A1148" s="1" t="s">
        <v>1142</v>
      </c>
      <c r="B1148" s="2">
        <v>4173268</v>
      </c>
      <c r="C1148" s="3" t="s">
        <v>2941</v>
      </c>
      <c r="D1148" s="4">
        <v>929.29285988000004</v>
      </c>
      <c r="E1148" s="3" t="s">
        <v>2925</v>
      </c>
      <c r="F1148" s="3" t="s">
        <v>2981</v>
      </c>
      <c r="G1148" s="3" t="s">
        <v>2982</v>
      </c>
      <c r="H1148" s="3" t="s">
        <v>2983</v>
      </c>
      <c r="I1148" s="3" t="s">
        <v>3513</v>
      </c>
      <c r="J1148" s="4">
        <v>-8.7530300000000008</v>
      </c>
      <c r="K1148" s="4">
        <v>11.154856000000001</v>
      </c>
      <c r="L1148" s="4">
        <v>11.41072</v>
      </c>
      <c r="M1148" s="4">
        <v>2.0789390000000001</v>
      </c>
      <c r="N1148" s="4">
        <v>26.740331000000001</v>
      </c>
      <c r="O1148" s="4">
        <v>199.294118</v>
      </c>
      <c r="P1148" s="4">
        <v>1.819842</v>
      </c>
      <c r="Q1148" s="4">
        <v>6.3162580000000004</v>
      </c>
      <c r="R1148" s="4">
        <v>7.6779700000000002</v>
      </c>
      <c r="S1148" s="3" t="s">
        <v>5525</v>
      </c>
      <c r="T1148" s="4">
        <v>33.880000000000003</v>
      </c>
      <c r="U1148" s="4">
        <v>929.29285988000004</v>
      </c>
      <c r="V1148" s="10">
        <v>1348.2178590000001</v>
      </c>
      <c r="W1148" s="4">
        <v>2.95159386068477</v>
      </c>
      <c r="X1148" s="4">
        <v>42.14</v>
      </c>
      <c r="Y1148" s="4">
        <v>27.42</v>
      </c>
      <c r="Z1148" s="4">
        <v>26.740331000000001</v>
      </c>
      <c r="AA1148" s="10">
        <v>37.2512369433</v>
      </c>
      <c r="AB1148" s="10">
        <v>18.752421542</v>
      </c>
      <c r="AC1148" s="4">
        <v>1.8385499999999999</v>
      </c>
      <c r="AD1148" s="4">
        <v>1.9650995523562</v>
      </c>
      <c r="AE1148" s="4">
        <v>2.0135279432144002</v>
      </c>
      <c r="AF1148" s="4">
        <v>6.3162580000000004</v>
      </c>
      <c r="AG1148" s="4">
        <v>8.3805149640747008</v>
      </c>
      <c r="AH1148" s="4">
        <v>8.6657730985879997</v>
      </c>
      <c r="AI1148" s="4">
        <v>1.819842</v>
      </c>
      <c r="AJ1148" s="4">
        <v>2.5228980000000001</v>
      </c>
    </row>
    <row r="1149" spans="1:36" hidden="1" x14ac:dyDescent="0.3">
      <c r="A1149" s="1" t="s">
        <v>1143</v>
      </c>
      <c r="B1149" s="2">
        <v>4994991</v>
      </c>
      <c r="C1149" s="3" t="s">
        <v>2919</v>
      </c>
      <c r="D1149" s="4">
        <v>2228.3151840199998</v>
      </c>
      <c r="E1149" s="3" t="s">
        <v>2937</v>
      </c>
      <c r="F1149" s="3" t="s">
        <v>3060</v>
      </c>
      <c r="G1149" s="3" t="s">
        <v>3340</v>
      </c>
      <c r="H1149" s="3" t="s">
        <v>3340</v>
      </c>
      <c r="I1149" s="3" t="s">
        <v>3577</v>
      </c>
      <c r="J1149" s="4">
        <v>21.881837999999998</v>
      </c>
      <c r="K1149" s="4">
        <v>-8.2372320000000006</v>
      </c>
      <c r="L1149" s="4">
        <v>2.0146519999999999</v>
      </c>
      <c r="M1149" s="4">
        <v>-7.5518669999999997</v>
      </c>
      <c r="N1149" s="4">
        <v>10.401494</v>
      </c>
      <c r="O1149" s="4">
        <v>12.804598</v>
      </c>
      <c r="P1149" s="4">
        <v>1.154285</v>
      </c>
      <c r="Q1149" s="4">
        <v>7.6410109999999998</v>
      </c>
      <c r="R1149" s="4">
        <v>24.174524999999999</v>
      </c>
      <c r="S1149" s="3" t="s">
        <v>5526</v>
      </c>
      <c r="T1149" s="5" t="s">
        <v>5527</v>
      </c>
      <c r="U1149" s="4">
        <v>2228.3151840199998</v>
      </c>
      <c r="V1149" s="10">
        <v>3553.1081840000002</v>
      </c>
      <c r="W1149" s="4">
        <v>8.9766606822262105</v>
      </c>
      <c r="X1149" s="4">
        <v>15.77</v>
      </c>
      <c r="Y1149" s="4">
        <v>8.42</v>
      </c>
      <c r="Z1149" s="4">
        <v>10.401494</v>
      </c>
      <c r="AA1149" s="10">
        <v>8.4824487930999997</v>
      </c>
      <c r="AB1149" s="10">
        <v>8.6692607003000006</v>
      </c>
      <c r="AC1149" s="4">
        <v>3.652857</v>
      </c>
      <c r="AD1149" s="4">
        <v>5.0670810679763996</v>
      </c>
      <c r="AE1149" s="4">
        <v>4.4900036631653002</v>
      </c>
      <c r="AF1149" s="4">
        <v>7.6410109999999998</v>
      </c>
      <c r="AG1149" s="4">
        <v>7.3543446004754003</v>
      </c>
      <c r="AH1149" s="4">
        <v>7.2523512455988</v>
      </c>
      <c r="AI1149" s="4">
        <v>1.154285</v>
      </c>
      <c r="AJ1149" s="4">
        <v>1.155362</v>
      </c>
    </row>
    <row r="1150" spans="1:36" hidden="1" x14ac:dyDescent="0.3">
      <c r="A1150" s="1" t="s">
        <v>1144</v>
      </c>
      <c r="B1150" s="2">
        <v>4383959</v>
      </c>
      <c r="C1150" s="3" t="s">
        <v>2936</v>
      </c>
      <c r="D1150" s="4">
        <v>1510.7882193600001</v>
      </c>
      <c r="E1150" s="3" t="s">
        <v>2930</v>
      </c>
      <c r="F1150" s="3" t="s">
        <v>2954</v>
      </c>
      <c r="G1150" s="3" t="s">
        <v>2955</v>
      </c>
      <c r="H1150" s="3" t="s">
        <v>2956</v>
      </c>
      <c r="I1150" s="3" t="s">
        <v>2972</v>
      </c>
      <c r="J1150" s="4">
        <v>-13.903743</v>
      </c>
      <c r="K1150" s="4">
        <v>-8.7818699999999996</v>
      </c>
      <c r="L1150" s="4">
        <v>-4.4510389999999997</v>
      </c>
      <c r="M1150" s="4">
        <v>0.86139399999999999</v>
      </c>
      <c r="N1150" s="4">
        <v>19.138186999999999</v>
      </c>
      <c r="O1150" s="4">
        <v>20.125</v>
      </c>
      <c r="P1150" s="4">
        <v>0.95139600000000002</v>
      </c>
      <c r="Q1150" s="4" t="s">
        <v>2935</v>
      </c>
      <c r="R1150" s="4">
        <v>14.312742</v>
      </c>
      <c r="S1150" s="3" t="s">
        <v>5528</v>
      </c>
      <c r="T1150" s="4">
        <v>12.88</v>
      </c>
      <c r="U1150" s="4">
        <v>1510.7882193600001</v>
      </c>
      <c r="V1150" s="10">
        <v>3338.4112190000001</v>
      </c>
      <c r="W1150" s="4">
        <v>13.975155279503101</v>
      </c>
      <c r="X1150" s="4">
        <v>15.94</v>
      </c>
      <c r="Y1150" s="4">
        <v>12.67</v>
      </c>
      <c r="Z1150" s="4">
        <v>19.138186999999999</v>
      </c>
      <c r="AA1150" s="10">
        <v>7.1062068964999998</v>
      </c>
      <c r="AB1150" s="10">
        <v>5.8612059158000003</v>
      </c>
      <c r="AC1150" s="4">
        <v>7.486167</v>
      </c>
      <c r="AD1150" s="4">
        <v>7.9577438618145004</v>
      </c>
      <c r="AE1150" s="4">
        <v>7.6587275212892996</v>
      </c>
      <c r="AF1150" s="4" t="s">
        <v>2935</v>
      </c>
      <c r="AG1150" s="4" t="s">
        <v>2935</v>
      </c>
      <c r="AH1150" s="4" t="s">
        <v>2935</v>
      </c>
      <c r="AI1150" s="4">
        <v>0.95139600000000002</v>
      </c>
      <c r="AJ1150" s="4">
        <v>0.95139600000000002</v>
      </c>
    </row>
    <row r="1151" spans="1:36" hidden="1" x14ac:dyDescent="0.3">
      <c r="A1151" s="1" t="s">
        <v>1145</v>
      </c>
      <c r="B1151" s="2">
        <v>4246291</v>
      </c>
      <c r="C1151" s="3" t="s">
        <v>2919</v>
      </c>
      <c r="D1151" s="4">
        <v>4043.4400584</v>
      </c>
      <c r="E1151" s="3" t="s">
        <v>2930</v>
      </c>
      <c r="F1151" s="3" t="s">
        <v>2954</v>
      </c>
      <c r="G1151" s="3" t="s">
        <v>2955</v>
      </c>
      <c r="H1151" s="3" t="s">
        <v>2956</v>
      </c>
      <c r="I1151" s="3" t="s">
        <v>2972</v>
      </c>
      <c r="J1151" s="4">
        <v>0.72416100000000005</v>
      </c>
      <c r="K1151" s="4">
        <v>1.8641810000000001</v>
      </c>
      <c r="L1151" s="4">
        <v>-0.71382199999999996</v>
      </c>
      <c r="M1151" s="4">
        <v>-0.64935100000000001</v>
      </c>
      <c r="N1151" s="5" t="s">
        <v>3578</v>
      </c>
      <c r="O1151" s="4">
        <v>8.9526039999999991</v>
      </c>
      <c r="P1151" s="5" t="s">
        <v>3579</v>
      </c>
      <c r="Q1151" s="4" t="s">
        <v>2935</v>
      </c>
      <c r="R1151" s="4">
        <v>41.699750000000002</v>
      </c>
      <c r="S1151" s="3" t="s">
        <v>5529</v>
      </c>
      <c r="T1151" s="4">
        <v>15.3</v>
      </c>
      <c r="U1151" s="4">
        <v>4043.4400584</v>
      </c>
      <c r="V1151" s="10">
        <v>8511.7060579999998</v>
      </c>
      <c r="W1151" s="4">
        <v>10.1960784313725</v>
      </c>
      <c r="X1151" s="4">
        <v>17.72</v>
      </c>
      <c r="Y1151" s="4">
        <v>14.05</v>
      </c>
      <c r="Z1151" s="5" t="s">
        <v>3578</v>
      </c>
      <c r="AA1151" s="10">
        <v>9.1397849462000007</v>
      </c>
      <c r="AB1151" s="10">
        <v>9.1397849462000007</v>
      </c>
      <c r="AC1151" s="4">
        <v>11.745517</v>
      </c>
      <c r="AD1151" s="4">
        <v>10.466291166487</v>
      </c>
      <c r="AE1151" s="4">
        <v>10.466291166487</v>
      </c>
      <c r="AF1151" s="4" t="s">
        <v>2935</v>
      </c>
      <c r="AG1151" s="4" t="s">
        <v>2935</v>
      </c>
      <c r="AH1151" s="4" t="s">
        <v>2935</v>
      </c>
      <c r="AI1151" s="5" t="s">
        <v>3579</v>
      </c>
      <c r="AJ1151" s="5" t="s">
        <v>3579</v>
      </c>
    </row>
    <row r="1152" spans="1:36" hidden="1" x14ac:dyDescent="0.3">
      <c r="A1152" s="1" t="s">
        <v>1146</v>
      </c>
      <c r="B1152" s="2">
        <v>10437493</v>
      </c>
      <c r="C1152" s="3" t="s">
        <v>2919</v>
      </c>
      <c r="D1152" s="4">
        <v>3081.8039132600002</v>
      </c>
      <c r="E1152" s="3" t="s">
        <v>2930</v>
      </c>
      <c r="F1152" s="3" t="s">
        <v>2958</v>
      </c>
      <c r="G1152" s="3" t="s">
        <v>2958</v>
      </c>
      <c r="H1152" s="3" t="s">
        <v>2959</v>
      </c>
      <c r="I1152" s="3" t="s">
        <v>3160</v>
      </c>
      <c r="J1152" s="4">
        <v>71.774303000000003</v>
      </c>
      <c r="K1152" s="4">
        <v>56.924605999999997</v>
      </c>
      <c r="L1152" s="4">
        <v>32.223967000000002</v>
      </c>
      <c r="M1152" s="4">
        <v>6.0967419999999999</v>
      </c>
      <c r="N1152" s="4">
        <v>175.472222222222</v>
      </c>
      <c r="O1152" s="4">
        <v>58.880126777583101</v>
      </c>
      <c r="P1152" s="4">
        <v>52.773600999999999</v>
      </c>
      <c r="Q1152" s="4">
        <v>58.453494999999997</v>
      </c>
      <c r="R1152" s="4">
        <v>48.403182999999999</v>
      </c>
      <c r="S1152" s="3" t="s">
        <v>5530</v>
      </c>
      <c r="T1152" s="4">
        <v>126.34</v>
      </c>
      <c r="U1152" s="4">
        <v>3081.8039132600002</v>
      </c>
      <c r="V1152" s="10">
        <v>3132.4059130000001</v>
      </c>
      <c r="W1152" s="4" t="s">
        <v>2935</v>
      </c>
      <c r="X1152" s="5" t="s">
        <v>5531</v>
      </c>
      <c r="Y1152" s="4">
        <v>50.47</v>
      </c>
      <c r="Z1152" s="4">
        <v>186.89349100000001</v>
      </c>
      <c r="AA1152" s="10">
        <v>63.921072602999999</v>
      </c>
      <c r="AB1152" s="10">
        <v>78.943257580899996</v>
      </c>
      <c r="AC1152" s="4">
        <v>11.085651</v>
      </c>
      <c r="AD1152" s="4">
        <v>8.8180400504465997</v>
      </c>
      <c r="AE1152" s="4">
        <v>10.472452387023599</v>
      </c>
      <c r="AF1152" s="4">
        <v>58.453494999999997</v>
      </c>
      <c r="AG1152" s="4">
        <v>30.090296781370299</v>
      </c>
      <c r="AH1152" s="4">
        <v>37.038254340848297</v>
      </c>
      <c r="AI1152" s="4">
        <v>52.773600999999999</v>
      </c>
      <c r="AJ1152" s="4">
        <v>87.675225999999995</v>
      </c>
    </row>
    <row r="1153" spans="1:36" hidden="1" x14ac:dyDescent="0.3">
      <c r="A1153" s="1" t="s">
        <v>1147</v>
      </c>
      <c r="B1153" s="2">
        <v>13974567</v>
      </c>
      <c r="C1153" s="3" t="s">
        <v>2919</v>
      </c>
      <c r="D1153" s="4">
        <v>20416.89</v>
      </c>
      <c r="E1153" s="3" t="s">
        <v>2937</v>
      </c>
      <c r="F1153" s="3" t="s">
        <v>3060</v>
      </c>
      <c r="G1153" s="3" t="s">
        <v>3178</v>
      </c>
      <c r="H1153" s="3" t="s">
        <v>3229</v>
      </c>
      <c r="I1153" s="3" t="s">
        <v>3580</v>
      </c>
      <c r="J1153" s="4">
        <v>62.5</v>
      </c>
      <c r="K1153" s="4">
        <v>58.4375</v>
      </c>
      <c r="L1153" s="4">
        <v>21.875</v>
      </c>
      <c r="M1153" s="4">
        <v>7.188161</v>
      </c>
      <c r="N1153" s="4" t="s">
        <v>2924</v>
      </c>
      <c r="O1153" s="4">
        <v>41.900826000000002</v>
      </c>
      <c r="P1153" s="4">
        <v>3.210893</v>
      </c>
      <c r="Q1153" s="4" t="s">
        <v>2924</v>
      </c>
      <c r="R1153" s="4">
        <v>12.798539999999999</v>
      </c>
      <c r="S1153" s="3" t="s">
        <v>5532</v>
      </c>
      <c r="T1153" s="5" t="s">
        <v>4579</v>
      </c>
      <c r="U1153" s="4">
        <v>20416.89</v>
      </c>
      <c r="V1153" s="10">
        <v>14991.89</v>
      </c>
      <c r="W1153" s="4" t="s">
        <v>2935</v>
      </c>
      <c r="X1153" s="4">
        <v>5.72</v>
      </c>
      <c r="Y1153" s="5" t="s">
        <v>4673</v>
      </c>
      <c r="Z1153" s="4" t="s">
        <v>2924</v>
      </c>
      <c r="AA1153" s="10">
        <v>169</v>
      </c>
      <c r="AB1153" s="10" t="s">
        <v>2924</v>
      </c>
      <c r="AC1153" s="4">
        <v>5.581493</v>
      </c>
      <c r="AD1153" s="4">
        <v>4.4019997181782999</v>
      </c>
      <c r="AE1153" s="4">
        <v>5.3618962075915002</v>
      </c>
      <c r="AF1153" s="4" t="s">
        <v>2924</v>
      </c>
      <c r="AG1153" s="4">
        <v>29.111410020480299</v>
      </c>
      <c r="AH1153" s="4">
        <v>47.645639187529099</v>
      </c>
      <c r="AI1153" s="4">
        <v>3.210893</v>
      </c>
      <c r="AJ1153" s="4">
        <v>3.769517</v>
      </c>
    </row>
    <row r="1154" spans="1:36" hidden="1" x14ac:dyDescent="0.3">
      <c r="A1154" s="1" t="s">
        <v>1148</v>
      </c>
      <c r="B1154" s="2">
        <v>4992927</v>
      </c>
      <c r="C1154" s="3" t="s">
        <v>2936</v>
      </c>
      <c r="D1154" s="4">
        <v>15378.819382080001</v>
      </c>
      <c r="E1154" s="3" t="s">
        <v>2937</v>
      </c>
      <c r="F1154" s="3" t="s">
        <v>2938</v>
      </c>
      <c r="G1154" s="3" t="s">
        <v>3047</v>
      </c>
      <c r="H1154" s="3" t="s">
        <v>3071</v>
      </c>
      <c r="I1154" s="3" t="s">
        <v>3536</v>
      </c>
      <c r="J1154" s="4">
        <v>11.782031999999999</v>
      </c>
      <c r="K1154" s="4">
        <v>11.549296</v>
      </c>
      <c r="L1154" s="4">
        <v>8.6873509999999996</v>
      </c>
      <c r="M1154" s="4">
        <v>1.6291009999999999</v>
      </c>
      <c r="N1154" s="4">
        <v>32.183745999999999</v>
      </c>
      <c r="O1154" s="4">
        <v>33.083908000000001</v>
      </c>
      <c r="P1154" s="4">
        <v>6.1180899999999996</v>
      </c>
      <c r="Q1154" s="4">
        <v>22.269918000000001</v>
      </c>
      <c r="R1154" s="4">
        <v>48.216012999999997</v>
      </c>
      <c r="S1154" s="3" t="s">
        <v>5533</v>
      </c>
      <c r="T1154" s="4">
        <v>91.08</v>
      </c>
      <c r="U1154" s="4">
        <v>15378.819382080001</v>
      </c>
      <c r="V1154" s="10">
        <v>14661.127382000001</v>
      </c>
      <c r="W1154" s="4">
        <v>1.11989459815547</v>
      </c>
      <c r="X1154" s="4">
        <v>94.77</v>
      </c>
      <c r="Y1154" s="4">
        <v>77.489999999999995</v>
      </c>
      <c r="Z1154" s="4">
        <v>32.183745999999999</v>
      </c>
      <c r="AA1154" s="10">
        <v>30.335731414800001</v>
      </c>
      <c r="AB1154" s="10">
        <v>31.269633642599999</v>
      </c>
      <c r="AC1154" s="4">
        <v>6.8789990000000003</v>
      </c>
      <c r="AD1154" s="4">
        <v>6.7036132861251003</v>
      </c>
      <c r="AE1154" s="4">
        <v>6.9191370307915996</v>
      </c>
      <c r="AF1154" s="4">
        <v>22.269918000000001</v>
      </c>
      <c r="AG1154" s="4">
        <v>20.2030169659221</v>
      </c>
      <c r="AH1154" s="4">
        <v>21.2594106723895</v>
      </c>
      <c r="AI1154" s="4">
        <v>6.1180899999999996</v>
      </c>
      <c r="AJ1154" s="4">
        <v>7.6052099999999996</v>
      </c>
    </row>
    <row r="1155" spans="1:36" hidden="1" x14ac:dyDescent="0.3">
      <c r="A1155" s="1" t="s">
        <v>1149</v>
      </c>
      <c r="B1155" s="2">
        <v>4004261</v>
      </c>
      <c r="C1155" s="3" t="s">
        <v>2936</v>
      </c>
      <c r="D1155" s="4">
        <v>4012.1233679799998</v>
      </c>
      <c r="E1155" s="3" t="s">
        <v>2925</v>
      </c>
      <c r="F1155" s="3" t="s">
        <v>2981</v>
      </c>
      <c r="G1155" s="3" t="s">
        <v>3017</v>
      </c>
      <c r="H1155" s="3" t="s">
        <v>3020</v>
      </c>
      <c r="I1155" s="3" t="s">
        <v>3581</v>
      </c>
      <c r="J1155" s="4">
        <v>47.904018999999998</v>
      </c>
      <c r="K1155" s="4">
        <v>22.587821000000002</v>
      </c>
      <c r="L1155" s="4">
        <v>17.806789999999999</v>
      </c>
      <c r="M1155" s="4">
        <v>-1.9438E-2</v>
      </c>
      <c r="N1155" s="4">
        <v>18.090195000000001</v>
      </c>
      <c r="O1155" s="4">
        <v>15.860415</v>
      </c>
      <c r="P1155" s="5" t="s">
        <v>3582</v>
      </c>
      <c r="Q1155" s="4">
        <v>7.0775079999999999</v>
      </c>
      <c r="R1155" s="4">
        <v>14.328495</v>
      </c>
      <c r="S1155" s="3" t="s">
        <v>5534</v>
      </c>
      <c r="T1155" s="4">
        <v>925.82</v>
      </c>
      <c r="U1155" s="4">
        <v>4012.1233679799998</v>
      </c>
      <c r="V1155" s="10">
        <v>4504.2143669999996</v>
      </c>
      <c r="W1155" s="4">
        <v>0.74312501350154503</v>
      </c>
      <c r="X1155" s="4">
        <v>972.125</v>
      </c>
      <c r="Y1155" s="4">
        <v>618.84</v>
      </c>
      <c r="Z1155" s="4">
        <v>18.090195000000001</v>
      </c>
      <c r="AA1155" s="10">
        <v>18.0868376068</v>
      </c>
      <c r="AB1155" s="10">
        <v>16.031515151499999</v>
      </c>
      <c r="AC1155" s="4">
        <v>0.95591999999999999</v>
      </c>
      <c r="AD1155" s="4">
        <v>0.91393035609929996</v>
      </c>
      <c r="AE1155" s="4">
        <v>0.93249163964970005</v>
      </c>
      <c r="AF1155" s="4">
        <v>7.0775079999999999</v>
      </c>
      <c r="AG1155" s="4">
        <v>12.943144732758601</v>
      </c>
      <c r="AH1155" s="4">
        <v>11.238059797904199</v>
      </c>
      <c r="AI1155" s="5" t="s">
        <v>3582</v>
      </c>
      <c r="AJ1155" s="4">
        <v>1.811313</v>
      </c>
    </row>
    <row r="1156" spans="1:36" hidden="1" x14ac:dyDescent="0.3">
      <c r="A1156" s="1" t="s">
        <v>1150</v>
      </c>
      <c r="B1156" s="2">
        <v>5311902</v>
      </c>
      <c r="C1156" s="3" t="s">
        <v>2919</v>
      </c>
      <c r="D1156" s="4">
        <v>554.58074185999999</v>
      </c>
      <c r="E1156" s="3" t="s">
        <v>2920</v>
      </c>
      <c r="F1156" s="3" t="s">
        <v>2921</v>
      </c>
      <c r="G1156" s="3" t="s">
        <v>2942</v>
      </c>
      <c r="H1156" s="3" t="s">
        <v>2942</v>
      </c>
      <c r="I1156" s="3" t="s">
        <v>3270</v>
      </c>
      <c r="J1156" s="4">
        <v>20.827233</v>
      </c>
      <c r="K1156" s="4">
        <v>-0.21160799999999999</v>
      </c>
      <c r="L1156" s="4">
        <v>15.662229</v>
      </c>
      <c r="M1156" s="4">
        <v>11.52027</v>
      </c>
      <c r="N1156" s="4" t="s">
        <v>2924</v>
      </c>
      <c r="O1156" s="4" t="s">
        <v>2924</v>
      </c>
      <c r="P1156" s="4">
        <v>0.211787</v>
      </c>
      <c r="Q1156" s="4">
        <v>0.37610199999999999</v>
      </c>
      <c r="R1156" s="4" t="s">
        <v>2935</v>
      </c>
      <c r="S1156" s="3" t="s">
        <v>5535</v>
      </c>
      <c r="T1156" s="4">
        <v>16.504999999999999</v>
      </c>
      <c r="U1156" s="4">
        <v>554.58074185999999</v>
      </c>
      <c r="V1156" s="10">
        <v>-226.779259</v>
      </c>
      <c r="W1156" s="4" t="s">
        <v>2935</v>
      </c>
      <c r="X1156" s="4">
        <v>23.36</v>
      </c>
      <c r="Y1156" s="4">
        <v>12.33</v>
      </c>
      <c r="Z1156" s="4" t="s">
        <v>2924</v>
      </c>
      <c r="AA1156" s="10" t="s">
        <v>2935</v>
      </c>
      <c r="AB1156" s="10" t="s">
        <v>2935</v>
      </c>
      <c r="AC1156" s="4" t="s">
        <v>2924</v>
      </c>
      <c r="AD1156" s="4" t="s">
        <v>2924</v>
      </c>
      <c r="AE1156" s="4" t="s">
        <v>2924</v>
      </c>
      <c r="AF1156" s="4">
        <v>0.37610199999999999</v>
      </c>
      <c r="AG1156" s="4" t="s">
        <v>2935</v>
      </c>
      <c r="AH1156" s="4" t="s">
        <v>2935</v>
      </c>
      <c r="AI1156" s="4">
        <v>0.211787</v>
      </c>
      <c r="AJ1156" s="4">
        <v>1.022108</v>
      </c>
    </row>
    <row r="1157" spans="1:36" hidden="1" x14ac:dyDescent="0.3">
      <c r="A1157" s="1" t="s">
        <v>1151</v>
      </c>
      <c r="B1157" s="2">
        <v>4253482</v>
      </c>
      <c r="C1157" s="3" t="s">
        <v>2919</v>
      </c>
      <c r="D1157" s="4">
        <v>4784.2358974500003</v>
      </c>
      <c r="E1157" s="3" t="s">
        <v>2925</v>
      </c>
      <c r="F1157" s="3" t="s">
        <v>2981</v>
      </c>
      <c r="G1157" s="3" t="s">
        <v>3017</v>
      </c>
      <c r="H1157" s="3" t="s">
        <v>3020</v>
      </c>
      <c r="I1157" s="3" t="s">
        <v>3583</v>
      </c>
      <c r="J1157" s="4">
        <v>20.948989999999998</v>
      </c>
      <c r="K1157" s="4">
        <v>17.890785999999999</v>
      </c>
      <c r="L1157" s="4">
        <v>25.879149999999999</v>
      </c>
      <c r="M1157" s="4">
        <v>4.278912</v>
      </c>
      <c r="N1157" s="4">
        <v>21.795207999999999</v>
      </c>
      <c r="O1157" s="4">
        <v>21.005804999999999</v>
      </c>
      <c r="P1157" s="4">
        <v>6.288964</v>
      </c>
      <c r="Q1157" s="4">
        <v>14.238492000000001</v>
      </c>
      <c r="R1157" s="4">
        <v>25.987539000000002</v>
      </c>
      <c r="S1157" s="3" t="s">
        <v>5536</v>
      </c>
      <c r="T1157" s="4">
        <v>166.45</v>
      </c>
      <c r="U1157" s="4">
        <v>4784.2358974500003</v>
      </c>
      <c r="V1157" s="10">
        <v>4627.6238970000004</v>
      </c>
      <c r="W1157" s="4" t="s">
        <v>2935</v>
      </c>
      <c r="X1157" s="4">
        <v>173.37</v>
      </c>
      <c r="Y1157" s="4">
        <v>118.48</v>
      </c>
      <c r="Z1157" s="4">
        <v>21.795207999999999</v>
      </c>
      <c r="AA1157" s="10">
        <v>19.835075133699998</v>
      </c>
      <c r="AB1157" s="10">
        <v>20.728518057199999</v>
      </c>
      <c r="AC1157" s="4">
        <v>4.542618</v>
      </c>
      <c r="AD1157" s="4">
        <v>4.3248409192735</v>
      </c>
      <c r="AE1157" s="4">
        <v>4.4926904325488</v>
      </c>
      <c r="AF1157" s="4">
        <v>14.238492000000001</v>
      </c>
      <c r="AG1157" s="4">
        <v>13.491634527164001</v>
      </c>
      <c r="AH1157" s="4">
        <v>13.588357627775601</v>
      </c>
      <c r="AI1157" s="4">
        <v>6.288964</v>
      </c>
      <c r="AJ1157" s="4">
        <v>10.889761</v>
      </c>
    </row>
    <row r="1158" spans="1:36" hidden="1" x14ac:dyDescent="0.3">
      <c r="A1158" s="1" t="s">
        <v>1152</v>
      </c>
      <c r="B1158" s="2">
        <v>4288785</v>
      </c>
      <c r="C1158" s="3" t="s">
        <v>2936</v>
      </c>
      <c r="D1158" s="4">
        <v>4340.2191887899999</v>
      </c>
      <c r="E1158" s="3" t="s">
        <v>2937</v>
      </c>
      <c r="F1158" s="3" t="s">
        <v>2938</v>
      </c>
      <c r="G1158" s="3" t="s">
        <v>3037</v>
      </c>
      <c r="H1158" s="3" t="s">
        <v>3037</v>
      </c>
      <c r="I1158" s="3" t="s">
        <v>3584</v>
      </c>
      <c r="J1158" s="4">
        <v>115.941714</v>
      </c>
      <c r="K1158" s="4">
        <v>38.557074999999998</v>
      </c>
      <c r="L1158" s="4">
        <v>19.973417000000001</v>
      </c>
      <c r="M1158" s="4">
        <v>3.84897</v>
      </c>
      <c r="N1158" s="4">
        <v>45.629595999999999</v>
      </c>
      <c r="O1158" s="4">
        <v>14.859324000000001</v>
      </c>
      <c r="P1158" s="4">
        <v>4.3089009999999996</v>
      </c>
      <c r="Q1158" s="4">
        <v>16.385110999999998</v>
      </c>
      <c r="R1158" s="4">
        <v>30.818197999999999</v>
      </c>
      <c r="S1158" s="3" t="s">
        <v>5537</v>
      </c>
      <c r="T1158" s="4">
        <v>99.29</v>
      </c>
      <c r="U1158" s="4">
        <v>4340.2191887899999</v>
      </c>
      <c r="V1158" s="10">
        <v>4614.424188</v>
      </c>
      <c r="W1158" s="4">
        <v>0.52371840064457598</v>
      </c>
      <c r="X1158" s="4">
        <v>99.72</v>
      </c>
      <c r="Y1158" s="4">
        <v>43.92</v>
      </c>
      <c r="Z1158" s="4">
        <v>45.629595999999999</v>
      </c>
      <c r="AA1158" s="10">
        <v>18.787133396400002</v>
      </c>
      <c r="AB1158" s="10">
        <v>19.526057030400001</v>
      </c>
      <c r="AC1158" s="4">
        <v>1.1640919999999999</v>
      </c>
      <c r="AD1158" s="4">
        <v>1.0963539503533</v>
      </c>
      <c r="AE1158" s="4">
        <v>1.158462539176</v>
      </c>
      <c r="AF1158" s="4">
        <v>16.385110999999998</v>
      </c>
      <c r="AG1158" s="4">
        <v>9.6370748673822995</v>
      </c>
      <c r="AH1158" s="4">
        <v>11.3247199616654</v>
      </c>
      <c r="AI1158" s="4">
        <v>4.3089009999999996</v>
      </c>
      <c r="AJ1158" s="4">
        <v>6.536537</v>
      </c>
    </row>
    <row r="1159" spans="1:36" hidden="1" x14ac:dyDescent="0.3">
      <c r="A1159" s="1" t="s">
        <v>1153</v>
      </c>
      <c r="B1159" s="2">
        <v>109424615</v>
      </c>
      <c r="C1159" s="3" t="s">
        <v>2936</v>
      </c>
      <c r="D1159" s="4">
        <v>886.44399455999996</v>
      </c>
      <c r="E1159" s="3" t="s">
        <v>3098</v>
      </c>
      <c r="F1159" s="3" t="s">
        <v>3098</v>
      </c>
      <c r="G1159" s="3" t="s">
        <v>3099</v>
      </c>
      <c r="H1159" s="3" t="s">
        <v>3158</v>
      </c>
      <c r="I1159" s="3" t="s">
        <v>3414</v>
      </c>
      <c r="J1159" s="4">
        <v>11.147541</v>
      </c>
      <c r="K1159" s="4">
        <v>8.1339710000000007</v>
      </c>
      <c r="L1159" s="4">
        <v>13.758388999999999</v>
      </c>
      <c r="M1159" s="5" t="s">
        <v>3585</v>
      </c>
      <c r="N1159" s="4">
        <v>18.833333</v>
      </c>
      <c r="O1159" s="4" t="s">
        <v>2924</v>
      </c>
      <c r="P1159" s="4">
        <v>1.3420430000000001</v>
      </c>
      <c r="Q1159" s="4">
        <v>3.442453</v>
      </c>
      <c r="R1159" s="4" t="s">
        <v>2924</v>
      </c>
      <c r="S1159" s="3" t="s">
        <v>5538</v>
      </c>
      <c r="T1159" s="4">
        <v>6.78</v>
      </c>
      <c r="U1159" s="4">
        <v>886.44399455999996</v>
      </c>
      <c r="V1159" s="10">
        <v>1030.690994</v>
      </c>
      <c r="W1159" s="4">
        <v>6.4896755162241897</v>
      </c>
      <c r="X1159" s="5" t="s">
        <v>5539</v>
      </c>
      <c r="Y1159" s="5" t="s">
        <v>4538</v>
      </c>
      <c r="Z1159" s="4">
        <v>18.833333</v>
      </c>
      <c r="AA1159" s="10">
        <v>11.878065872400001</v>
      </c>
      <c r="AB1159" s="10">
        <v>13.0384615384</v>
      </c>
      <c r="AC1159" s="4">
        <v>2.874841</v>
      </c>
      <c r="AD1159" s="4">
        <v>2.3074446556566999</v>
      </c>
      <c r="AE1159" s="4">
        <v>2.7209910280695002</v>
      </c>
      <c r="AF1159" s="4">
        <v>3.442453</v>
      </c>
      <c r="AG1159" s="4">
        <v>3.2210130326069999</v>
      </c>
      <c r="AH1159" s="4">
        <v>3.6639322338312001</v>
      </c>
      <c r="AI1159" s="4">
        <v>1.3420430000000001</v>
      </c>
      <c r="AJ1159" s="4">
        <v>1.3420430000000001</v>
      </c>
    </row>
    <row r="1160" spans="1:36" hidden="1" x14ac:dyDescent="0.3">
      <c r="A1160" s="1" t="s">
        <v>1154</v>
      </c>
      <c r="B1160" s="2">
        <v>106127347</v>
      </c>
      <c r="C1160" s="3" t="s">
        <v>2941</v>
      </c>
      <c r="D1160" s="4">
        <v>1412.2842573400001</v>
      </c>
      <c r="E1160" s="3" t="s">
        <v>2930</v>
      </c>
      <c r="F1160" s="3" t="s">
        <v>2954</v>
      </c>
      <c r="G1160" s="3" t="s">
        <v>2955</v>
      </c>
      <c r="H1160" s="3" t="s">
        <v>2956</v>
      </c>
      <c r="I1160" s="3"/>
      <c r="J1160" s="4">
        <v>204.19098099999999</v>
      </c>
      <c r="K1160" s="4">
        <v>75.137446999999995</v>
      </c>
      <c r="L1160" s="4">
        <v>73.232628000000005</v>
      </c>
      <c r="M1160" s="4">
        <v>-2.9780030000000002</v>
      </c>
      <c r="N1160" s="4" t="s">
        <v>2935</v>
      </c>
      <c r="O1160" s="4" t="s">
        <v>2935</v>
      </c>
      <c r="P1160" s="4" t="s">
        <v>2935</v>
      </c>
      <c r="Q1160" s="4" t="s">
        <v>2935</v>
      </c>
      <c r="R1160" s="4" t="s">
        <v>2935</v>
      </c>
      <c r="S1160" s="3" t="s">
        <v>5540</v>
      </c>
      <c r="T1160" s="4">
        <v>57.34</v>
      </c>
      <c r="U1160" s="4">
        <v>1412.2842573400001</v>
      </c>
      <c r="V1160" s="10" t="s">
        <v>2935</v>
      </c>
      <c r="W1160" s="4">
        <v>0</v>
      </c>
      <c r="X1160" s="4">
        <v>87.368399999999994</v>
      </c>
      <c r="Y1160" s="4">
        <v>16.63</v>
      </c>
      <c r="Z1160" s="4" t="s">
        <v>2935</v>
      </c>
      <c r="AA1160" s="10" t="s">
        <v>2935</v>
      </c>
      <c r="AB1160" s="10" t="s">
        <v>2935</v>
      </c>
      <c r="AC1160" s="4" t="s">
        <v>2935</v>
      </c>
      <c r="AD1160" s="4" t="s">
        <v>2935</v>
      </c>
      <c r="AE1160" s="4" t="s">
        <v>2935</v>
      </c>
      <c r="AF1160" s="4" t="s">
        <v>2935</v>
      </c>
      <c r="AG1160" s="4" t="s">
        <v>2935</v>
      </c>
      <c r="AH1160" s="4" t="s">
        <v>2935</v>
      </c>
      <c r="AI1160" s="4" t="s">
        <v>2935</v>
      </c>
      <c r="AJ1160" s="4" t="s">
        <v>2935</v>
      </c>
    </row>
    <row r="1161" spans="1:36" hidden="1" x14ac:dyDescent="0.3">
      <c r="A1161" s="1" t="s">
        <v>1155</v>
      </c>
      <c r="B1161" s="2">
        <v>106430068</v>
      </c>
      <c r="C1161" s="3" t="s">
        <v>2941</v>
      </c>
      <c r="D1161" s="4">
        <v>6266.7728565400002</v>
      </c>
      <c r="E1161" s="3" t="s">
        <v>2930</v>
      </c>
      <c r="F1161" s="3" t="s">
        <v>2954</v>
      </c>
      <c r="G1161" s="3" t="s">
        <v>2955</v>
      </c>
      <c r="H1161" s="3" t="s">
        <v>2956</v>
      </c>
      <c r="I1161" s="3"/>
      <c r="J1161" s="4">
        <v>378.20259700000003</v>
      </c>
      <c r="K1161" s="4">
        <v>19.525604999999999</v>
      </c>
      <c r="L1161" s="4">
        <v>-4.6491230000000003</v>
      </c>
      <c r="M1161" s="4">
        <v>-0.76943099999999998</v>
      </c>
      <c r="N1161" s="4" t="s">
        <v>2935</v>
      </c>
      <c r="O1161" s="4" t="s">
        <v>2935</v>
      </c>
      <c r="P1161" s="4" t="s">
        <v>2935</v>
      </c>
      <c r="Q1161" s="4" t="s">
        <v>2935</v>
      </c>
      <c r="R1161" s="4" t="s">
        <v>2935</v>
      </c>
      <c r="S1161" s="3" t="s">
        <v>5541</v>
      </c>
      <c r="T1161" s="4">
        <v>76.09</v>
      </c>
      <c r="U1161" s="4">
        <v>6266.7728565400002</v>
      </c>
      <c r="V1161" s="10" t="s">
        <v>2935</v>
      </c>
      <c r="W1161" s="4">
        <v>2.1127217768432098</v>
      </c>
      <c r="X1161" s="4">
        <v>91.7</v>
      </c>
      <c r="Y1161" s="4">
        <v>13.935</v>
      </c>
      <c r="Z1161" s="4" t="s">
        <v>2935</v>
      </c>
      <c r="AA1161" s="10" t="s">
        <v>2935</v>
      </c>
      <c r="AB1161" s="10" t="s">
        <v>2935</v>
      </c>
      <c r="AC1161" s="4" t="s">
        <v>2935</v>
      </c>
      <c r="AD1161" s="4" t="s">
        <v>2935</v>
      </c>
      <c r="AE1161" s="4" t="s">
        <v>2935</v>
      </c>
      <c r="AF1161" s="4" t="s">
        <v>2935</v>
      </c>
      <c r="AG1161" s="4" t="s">
        <v>2935</v>
      </c>
      <c r="AH1161" s="4" t="s">
        <v>2935</v>
      </c>
      <c r="AI1161" s="4" t="s">
        <v>2935</v>
      </c>
      <c r="AJ1161" s="4" t="s">
        <v>2935</v>
      </c>
    </row>
    <row r="1162" spans="1:36" hidden="1" x14ac:dyDescent="0.3">
      <c r="A1162" s="1" t="s">
        <v>1156</v>
      </c>
      <c r="B1162" s="2">
        <v>4239834</v>
      </c>
      <c r="C1162" s="3" t="s">
        <v>2936</v>
      </c>
      <c r="D1162" s="4">
        <v>8788.1026843199998</v>
      </c>
      <c r="E1162" s="3" t="s">
        <v>3033</v>
      </c>
      <c r="F1162" s="3" t="s">
        <v>3033</v>
      </c>
      <c r="G1162" s="3" t="s">
        <v>3120</v>
      </c>
      <c r="H1162" s="3" t="s">
        <v>3121</v>
      </c>
      <c r="I1162" s="3" t="s">
        <v>3586</v>
      </c>
      <c r="J1162" s="4">
        <v>28.308501</v>
      </c>
      <c r="K1162" s="4">
        <v>0.51493299999999997</v>
      </c>
      <c r="L1162" s="4">
        <v>-0.84659700000000004</v>
      </c>
      <c r="M1162" s="4">
        <v>3.6827200000000002</v>
      </c>
      <c r="N1162" s="4">
        <v>12.507474999999999</v>
      </c>
      <c r="O1162" s="4" t="s">
        <v>2924</v>
      </c>
      <c r="P1162" s="4">
        <v>2.9206979999999998</v>
      </c>
      <c r="Q1162" s="4">
        <v>7.4904700000000002</v>
      </c>
      <c r="R1162" s="4">
        <v>114.71643400000001</v>
      </c>
      <c r="S1162" s="3" t="s">
        <v>5542</v>
      </c>
      <c r="T1162" s="4">
        <v>29.28</v>
      </c>
      <c r="U1162" s="4">
        <v>8788.1026843199998</v>
      </c>
      <c r="V1162" s="10">
        <v>14067.102683999999</v>
      </c>
      <c r="W1162" s="4">
        <v>1.36612021857924</v>
      </c>
      <c r="X1162" s="4">
        <v>30.7</v>
      </c>
      <c r="Y1162" s="4">
        <v>22.12</v>
      </c>
      <c r="Z1162" s="4">
        <v>12.507474999999999</v>
      </c>
      <c r="AA1162" s="10">
        <v>11.246831067</v>
      </c>
      <c r="AB1162" s="10">
        <v>11.5999904918</v>
      </c>
      <c r="AC1162" s="4">
        <v>1.569814</v>
      </c>
      <c r="AD1162" s="4">
        <v>1.5791538888543999</v>
      </c>
      <c r="AE1162" s="4">
        <v>1.5872759110026</v>
      </c>
      <c r="AF1162" s="4">
        <v>7.4904700000000002</v>
      </c>
      <c r="AG1162" s="4">
        <v>8.1994715025416998</v>
      </c>
      <c r="AH1162" s="4">
        <v>8.2962103780924004</v>
      </c>
      <c r="AI1162" s="4">
        <v>2.9206979999999998</v>
      </c>
      <c r="AJ1162" s="4">
        <v>33.655172</v>
      </c>
    </row>
    <row r="1163" spans="1:36" hidden="1" x14ac:dyDescent="0.3">
      <c r="A1163" s="1" t="s">
        <v>1157</v>
      </c>
      <c r="B1163" s="2">
        <v>4990467</v>
      </c>
      <c r="C1163" s="3" t="s">
        <v>2919</v>
      </c>
      <c r="D1163" s="4">
        <v>829.46458611000003</v>
      </c>
      <c r="E1163" s="3" t="s">
        <v>2937</v>
      </c>
      <c r="F1163" s="3" t="s">
        <v>2938</v>
      </c>
      <c r="G1163" s="3" t="s">
        <v>3037</v>
      </c>
      <c r="H1163" s="3" t="s">
        <v>3037</v>
      </c>
      <c r="I1163" s="3" t="s">
        <v>3587</v>
      </c>
      <c r="J1163" s="4">
        <v>78.955006999999995</v>
      </c>
      <c r="K1163" s="4">
        <v>40.753425</v>
      </c>
      <c r="L1163" s="4">
        <v>0.570963</v>
      </c>
      <c r="M1163" s="4">
        <v>3.3095940000000001</v>
      </c>
      <c r="N1163" s="4">
        <v>14.123711</v>
      </c>
      <c r="O1163" s="4" t="s">
        <v>2924</v>
      </c>
      <c r="P1163" s="4">
        <v>1.9497150000000001</v>
      </c>
      <c r="Q1163" s="4">
        <v>6.2419339999999996</v>
      </c>
      <c r="R1163" s="4" t="s">
        <v>2924</v>
      </c>
      <c r="S1163" s="3" t="s">
        <v>5543</v>
      </c>
      <c r="T1163" s="4">
        <v>12.33</v>
      </c>
      <c r="U1163" s="4">
        <v>829.46458611000003</v>
      </c>
      <c r="V1163" s="10">
        <v>1299.592586</v>
      </c>
      <c r="W1163" s="4" t="s">
        <v>2935</v>
      </c>
      <c r="X1163" s="4">
        <v>12.83</v>
      </c>
      <c r="Y1163" s="4">
        <v>6.55</v>
      </c>
      <c r="Z1163" s="4">
        <v>14.123711</v>
      </c>
      <c r="AA1163" s="10">
        <v>15.284492376299999</v>
      </c>
      <c r="AB1163" s="10">
        <v>15.8076923076</v>
      </c>
      <c r="AC1163" s="4">
        <v>1.7523040000000001</v>
      </c>
      <c r="AD1163" s="4">
        <v>1.5915652268691001</v>
      </c>
      <c r="AE1163" s="4">
        <v>1.6852146403974</v>
      </c>
      <c r="AF1163" s="4">
        <v>6.2419339999999996</v>
      </c>
      <c r="AG1163" s="4">
        <v>9.1531369252580994</v>
      </c>
      <c r="AH1163" s="4">
        <v>9.7902665693258992</v>
      </c>
      <c r="AI1163" s="4">
        <v>1.9497150000000001</v>
      </c>
      <c r="AJ1163" s="4">
        <v>2.3780139999999999</v>
      </c>
    </row>
    <row r="1164" spans="1:36" hidden="1" x14ac:dyDescent="0.3">
      <c r="A1164" s="1" t="s">
        <v>1158</v>
      </c>
      <c r="B1164" s="2">
        <v>101830</v>
      </c>
      <c r="C1164" s="3" t="s">
        <v>2919</v>
      </c>
      <c r="D1164" s="4">
        <v>749.98626119999994</v>
      </c>
      <c r="E1164" s="3" t="s">
        <v>2930</v>
      </c>
      <c r="F1164" s="3" t="s">
        <v>2931</v>
      </c>
      <c r="G1164" s="3" t="s">
        <v>2931</v>
      </c>
      <c r="H1164" s="3" t="s">
        <v>2932</v>
      </c>
      <c r="I1164" s="3" t="s">
        <v>2933</v>
      </c>
      <c r="J1164" s="4">
        <v>22.268747999999999</v>
      </c>
      <c r="K1164" s="4">
        <v>12.761101999999999</v>
      </c>
      <c r="L1164" s="4">
        <v>14.042251</v>
      </c>
      <c r="M1164" s="4">
        <v>1.4849920000000001</v>
      </c>
      <c r="N1164" s="4">
        <v>12.596078431372501</v>
      </c>
      <c r="O1164" s="4">
        <v>17.315363999999999</v>
      </c>
      <c r="P1164" s="4">
        <v>1.2259310000000001</v>
      </c>
      <c r="Q1164" s="4" t="s">
        <v>2935</v>
      </c>
      <c r="R1164" s="4" t="s">
        <v>2935</v>
      </c>
      <c r="S1164" s="3" t="s">
        <v>5544</v>
      </c>
      <c r="T1164" s="4">
        <v>64.239999999999995</v>
      </c>
      <c r="U1164" s="4">
        <v>749.98626119999994</v>
      </c>
      <c r="V1164" s="10" t="s">
        <v>2935</v>
      </c>
      <c r="W1164" s="4">
        <v>2.4906600249066</v>
      </c>
      <c r="X1164" s="4">
        <v>68.015000000000001</v>
      </c>
      <c r="Y1164" s="4">
        <v>48.19</v>
      </c>
      <c r="Z1164" s="4">
        <v>12.663118000000001</v>
      </c>
      <c r="AA1164" s="10">
        <v>12.461687681800001</v>
      </c>
      <c r="AB1164" s="10">
        <v>12.2986677081</v>
      </c>
      <c r="AC1164" s="4" t="s">
        <v>2935</v>
      </c>
      <c r="AD1164" s="4" t="s">
        <v>2935</v>
      </c>
      <c r="AE1164" s="4" t="s">
        <v>2935</v>
      </c>
      <c r="AF1164" s="4" t="s">
        <v>2935</v>
      </c>
      <c r="AG1164" s="4" t="s">
        <v>2935</v>
      </c>
      <c r="AH1164" s="4" t="s">
        <v>2935</v>
      </c>
      <c r="AI1164" s="4">
        <v>1.2259310000000001</v>
      </c>
      <c r="AJ1164" s="4">
        <v>1.2467250000000001</v>
      </c>
    </row>
    <row r="1165" spans="1:36" hidden="1" x14ac:dyDescent="0.3">
      <c r="A1165" s="1" t="s">
        <v>1159</v>
      </c>
      <c r="B1165" s="2">
        <v>4984693</v>
      </c>
      <c r="C1165" s="3" t="s">
        <v>2936</v>
      </c>
      <c r="D1165" s="4">
        <v>3144.6911861600001</v>
      </c>
      <c r="E1165" s="3" t="s">
        <v>2925</v>
      </c>
      <c r="F1165" s="3" t="s">
        <v>2997</v>
      </c>
      <c r="G1165" s="3" t="s">
        <v>3250</v>
      </c>
      <c r="H1165" s="3" t="s">
        <v>3251</v>
      </c>
      <c r="I1165" s="3" t="s">
        <v>3252</v>
      </c>
      <c r="J1165" s="4">
        <v>47.814264999999999</v>
      </c>
      <c r="K1165" s="4">
        <v>-6.1113330000000001</v>
      </c>
      <c r="L1165" s="4">
        <v>-7.1231439999999999</v>
      </c>
      <c r="M1165" s="4">
        <v>1.7566600000000001</v>
      </c>
      <c r="N1165" s="4">
        <v>9.1719659999999994</v>
      </c>
      <c r="O1165" s="4" t="s">
        <v>2924</v>
      </c>
      <c r="P1165" s="4">
        <v>2.1347230000000001</v>
      </c>
      <c r="Q1165" s="4">
        <v>7.7165800000000004</v>
      </c>
      <c r="R1165" s="4" t="s">
        <v>2924</v>
      </c>
      <c r="S1165" s="3" t="s">
        <v>5545</v>
      </c>
      <c r="T1165" s="4">
        <v>70.67</v>
      </c>
      <c r="U1165" s="4">
        <v>3144.6911861600001</v>
      </c>
      <c r="V1165" s="10">
        <v>3485.2471860000001</v>
      </c>
      <c r="W1165" s="4" t="s">
        <v>2935</v>
      </c>
      <c r="X1165" s="4">
        <v>84.66</v>
      </c>
      <c r="Y1165" s="4">
        <v>46.61</v>
      </c>
      <c r="Z1165" s="4">
        <v>9.1719659999999994</v>
      </c>
      <c r="AA1165" s="10">
        <v>8.8153479611000005</v>
      </c>
      <c r="AB1165" s="10">
        <v>8.6182926828999999</v>
      </c>
      <c r="AC1165" s="4">
        <v>1.75844</v>
      </c>
      <c r="AD1165" s="4">
        <v>1.5968495892698999</v>
      </c>
      <c r="AE1165" s="4">
        <v>1.6643545491747</v>
      </c>
      <c r="AF1165" s="4">
        <v>7.7165800000000004</v>
      </c>
      <c r="AG1165" s="4">
        <v>6.7727306373882996</v>
      </c>
      <c r="AH1165" s="4">
        <v>6.8620736089780996</v>
      </c>
      <c r="AI1165" s="4">
        <v>2.1347230000000001</v>
      </c>
      <c r="AJ1165" s="4">
        <v>2.136142</v>
      </c>
    </row>
    <row r="1166" spans="1:36" hidden="1" x14ac:dyDescent="0.3">
      <c r="A1166" s="1" t="s">
        <v>1160</v>
      </c>
      <c r="B1166" s="2">
        <v>4252469</v>
      </c>
      <c r="C1166" s="3" t="s">
        <v>2936</v>
      </c>
      <c r="D1166" s="4">
        <v>550.23941411999999</v>
      </c>
      <c r="E1166" s="3" t="s">
        <v>2930</v>
      </c>
      <c r="F1166" s="3" t="s">
        <v>2954</v>
      </c>
      <c r="G1166" s="3" t="s">
        <v>3106</v>
      </c>
      <c r="H1166" s="3" t="s">
        <v>3106</v>
      </c>
      <c r="I1166" s="3" t="s">
        <v>3588</v>
      </c>
      <c r="J1166" s="4">
        <v>23.401689000000001</v>
      </c>
      <c r="K1166" s="4">
        <v>-4.8372089999999996</v>
      </c>
      <c r="L1166" s="4">
        <v>-9.3888400000000001</v>
      </c>
      <c r="M1166" s="4">
        <v>-8.0862529999999992</v>
      </c>
      <c r="N1166" s="4" t="s">
        <v>2924</v>
      </c>
      <c r="O1166" s="4" t="s">
        <v>2924</v>
      </c>
      <c r="P1166" s="4">
        <v>0.58982900000000005</v>
      </c>
      <c r="Q1166" s="4" t="s">
        <v>2935</v>
      </c>
      <c r="R1166" s="4" t="s">
        <v>2935</v>
      </c>
      <c r="S1166" s="3" t="s">
        <v>5546</v>
      </c>
      <c r="T1166" s="5" t="s">
        <v>3462</v>
      </c>
      <c r="U1166" s="4">
        <v>550.23941411999999</v>
      </c>
      <c r="V1166" s="10" t="s">
        <v>2935</v>
      </c>
      <c r="W1166" s="4" t="s">
        <v>2935</v>
      </c>
      <c r="X1166" s="4">
        <v>13.58</v>
      </c>
      <c r="Y1166" s="5" t="s">
        <v>5231</v>
      </c>
      <c r="Z1166" s="4" t="s">
        <v>2924</v>
      </c>
      <c r="AA1166" s="10">
        <v>6.5375766870999996</v>
      </c>
      <c r="AB1166" s="10">
        <v>7.6240870471999997</v>
      </c>
      <c r="AC1166" s="4" t="s">
        <v>2935</v>
      </c>
      <c r="AD1166" s="4" t="s">
        <v>2935</v>
      </c>
      <c r="AE1166" s="4" t="s">
        <v>2935</v>
      </c>
      <c r="AF1166" s="4" t="s">
        <v>2935</v>
      </c>
      <c r="AG1166" s="4" t="s">
        <v>2935</v>
      </c>
      <c r="AH1166" s="4" t="s">
        <v>2935</v>
      </c>
      <c r="AI1166" s="4">
        <v>0.58982900000000005</v>
      </c>
      <c r="AJ1166" s="4">
        <v>1.0395289999999999</v>
      </c>
    </row>
    <row r="1167" spans="1:36" hidden="1" x14ac:dyDescent="0.3">
      <c r="A1167" s="1" t="s">
        <v>1161</v>
      </c>
      <c r="B1167" s="2">
        <v>4611941</v>
      </c>
      <c r="C1167" s="3" t="s">
        <v>2919</v>
      </c>
      <c r="D1167" s="4">
        <v>731.85139156000002</v>
      </c>
      <c r="E1167" s="3" t="s">
        <v>3098</v>
      </c>
      <c r="F1167" s="3" t="s">
        <v>3098</v>
      </c>
      <c r="G1167" s="3" t="s">
        <v>3099</v>
      </c>
      <c r="H1167" s="3" t="s">
        <v>3335</v>
      </c>
      <c r="I1167" s="3" t="s">
        <v>3589</v>
      </c>
      <c r="J1167" s="4">
        <v>-53.587536</v>
      </c>
      <c r="K1167" s="4">
        <v>-16.764706</v>
      </c>
      <c r="L1167" s="4">
        <v>-2.9991430000000001</v>
      </c>
      <c r="M1167" s="4">
        <v>3.7580200000000001</v>
      </c>
      <c r="N1167" s="4" t="s">
        <v>2924</v>
      </c>
      <c r="O1167" s="4">
        <v>66.198830000000001</v>
      </c>
      <c r="P1167" s="4">
        <v>0.79077900000000001</v>
      </c>
      <c r="Q1167" s="4">
        <v>11.13378</v>
      </c>
      <c r="R1167" s="4">
        <v>25.36036</v>
      </c>
      <c r="S1167" s="3" t="s">
        <v>5547</v>
      </c>
      <c r="T1167" s="4">
        <v>11.32</v>
      </c>
      <c r="U1167" s="4">
        <v>731.85139156000002</v>
      </c>
      <c r="V1167" s="10">
        <v>1146.868391</v>
      </c>
      <c r="W1167" s="4" t="s">
        <v>2935</v>
      </c>
      <c r="X1167" s="4">
        <v>28.5</v>
      </c>
      <c r="Y1167" s="4">
        <v>10.36</v>
      </c>
      <c r="Z1167" s="4" t="s">
        <v>2924</v>
      </c>
      <c r="AA1167" s="10">
        <v>156.56984785610001</v>
      </c>
      <c r="AB1167" s="10" t="s">
        <v>2924</v>
      </c>
      <c r="AC1167" s="4">
        <v>0.44329099999999999</v>
      </c>
      <c r="AD1167" s="4">
        <v>0.41513025183739999</v>
      </c>
      <c r="AE1167" s="4">
        <v>0.45589489136080003</v>
      </c>
      <c r="AF1167" s="4">
        <v>11.13378</v>
      </c>
      <c r="AG1167" s="4">
        <v>8.2897898907891996</v>
      </c>
      <c r="AH1167" s="4">
        <v>19.5931669061282</v>
      </c>
      <c r="AI1167" s="4">
        <v>0.79077900000000001</v>
      </c>
      <c r="AJ1167" s="4">
        <v>0.80689999999999995</v>
      </c>
    </row>
    <row r="1168" spans="1:36" hidden="1" x14ac:dyDescent="0.3">
      <c r="A1168" s="1" t="s">
        <v>1162</v>
      </c>
      <c r="B1168" s="2">
        <v>4040227</v>
      </c>
      <c r="C1168" s="3" t="s">
        <v>2957</v>
      </c>
      <c r="D1168" s="4">
        <v>537.87749652000002</v>
      </c>
      <c r="E1168" s="3" t="s">
        <v>2930</v>
      </c>
      <c r="F1168" s="3" t="s">
        <v>2931</v>
      </c>
      <c r="G1168" s="3" t="s">
        <v>2931</v>
      </c>
      <c r="H1168" s="3" t="s">
        <v>2932</v>
      </c>
      <c r="I1168" s="3" t="s">
        <v>3233</v>
      </c>
      <c r="J1168" s="4">
        <v>28.10219</v>
      </c>
      <c r="K1168" s="4">
        <v>2.664933</v>
      </c>
      <c r="L1168" s="4">
        <v>12.700678</v>
      </c>
      <c r="M1168" s="4">
        <v>-5.277361</v>
      </c>
      <c r="N1168" s="4">
        <v>21.7862068965517</v>
      </c>
      <c r="O1168" s="4">
        <v>27.421875</v>
      </c>
      <c r="P1168" s="4">
        <v>2.4868139999999999</v>
      </c>
      <c r="Q1168" s="4" t="s">
        <v>2935</v>
      </c>
      <c r="R1168" s="4" t="s">
        <v>2935</v>
      </c>
      <c r="S1168" s="3" t="s">
        <v>5548</v>
      </c>
      <c r="T1168" s="4">
        <v>31.59</v>
      </c>
      <c r="U1168" s="4">
        <v>537.87749652000002</v>
      </c>
      <c r="V1168" s="10" t="s">
        <v>2935</v>
      </c>
      <c r="W1168" s="4">
        <v>1.1396011396011401</v>
      </c>
      <c r="X1168" s="4">
        <v>37.25</v>
      </c>
      <c r="Y1168" s="4">
        <v>23.510100000000001</v>
      </c>
      <c r="Z1168" s="4">
        <v>21.9375</v>
      </c>
      <c r="AA1168" s="10" t="s">
        <v>2935</v>
      </c>
      <c r="AB1168" s="10" t="s">
        <v>2935</v>
      </c>
      <c r="AC1168" s="4" t="s">
        <v>2935</v>
      </c>
      <c r="AD1168" s="4" t="s">
        <v>2935</v>
      </c>
      <c r="AE1168" s="4" t="s">
        <v>2935</v>
      </c>
      <c r="AF1168" s="4" t="s">
        <v>2935</v>
      </c>
      <c r="AG1168" s="4" t="s">
        <v>2935</v>
      </c>
      <c r="AH1168" s="4" t="s">
        <v>2935</v>
      </c>
      <c r="AI1168" s="4">
        <v>2.4868139999999999</v>
      </c>
      <c r="AJ1168" s="4">
        <v>2.4868139999999999</v>
      </c>
    </row>
    <row r="1169" spans="1:36" hidden="1" x14ac:dyDescent="0.3">
      <c r="A1169" s="1" t="s">
        <v>1163</v>
      </c>
      <c r="B1169" s="2">
        <v>108606569</v>
      </c>
      <c r="C1169" s="3" t="s">
        <v>2936</v>
      </c>
      <c r="D1169" s="4">
        <v>538.38059599999997</v>
      </c>
      <c r="E1169" s="3" t="s">
        <v>3098</v>
      </c>
      <c r="F1169" s="3" t="s">
        <v>3098</v>
      </c>
      <c r="G1169" s="3" t="s">
        <v>3099</v>
      </c>
      <c r="H1169" s="3" t="s">
        <v>3158</v>
      </c>
      <c r="I1169" s="3" t="s">
        <v>3159</v>
      </c>
      <c r="J1169" s="4">
        <v>27.2578</v>
      </c>
      <c r="K1169" s="4">
        <v>10.398860000000001</v>
      </c>
      <c r="L1169" s="4">
        <v>7.6388889999999998</v>
      </c>
      <c r="M1169" s="4">
        <v>11.190818</v>
      </c>
      <c r="N1169" s="4">
        <v>19.281514999999999</v>
      </c>
      <c r="O1169" s="4">
        <v>46.532722</v>
      </c>
      <c r="P1169" s="4">
        <v>0.97968200000000005</v>
      </c>
      <c r="Q1169" s="4">
        <v>5.1247480000000003</v>
      </c>
      <c r="R1169" s="4">
        <v>15.288270000000001</v>
      </c>
      <c r="S1169" s="3" t="s">
        <v>5549</v>
      </c>
      <c r="T1169" s="4">
        <v>7.75</v>
      </c>
      <c r="U1169" s="4">
        <v>538.38059599999997</v>
      </c>
      <c r="V1169" s="10">
        <v>746.90940599999999</v>
      </c>
      <c r="W1169" s="4" t="s">
        <v>2935</v>
      </c>
      <c r="X1169" s="5" t="s">
        <v>5550</v>
      </c>
      <c r="Y1169" s="4">
        <v>4.68</v>
      </c>
      <c r="Z1169" s="4">
        <v>19.281514999999999</v>
      </c>
      <c r="AA1169" s="10">
        <v>4.7650406592100003</v>
      </c>
      <c r="AB1169" s="10">
        <v>14.849955479362</v>
      </c>
      <c r="AC1169" s="4">
        <v>1.3546830000000001</v>
      </c>
      <c r="AD1169" s="4">
        <v>0.93511252614060003</v>
      </c>
      <c r="AE1169" s="4" t="s">
        <v>2935</v>
      </c>
      <c r="AF1169" s="4">
        <v>5.1247480000000003</v>
      </c>
      <c r="AG1169" s="4">
        <v>2.9828821408440001</v>
      </c>
      <c r="AH1169" s="4">
        <v>4.2994011104140997</v>
      </c>
      <c r="AI1169" s="4">
        <v>0.97968200000000005</v>
      </c>
      <c r="AJ1169" s="4">
        <v>0.97968200000000005</v>
      </c>
    </row>
    <row r="1170" spans="1:36" hidden="1" x14ac:dyDescent="0.3">
      <c r="A1170" s="1" t="s">
        <v>1164</v>
      </c>
      <c r="B1170" s="2">
        <v>4150752</v>
      </c>
      <c r="C1170" s="3" t="s">
        <v>2919</v>
      </c>
      <c r="D1170" s="4">
        <v>524.92566951000003</v>
      </c>
      <c r="E1170" s="3" t="s">
        <v>2930</v>
      </c>
      <c r="F1170" s="3" t="s">
        <v>2958</v>
      </c>
      <c r="G1170" s="3" t="s">
        <v>2958</v>
      </c>
      <c r="H1170" s="3" t="s">
        <v>3315</v>
      </c>
      <c r="I1170" s="3" t="s">
        <v>3316</v>
      </c>
      <c r="J1170" s="4">
        <v>33.362831999999997</v>
      </c>
      <c r="K1170" s="4">
        <v>12.378822</v>
      </c>
      <c r="L1170" s="4">
        <v>11.382114</v>
      </c>
      <c r="M1170" s="4">
        <v>3.9310350000000001</v>
      </c>
      <c r="N1170" s="4">
        <v>5.9801587301587302</v>
      </c>
      <c r="O1170" s="4">
        <v>4.9474720000000003</v>
      </c>
      <c r="P1170" s="4">
        <v>0.791242</v>
      </c>
      <c r="Q1170" s="4">
        <v>5.37439</v>
      </c>
      <c r="R1170" s="4">
        <v>6.4500669999999998</v>
      </c>
      <c r="S1170" s="3" t="s">
        <v>5551</v>
      </c>
      <c r="T1170" s="4">
        <v>15.07</v>
      </c>
      <c r="U1170" s="4">
        <v>524.92566951000003</v>
      </c>
      <c r="V1170" s="10">
        <v>534.03166899999997</v>
      </c>
      <c r="W1170" s="4" t="s">
        <v>2935</v>
      </c>
      <c r="X1170" s="4">
        <v>15.82</v>
      </c>
      <c r="Y1170" s="5" t="s">
        <v>5552</v>
      </c>
      <c r="Z1170" s="4">
        <v>5.9565219999999997</v>
      </c>
      <c r="AA1170" s="10">
        <v>4.6505171097</v>
      </c>
      <c r="AB1170" s="10">
        <v>4.6505171097</v>
      </c>
      <c r="AC1170" s="4">
        <v>0.76045399999999996</v>
      </c>
      <c r="AD1170" s="4" t="s">
        <v>2935</v>
      </c>
      <c r="AE1170" s="4" t="s">
        <v>2935</v>
      </c>
      <c r="AF1170" s="4">
        <v>5.37439</v>
      </c>
      <c r="AG1170" s="4" t="s">
        <v>2935</v>
      </c>
      <c r="AH1170" s="4" t="s">
        <v>2935</v>
      </c>
      <c r="AI1170" s="4">
        <v>0.791242</v>
      </c>
      <c r="AJ1170" s="4">
        <v>0.791242</v>
      </c>
    </row>
    <row r="1171" spans="1:36" hidden="1" x14ac:dyDescent="0.3">
      <c r="A1171" s="1" t="s">
        <v>1165</v>
      </c>
      <c r="B1171" s="2">
        <v>4982540</v>
      </c>
      <c r="C1171" s="3" t="s">
        <v>2936</v>
      </c>
      <c r="D1171" s="4">
        <v>3461.62435856</v>
      </c>
      <c r="E1171" s="3" t="s">
        <v>3033</v>
      </c>
      <c r="F1171" s="3" t="s">
        <v>3033</v>
      </c>
      <c r="G1171" s="3" t="s">
        <v>3120</v>
      </c>
      <c r="H1171" s="3" t="s">
        <v>3172</v>
      </c>
      <c r="I1171" s="3" t="s">
        <v>3590</v>
      </c>
      <c r="J1171" s="4">
        <v>6.0223050000000002</v>
      </c>
      <c r="K1171" s="4">
        <v>15.111397999999999</v>
      </c>
      <c r="L1171" s="4">
        <v>11.895794</v>
      </c>
      <c r="M1171" s="4">
        <v>5.1777550000000003</v>
      </c>
      <c r="N1171" s="4">
        <v>12.639602999999999</v>
      </c>
      <c r="O1171" s="4">
        <v>22.563291</v>
      </c>
      <c r="P1171" s="4">
        <v>1.6353960000000001</v>
      </c>
      <c r="Q1171" s="4">
        <v>8.628323</v>
      </c>
      <c r="R1171" s="4">
        <v>52.448557999999998</v>
      </c>
      <c r="S1171" s="3" t="s">
        <v>5553</v>
      </c>
      <c r="T1171" s="4">
        <v>71.3</v>
      </c>
      <c r="U1171" s="4">
        <v>3461.62435856</v>
      </c>
      <c r="V1171" s="10">
        <v>6685.2243580000004</v>
      </c>
      <c r="W1171" s="4">
        <v>3.0294530154277699</v>
      </c>
      <c r="X1171" s="4">
        <v>71.39</v>
      </c>
      <c r="Y1171" s="4">
        <v>55.95</v>
      </c>
      <c r="Z1171" s="4">
        <v>12.639602999999999</v>
      </c>
      <c r="AA1171" s="10">
        <v>15.3796376186</v>
      </c>
      <c r="AB1171" s="10">
        <v>16.9129280714</v>
      </c>
      <c r="AC1171" s="4">
        <v>1.2520549999999999</v>
      </c>
      <c r="AD1171" s="4">
        <v>1.1785729196762</v>
      </c>
      <c r="AE1171" s="4">
        <v>1.2286119340446999</v>
      </c>
      <c r="AF1171" s="4">
        <v>8.628323</v>
      </c>
      <c r="AG1171" s="4">
        <v>8.3294451741549</v>
      </c>
      <c r="AH1171" s="4">
        <v>9.6144197102881996</v>
      </c>
      <c r="AI1171" s="4">
        <v>1.6353960000000001</v>
      </c>
      <c r="AJ1171" s="4" t="s">
        <v>2924</v>
      </c>
    </row>
    <row r="1172" spans="1:36" hidden="1" x14ac:dyDescent="0.3">
      <c r="A1172" s="1" t="s">
        <v>1166</v>
      </c>
      <c r="B1172" s="2">
        <v>5149304</v>
      </c>
      <c r="C1172" s="3" t="s">
        <v>2957</v>
      </c>
      <c r="D1172" s="4">
        <v>1523.4316721800001</v>
      </c>
      <c r="E1172" s="3" t="s">
        <v>2946</v>
      </c>
      <c r="F1172" s="3" t="s">
        <v>2947</v>
      </c>
      <c r="G1172" s="3" t="s">
        <v>2985</v>
      </c>
      <c r="H1172" s="3" t="s">
        <v>2986</v>
      </c>
      <c r="I1172" s="3" t="s">
        <v>3591</v>
      </c>
      <c r="J1172" s="4">
        <v>43.103448</v>
      </c>
      <c r="K1172" s="4">
        <v>33.870967999999998</v>
      </c>
      <c r="L1172" s="4">
        <v>16.677316000000001</v>
      </c>
      <c r="M1172" s="4">
        <v>12.369230999999999</v>
      </c>
      <c r="N1172" s="4" t="s">
        <v>2924</v>
      </c>
      <c r="O1172" s="4">
        <v>72.173912999999999</v>
      </c>
      <c r="P1172" s="4">
        <v>3.5014379999999998</v>
      </c>
      <c r="Q1172" s="4">
        <v>73.315318000000005</v>
      </c>
      <c r="R1172" s="4">
        <v>64.940702999999999</v>
      </c>
      <c r="S1172" s="3" t="s">
        <v>5554</v>
      </c>
      <c r="T1172" s="4">
        <v>18.260000000000002</v>
      </c>
      <c r="U1172" s="4">
        <v>1523.4316721800001</v>
      </c>
      <c r="V1172" s="10">
        <v>1303.619672</v>
      </c>
      <c r="W1172" s="4" t="s">
        <v>2935</v>
      </c>
      <c r="X1172" s="4">
        <v>19.86</v>
      </c>
      <c r="Y1172" s="5" t="s">
        <v>4150</v>
      </c>
      <c r="Z1172" s="4" t="s">
        <v>2924</v>
      </c>
      <c r="AA1172" s="10">
        <v>45.547518084300002</v>
      </c>
      <c r="AB1172" s="10">
        <v>52.924468146700001</v>
      </c>
      <c r="AC1172" s="4">
        <v>3.9701170000000001</v>
      </c>
      <c r="AD1172" s="4">
        <v>3.3232569976370998</v>
      </c>
      <c r="AE1172" s="4">
        <v>3.7623461216153</v>
      </c>
      <c r="AF1172" s="4">
        <v>73.315318000000005</v>
      </c>
      <c r="AG1172" s="4">
        <v>22.1324236471769</v>
      </c>
      <c r="AH1172" s="4">
        <v>25.281438359485101</v>
      </c>
      <c r="AI1172" s="4">
        <v>3.5014379999999998</v>
      </c>
      <c r="AJ1172" s="4">
        <v>5.072222</v>
      </c>
    </row>
    <row r="1173" spans="1:36" hidden="1" x14ac:dyDescent="0.3">
      <c r="A1173" s="1" t="s">
        <v>1167</v>
      </c>
      <c r="B1173" s="2">
        <v>4987594</v>
      </c>
      <c r="C1173" s="3" t="s">
        <v>2936</v>
      </c>
      <c r="D1173" s="4">
        <v>3965.8205866399999</v>
      </c>
      <c r="E1173" s="3" t="s">
        <v>2937</v>
      </c>
      <c r="F1173" s="3" t="s">
        <v>2938</v>
      </c>
      <c r="G1173" s="3" t="s">
        <v>2944</v>
      </c>
      <c r="H1173" s="3" t="s">
        <v>2944</v>
      </c>
      <c r="I1173" s="3" t="s">
        <v>3592</v>
      </c>
      <c r="J1173" s="4">
        <v>76.585780999999997</v>
      </c>
      <c r="K1173" s="4">
        <v>29.040285999999998</v>
      </c>
      <c r="L1173" s="4">
        <v>27.729022000000001</v>
      </c>
      <c r="M1173" s="4">
        <v>12.396694</v>
      </c>
      <c r="N1173" s="4">
        <v>19.612293000000001</v>
      </c>
      <c r="O1173" s="4">
        <v>12.778805</v>
      </c>
      <c r="P1173" s="4">
        <v>17.814043000000002</v>
      </c>
      <c r="Q1173" s="4">
        <v>9.881551</v>
      </c>
      <c r="R1173" s="4">
        <v>16.066192999999998</v>
      </c>
      <c r="S1173" s="3" t="s">
        <v>5555</v>
      </c>
      <c r="T1173" s="4">
        <v>82.96</v>
      </c>
      <c r="U1173" s="4">
        <v>3965.8205866399999</v>
      </c>
      <c r="V1173" s="10">
        <v>5557.8685859999996</v>
      </c>
      <c r="W1173" s="4">
        <v>0.86788813886210203</v>
      </c>
      <c r="X1173" s="4">
        <v>83.76</v>
      </c>
      <c r="Y1173" s="4">
        <v>45.7</v>
      </c>
      <c r="Z1173" s="4">
        <v>19.612293000000001</v>
      </c>
      <c r="AA1173" s="10">
        <v>14.9909649439</v>
      </c>
      <c r="AB1173" s="10">
        <v>14.9909649439</v>
      </c>
      <c r="AC1173" s="4">
        <v>2.1184780000000001</v>
      </c>
      <c r="AD1173" s="4">
        <v>2.1185261395257</v>
      </c>
      <c r="AE1173" s="4">
        <v>2.1185261395257</v>
      </c>
      <c r="AF1173" s="4">
        <v>9.881551</v>
      </c>
      <c r="AG1173" s="4">
        <v>10.4633474579941</v>
      </c>
      <c r="AH1173" s="4">
        <v>10.4633474579941</v>
      </c>
      <c r="AI1173" s="4">
        <v>17.814043000000002</v>
      </c>
      <c r="AJ1173" s="4" t="s">
        <v>2924</v>
      </c>
    </row>
    <row r="1174" spans="1:36" hidden="1" x14ac:dyDescent="0.3">
      <c r="A1174" s="1" t="s">
        <v>1168</v>
      </c>
      <c r="B1174" s="2">
        <v>5264620</v>
      </c>
      <c r="C1174" s="3" t="s">
        <v>2936</v>
      </c>
      <c r="D1174" s="4">
        <v>2658.0164845499999</v>
      </c>
      <c r="E1174" s="3" t="s">
        <v>3107</v>
      </c>
      <c r="F1174" s="3" t="s">
        <v>3108</v>
      </c>
      <c r="G1174" s="3" t="s">
        <v>3109</v>
      </c>
      <c r="H1174" s="3" t="s">
        <v>3109</v>
      </c>
      <c r="I1174" s="3" t="s">
        <v>2950</v>
      </c>
      <c r="J1174" s="4">
        <v>124.62686600000001</v>
      </c>
      <c r="K1174" s="4">
        <v>22.457281999999999</v>
      </c>
      <c r="L1174" s="4">
        <v>9.5342070000000003</v>
      </c>
      <c r="M1174" s="4">
        <v>6.3604240000000001</v>
      </c>
      <c r="N1174" s="4" t="s">
        <v>2924</v>
      </c>
      <c r="O1174" s="4">
        <v>35.833333000000003</v>
      </c>
      <c r="P1174" s="4" t="s">
        <v>2924</v>
      </c>
      <c r="Q1174" s="4">
        <v>26.846252</v>
      </c>
      <c r="R1174" s="4">
        <v>32.212269999999997</v>
      </c>
      <c r="S1174" s="3" t="s">
        <v>5556</v>
      </c>
      <c r="T1174" s="4">
        <v>15.05</v>
      </c>
      <c r="U1174" s="4">
        <v>2658.0164845499999</v>
      </c>
      <c r="V1174" s="10">
        <v>2916.2814840000001</v>
      </c>
      <c r="W1174" s="4" t="s">
        <v>2935</v>
      </c>
      <c r="X1174" s="4">
        <v>15.21</v>
      </c>
      <c r="Y1174" s="5" t="s">
        <v>4390</v>
      </c>
      <c r="Z1174" s="4" t="s">
        <v>2924</v>
      </c>
      <c r="AA1174" s="10">
        <v>37.160493827099998</v>
      </c>
      <c r="AB1174" s="10" t="s">
        <v>2935</v>
      </c>
      <c r="AC1174" s="4">
        <v>9.1390550000000008</v>
      </c>
      <c r="AD1174" s="4">
        <v>7.3842380067722999</v>
      </c>
      <c r="AE1174" s="4">
        <v>8.6237992762562996</v>
      </c>
      <c r="AF1174" s="4">
        <v>26.846252</v>
      </c>
      <c r="AG1174" s="4">
        <v>17.334745760797698</v>
      </c>
      <c r="AH1174" s="4">
        <v>19.9836561257117</v>
      </c>
      <c r="AI1174" s="4" t="s">
        <v>2924</v>
      </c>
      <c r="AJ1174" s="4" t="s">
        <v>2924</v>
      </c>
    </row>
    <row r="1175" spans="1:36" hidden="1" x14ac:dyDescent="0.3">
      <c r="A1175" s="1" t="s">
        <v>1169</v>
      </c>
      <c r="B1175" s="2">
        <v>5033015</v>
      </c>
      <c r="C1175" s="3" t="s">
        <v>2919</v>
      </c>
      <c r="D1175" s="4">
        <v>1898.0445721000001</v>
      </c>
      <c r="E1175" s="3" t="s">
        <v>3007</v>
      </c>
      <c r="F1175" s="3" t="s">
        <v>3075</v>
      </c>
      <c r="G1175" s="3" t="s">
        <v>3075</v>
      </c>
      <c r="H1175" s="3" t="s">
        <v>3076</v>
      </c>
      <c r="I1175" s="3" t="s">
        <v>3593</v>
      </c>
      <c r="J1175" s="4">
        <v>-31.486675999999999</v>
      </c>
      <c r="K1175" s="4">
        <v>10.333145</v>
      </c>
      <c r="L1175" s="4">
        <v>16.866029000000001</v>
      </c>
      <c r="M1175" s="4">
        <v>9.6520759999999992</v>
      </c>
      <c r="N1175" s="4">
        <v>38.313724999999998</v>
      </c>
      <c r="O1175" s="4" t="s">
        <v>2924</v>
      </c>
      <c r="P1175" s="4">
        <v>1.57213</v>
      </c>
      <c r="Q1175" s="4">
        <v>7.7346830000000004</v>
      </c>
      <c r="R1175" s="4" t="s">
        <v>2924</v>
      </c>
      <c r="S1175" s="3" t="s">
        <v>5557</v>
      </c>
      <c r="T1175" s="4">
        <v>19.54</v>
      </c>
      <c r="U1175" s="4">
        <v>1898.0445721000001</v>
      </c>
      <c r="V1175" s="10">
        <v>3411.0475719999999</v>
      </c>
      <c r="W1175" s="4" t="s">
        <v>2935</v>
      </c>
      <c r="X1175" s="4">
        <v>29.8</v>
      </c>
      <c r="Y1175" s="4">
        <v>13.6</v>
      </c>
      <c r="Z1175" s="4">
        <v>38.313724999999998</v>
      </c>
      <c r="AA1175" s="10">
        <v>22.119085351999999</v>
      </c>
      <c r="AB1175" s="10">
        <v>24.8765086316</v>
      </c>
      <c r="AC1175" s="4">
        <v>0.80006500000000003</v>
      </c>
      <c r="AD1175" s="4">
        <v>0.7348491391484</v>
      </c>
      <c r="AE1175" s="4">
        <v>0.78240509122220003</v>
      </c>
      <c r="AF1175" s="4">
        <v>7.7346830000000004</v>
      </c>
      <c r="AG1175" s="4">
        <v>12.581399234208799</v>
      </c>
      <c r="AH1175" s="4">
        <v>14.244462180290199</v>
      </c>
      <c r="AI1175" s="4">
        <v>1.57213</v>
      </c>
      <c r="AJ1175" s="4">
        <v>5.178903</v>
      </c>
    </row>
    <row r="1176" spans="1:36" hidden="1" x14ac:dyDescent="0.3">
      <c r="A1176" s="1" t="s">
        <v>1170</v>
      </c>
      <c r="B1176" s="2">
        <v>4186601</v>
      </c>
      <c r="C1176" s="3" t="s">
        <v>2936</v>
      </c>
      <c r="D1176" s="4">
        <v>5474.5386784800003</v>
      </c>
      <c r="E1176" s="3" t="s">
        <v>2925</v>
      </c>
      <c r="F1176" s="3" t="s">
        <v>2926</v>
      </c>
      <c r="G1176" s="3" t="s">
        <v>2927</v>
      </c>
      <c r="H1176" s="3" t="s">
        <v>3026</v>
      </c>
      <c r="I1176" s="3" t="s">
        <v>3199</v>
      </c>
      <c r="J1176" s="4">
        <v>48.440308999999999</v>
      </c>
      <c r="K1176" s="4">
        <v>18.178246999999999</v>
      </c>
      <c r="L1176" s="4">
        <v>22.179349999999999</v>
      </c>
      <c r="M1176" s="5" t="s">
        <v>3594</v>
      </c>
      <c r="N1176" s="4">
        <v>11.238492000000001</v>
      </c>
      <c r="O1176" s="4" t="s">
        <v>2924</v>
      </c>
      <c r="P1176" s="4">
        <v>1.842338</v>
      </c>
      <c r="Q1176" s="4">
        <v>9.8095409999999994</v>
      </c>
      <c r="R1176" s="4" t="s">
        <v>2924</v>
      </c>
      <c r="S1176" s="3" t="s">
        <v>5558</v>
      </c>
      <c r="T1176" s="4">
        <v>421.14</v>
      </c>
      <c r="U1176" s="4">
        <v>5474.5386784800003</v>
      </c>
      <c r="V1176" s="10">
        <v>10886.138677999999</v>
      </c>
      <c r="W1176" s="4">
        <v>0.44640737047062701</v>
      </c>
      <c r="X1176" s="4">
        <v>422.92</v>
      </c>
      <c r="Y1176" s="4">
        <v>255.73</v>
      </c>
      <c r="Z1176" s="4">
        <v>11.218434</v>
      </c>
      <c r="AA1176" s="10">
        <v>10.7258284285</v>
      </c>
      <c r="AB1176" s="10">
        <v>10.9561799629</v>
      </c>
      <c r="AC1176" s="4">
        <v>0.57695700000000005</v>
      </c>
      <c r="AD1176" s="4">
        <v>0.50360336095769997</v>
      </c>
      <c r="AE1176" s="4">
        <v>0.5569165114097</v>
      </c>
      <c r="AF1176" s="4">
        <v>9.8095409999999994</v>
      </c>
      <c r="AG1176" s="4">
        <v>10.5292039293955</v>
      </c>
      <c r="AH1176" s="4">
        <v>11.446338389176701</v>
      </c>
      <c r="AI1176" s="4">
        <v>1.842338</v>
      </c>
      <c r="AJ1176" s="4" t="s">
        <v>2924</v>
      </c>
    </row>
    <row r="1177" spans="1:36" hidden="1" x14ac:dyDescent="0.3">
      <c r="A1177" s="1" t="s">
        <v>1171</v>
      </c>
      <c r="B1177" s="2">
        <v>4984540</v>
      </c>
      <c r="C1177" s="3" t="s">
        <v>2971</v>
      </c>
      <c r="D1177" s="4">
        <v>3961.84459818</v>
      </c>
      <c r="E1177" s="3" t="s">
        <v>3033</v>
      </c>
      <c r="F1177" s="3" t="s">
        <v>3033</v>
      </c>
      <c r="G1177" s="3" t="s">
        <v>3054</v>
      </c>
      <c r="H1177" s="3" t="s">
        <v>3084</v>
      </c>
      <c r="I1177" s="3" t="s">
        <v>3209</v>
      </c>
      <c r="J1177" s="4">
        <v>-16.222366999999998</v>
      </c>
      <c r="K1177" s="4">
        <v>-10.830450000000001</v>
      </c>
      <c r="L1177" s="4">
        <v>-4.9077489999999999</v>
      </c>
      <c r="M1177" s="4">
        <v>-4.5555560000000002</v>
      </c>
      <c r="N1177" s="4">
        <v>8.5873840000000001</v>
      </c>
      <c r="O1177" s="4">
        <v>21.233955000000002</v>
      </c>
      <c r="P1177" s="4">
        <v>1.3513520000000001</v>
      </c>
      <c r="Q1177" s="4">
        <v>7.7880669999999999</v>
      </c>
      <c r="R1177" s="4">
        <v>15.447239</v>
      </c>
      <c r="S1177" s="3" t="s">
        <v>5559</v>
      </c>
      <c r="T1177" s="4">
        <v>25.77</v>
      </c>
      <c r="U1177" s="4">
        <v>3961.84459818</v>
      </c>
      <c r="V1177" s="10">
        <v>2520.0103279999998</v>
      </c>
      <c r="W1177" s="4" t="s">
        <v>2935</v>
      </c>
      <c r="X1177" s="4">
        <v>34</v>
      </c>
      <c r="Y1177" s="4">
        <v>25</v>
      </c>
      <c r="Z1177" s="4">
        <v>8.5873840000000001</v>
      </c>
      <c r="AA1177" s="10" t="s">
        <v>2935</v>
      </c>
      <c r="AB1177" s="10" t="s">
        <v>2935</v>
      </c>
      <c r="AC1177" s="4">
        <v>1.4702170000000001</v>
      </c>
      <c r="AD1177" s="4">
        <v>1.4338509111641999</v>
      </c>
      <c r="AE1177" s="4">
        <v>1.4138733379531001</v>
      </c>
      <c r="AF1177" s="4">
        <v>7.7880669999999999</v>
      </c>
      <c r="AG1177" s="4">
        <v>7.4627725949701</v>
      </c>
      <c r="AH1177" s="4">
        <v>7.0961144486911998</v>
      </c>
      <c r="AI1177" s="4">
        <v>1.3513520000000001</v>
      </c>
      <c r="AJ1177" s="4">
        <v>1.4072480000000001</v>
      </c>
    </row>
    <row r="1178" spans="1:36" hidden="1" x14ac:dyDescent="0.3">
      <c r="A1178" s="1" t="s">
        <v>1172</v>
      </c>
      <c r="B1178" s="2">
        <v>5273761</v>
      </c>
      <c r="C1178" s="3" t="s">
        <v>2919</v>
      </c>
      <c r="D1178" s="4">
        <v>4034.0580817999999</v>
      </c>
      <c r="E1178" s="3" t="s">
        <v>2920</v>
      </c>
      <c r="F1178" s="3" t="s">
        <v>2961</v>
      </c>
      <c r="G1178" s="3" t="s">
        <v>2974</v>
      </c>
      <c r="H1178" s="3" t="s">
        <v>3005</v>
      </c>
      <c r="I1178" s="3" t="s">
        <v>2923</v>
      </c>
      <c r="J1178" s="4">
        <v>34.973129</v>
      </c>
      <c r="K1178" s="4">
        <v>17.151059</v>
      </c>
      <c r="L1178" s="4">
        <v>60.442259999999997</v>
      </c>
      <c r="M1178" s="4">
        <v>12.160769999999999</v>
      </c>
      <c r="N1178" s="4" t="s">
        <v>2924</v>
      </c>
      <c r="O1178" s="4" t="s">
        <v>2924</v>
      </c>
      <c r="P1178" s="4" t="s">
        <v>2924</v>
      </c>
      <c r="Q1178" s="4" t="s">
        <v>2924</v>
      </c>
      <c r="R1178" s="4" t="s">
        <v>2924</v>
      </c>
      <c r="S1178" s="3" t="s">
        <v>5560</v>
      </c>
      <c r="T1178" s="4">
        <v>32.65</v>
      </c>
      <c r="U1178" s="4">
        <v>4034.0580817999999</v>
      </c>
      <c r="V1178" s="10">
        <v>4446.4700810000004</v>
      </c>
      <c r="W1178" s="4" t="s">
        <v>2935</v>
      </c>
      <c r="X1178" s="4">
        <v>37.039900000000003</v>
      </c>
      <c r="Y1178" s="4">
        <v>15.81</v>
      </c>
      <c r="Z1178" s="4" t="s">
        <v>2924</v>
      </c>
      <c r="AA1178" s="10" t="s">
        <v>2924</v>
      </c>
      <c r="AB1178" s="10" t="s">
        <v>2924</v>
      </c>
      <c r="AC1178" s="4">
        <v>6.4231590000000001</v>
      </c>
      <c r="AD1178" s="4">
        <v>5.5320351731067001</v>
      </c>
      <c r="AE1178" s="4">
        <v>6.1418149022856001</v>
      </c>
      <c r="AF1178" s="4" t="s">
        <v>2924</v>
      </c>
      <c r="AG1178" s="4" t="s">
        <v>2924</v>
      </c>
      <c r="AH1178" s="4" t="s">
        <v>2924</v>
      </c>
      <c r="AI1178" s="4" t="s">
        <v>2924</v>
      </c>
      <c r="AJ1178" s="4" t="s">
        <v>2924</v>
      </c>
    </row>
    <row r="1179" spans="1:36" hidden="1" x14ac:dyDescent="0.3">
      <c r="A1179" s="1" t="s">
        <v>1173</v>
      </c>
      <c r="B1179" s="2">
        <v>5101543</v>
      </c>
      <c r="C1179" s="3" t="s">
        <v>2936</v>
      </c>
      <c r="D1179" s="4">
        <v>1460.83087456</v>
      </c>
      <c r="E1179" s="3" t="s">
        <v>3007</v>
      </c>
      <c r="F1179" s="3" t="s">
        <v>3075</v>
      </c>
      <c r="G1179" s="3" t="s">
        <v>3075</v>
      </c>
      <c r="H1179" s="3" t="s">
        <v>3595</v>
      </c>
      <c r="I1179" s="3" t="s">
        <v>3596</v>
      </c>
      <c r="J1179" s="4">
        <v>44.25</v>
      </c>
      <c r="K1179" s="4">
        <v>44.25</v>
      </c>
      <c r="L1179" s="4">
        <v>28.151026999999999</v>
      </c>
      <c r="M1179" s="4">
        <v>10.272335999999999</v>
      </c>
      <c r="N1179" s="4" t="s">
        <v>2924</v>
      </c>
      <c r="O1179" s="4">
        <v>41.067616000000001</v>
      </c>
      <c r="P1179" s="4">
        <v>11.454094</v>
      </c>
      <c r="Q1179" s="4" t="s">
        <v>2924</v>
      </c>
      <c r="R1179" s="4" t="s">
        <v>2935</v>
      </c>
      <c r="S1179" s="3" t="s">
        <v>5561</v>
      </c>
      <c r="T1179" s="4">
        <v>23.08</v>
      </c>
      <c r="U1179" s="4">
        <v>1460.83087456</v>
      </c>
      <c r="V1179" s="10">
        <v>1504.841874</v>
      </c>
      <c r="W1179" s="4" t="s">
        <v>2935</v>
      </c>
      <c r="X1179" s="4">
        <v>23.35</v>
      </c>
      <c r="Y1179" s="4">
        <v>14.16</v>
      </c>
      <c r="Z1179" s="4" t="s">
        <v>2924</v>
      </c>
      <c r="AA1179" s="10">
        <v>27.697107884299999</v>
      </c>
      <c r="AB1179" s="10" t="s">
        <v>2935</v>
      </c>
      <c r="AC1179" s="4">
        <v>1.285193</v>
      </c>
      <c r="AD1179" s="4">
        <v>1.1611703002384</v>
      </c>
      <c r="AE1179" s="4">
        <v>1.2432791523643001</v>
      </c>
      <c r="AF1179" s="4" t="s">
        <v>2924</v>
      </c>
      <c r="AG1179" s="4">
        <v>16.341523494087099</v>
      </c>
      <c r="AH1179" s="4">
        <v>17.3215878785409</v>
      </c>
      <c r="AI1179" s="4">
        <v>11.454094</v>
      </c>
      <c r="AJ1179" s="4">
        <v>33.208632999999999</v>
      </c>
    </row>
    <row r="1180" spans="1:36" hidden="1" x14ac:dyDescent="0.3">
      <c r="A1180" s="1" t="s">
        <v>1174</v>
      </c>
      <c r="B1180" s="2">
        <v>4910854</v>
      </c>
      <c r="C1180" s="3" t="s">
        <v>2936</v>
      </c>
      <c r="D1180" s="4">
        <v>883.72197411000002</v>
      </c>
      <c r="E1180" s="3" t="s">
        <v>2925</v>
      </c>
      <c r="F1180" s="3" t="s">
        <v>2926</v>
      </c>
      <c r="G1180" s="3" t="s">
        <v>2927</v>
      </c>
      <c r="H1180" s="3" t="s">
        <v>2965</v>
      </c>
      <c r="I1180" s="3" t="s">
        <v>3134</v>
      </c>
      <c r="J1180" s="4">
        <v>-19.821511999999998</v>
      </c>
      <c r="K1180" s="4">
        <v>-19.022770000000001</v>
      </c>
      <c r="L1180" s="4">
        <v>-7.3289900000000001</v>
      </c>
      <c r="M1180" s="4">
        <v>1.7889090000000001</v>
      </c>
      <c r="N1180" s="4">
        <v>5.8239510000000001</v>
      </c>
      <c r="O1180" s="4">
        <v>4.0278429999999998</v>
      </c>
      <c r="P1180" s="4">
        <v>1.7868729999999999</v>
      </c>
      <c r="Q1180" s="4">
        <v>3.3373940000000002</v>
      </c>
      <c r="R1180" s="4">
        <v>13.141031999999999</v>
      </c>
      <c r="S1180" s="3" t="s">
        <v>5562</v>
      </c>
      <c r="T1180" s="4">
        <v>17.07</v>
      </c>
      <c r="U1180" s="4">
        <v>883.72197411000002</v>
      </c>
      <c r="V1180" s="10">
        <v>2111.2119739999998</v>
      </c>
      <c r="W1180" s="4">
        <v>7.0298769771528997</v>
      </c>
      <c r="X1180" s="4">
        <v>33.5</v>
      </c>
      <c r="Y1180" s="4">
        <v>16.05</v>
      </c>
      <c r="Z1180" s="4">
        <v>5.8239510000000001</v>
      </c>
      <c r="AA1180" s="10">
        <v>6.7128082109999996</v>
      </c>
      <c r="AB1180" s="10">
        <v>6.8341233744999998</v>
      </c>
      <c r="AC1180" s="4">
        <v>0.73645499999999997</v>
      </c>
      <c r="AD1180" s="4">
        <v>0.67877889616620002</v>
      </c>
      <c r="AE1180" s="4">
        <v>0.69166047172339995</v>
      </c>
      <c r="AF1180" s="4">
        <v>3.3373940000000002</v>
      </c>
      <c r="AG1180" s="4">
        <v>7.0653142092595997</v>
      </c>
      <c r="AH1180" s="4">
        <v>7.3818357869732996</v>
      </c>
      <c r="AI1180" s="4">
        <v>1.7868729999999999</v>
      </c>
      <c r="AJ1180" s="4">
        <v>1.921216</v>
      </c>
    </row>
    <row r="1181" spans="1:36" hidden="1" x14ac:dyDescent="0.3">
      <c r="A1181" s="1" t="s">
        <v>1175</v>
      </c>
      <c r="B1181" s="2">
        <v>29152511</v>
      </c>
      <c r="C1181" s="3" t="s">
        <v>2936</v>
      </c>
      <c r="D1181" s="4">
        <v>511.85088816000001</v>
      </c>
      <c r="E1181" s="3" t="s">
        <v>2930</v>
      </c>
      <c r="F1181" s="3" t="s">
        <v>2954</v>
      </c>
      <c r="G1181" s="3" t="s">
        <v>2955</v>
      </c>
      <c r="H1181" s="3" t="s">
        <v>2956</v>
      </c>
      <c r="I1181" s="3"/>
      <c r="J1181" s="4">
        <v>13.533284999999999</v>
      </c>
      <c r="K1181" s="4">
        <v>0.12903200000000001</v>
      </c>
      <c r="L1181" s="4">
        <v>-1.460318</v>
      </c>
      <c r="M1181" s="4">
        <v>-1.2094210000000001</v>
      </c>
      <c r="N1181" s="4" t="s">
        <v>2935</v>
      </c>
      <c r="O1181" s="4" t="s">
        <v>2935</v>
      </c>
      <c r="P1181" s="4" t="s">
        <v>2935</v>
      </c>
      <c r="Q1181" s="4" t="s">
        <v>2935</v>
      </c>
      <c r="R1181" s="4" t="s">
        <v>2935</v>
      </c>
      <c r="S1181" s="3" t="s">
        <v>5563</v>
      </c>
      <c r="T1181" s="4">
        <v>15.52</v>
      </c>
      <c r="U1181" s="4">
        <v>511.85088816000001</v>
      </c>
      <c r="V1181" s="10" t="s">
        <v>2935</v>
      </c>
      <c r="W1181" s="4">
        <v>9.1817010309278295</v>
      </c>
      <c r="X1181" s="4">
        <v>16.88</v>
      </c>
      <c r="Y1181" s="4">
        <v>13.53</v>
      </c>
      <c r="Z1181" s="4" t="s">
        <v>2935</v>
      </c>
      <c r="AA1181" s="10" t="s">
        <v>2935</v>
      </c>
      <c r="AB1181" s="10" t="s">
        <v>2935</v>
      </c>
      <c r="AC1181" s="4" t="s">
        <v>2935</v>
      </c>
      <c r="AD1181" s="4" t="s">
        <v>2935</v>
      </c>
      <c r="AE1181" s="4" t="s">
        <v>2935</v>
      </c>
      <c r="AF1181" s="4" t="s">
        <v>2935</v>
      </c>
      <c r="AG1181" s="4" t="s">
        <v>2935</v>
      </c>
      <c r="AH1181" s="4" t="s">
        <v>2935</v>
      </c>
      <c r="AI1181" s="4" t="s">
        <v>2935</v>
      </c>
      <c r="AJ1181" s="4" t="s">
        <v>2935</v>
      </c>
    </row>
    <row r="1182" spans="1:36" hidden="1" x14ac:dyDescent="0.3">
      <c r="A1182" s="1" t="s">
        <v>1176</v>
      </c>
      <c r="B1182" s="2">
        <v>5727697</v>
      </c>
      <c r="C1182" s="3" t="s">
        <v>2936</v>
      </c>
      <c r="D1182" s="4">
        <v>2173.2190851800001</v>
      </c>
      <c r="E1182" s="3" t="s">
        <v>2930</v>
      </c>
      <c r="F1182" s="3" t="s">
        <v>2954</v>
      </c>
      <c r="G1182" s="3" t="s">
        <v>2955</v>
      </c>
      <c r="H1182" s="3" t="s">
        <v>2956</v>
      </c>
      <c r="I1182" s="3" t="s">
        <v>3002</v>
      </c>
      <c r="J1182" s="4">
        <v>22.28219</v>
      </c>
      <c r="K1182" s="4">
        <v>2.9870130000000001</v>
      </c>
      <c r="L1182" s="4">
        <v>0.379747</v>
      </c>
      <c r="M1182" s="4">
        <v>1.2125079999999999</v>
      </c>
      <c r="N1182" s="4" t="s">
        <v>2935</v>
      </c>
      <c r="O1182" s="4" t="s">
        <v>2935</v>
      </c>
      <c r="P1182" s="4" t="s">
        <v>2935</v>
      </c>
      <c r="Q1182" s="4" t="s">
        <v>2935</v>
      </c>
      <c r="R1182" s="4" t="s">
        <v>2935</v>
      </c>
      <c r="S1182" s="3" t="s">
        <v>5564</v>
      </c>
      <c r="T1182" s="4">
        <v>15.86</v>
      </c>
      <c r="U1182" s="4">
        <v>2173.2190851800001</v>
      </c>
      <c r="V1182" s="10" t="s">
        <v>2935</v>
      </c>
      <c r="W1182" s="4">
        <v>13.7780580075662</v>
      </c>
      <c r="X1182" s="4">
        <v>16.079999999999998</v>
      </c>
      <c r="Y1182" s="4">
        <v>12.59</v>
      </c>
      <c r="Z1182" s="4" t="s">
        <v>2935</v>
      </c>
      <c r="AA1182" s="10" t="s">
        <v>2935</v>
      </c>
      <c r="AB1182" s="10" t="s">
        <v>2935</v>
      </c>
      <c r="AC1182" s="4" t="s">
        <v>2935</v>
      </c>
      <c r="AD1182" s="4" t="s">
        <v>2935</v>
      </c>
      <c r="AE1182" s="4" t="s">
        <v>2935</v>
      </c>
      <c r="AF1182" s="4" t="s">
        <v>2935</v>
      </c>
      <c r="AG1182" s="4" t="s">
        <v>2935</v>
      </c>
      <c r="AH1182" s="4" t="s">
        <v>2935</v>
      </c>
      <c r="AI1182" s="4" t="s">
        <v>2935</v>
      </c>
      <c r="AJ1182" s="4" t="s">
        <v>2935</v>
      </c>
    </row>
    <row r="1183" spans="1:36" hidden="1" x14ac:dyDescent="0.3">
      <c r="A1183" s="1" t="s">
        <v>1177</v>
      </c>
      <c r="B1183" s="2">
        <v>4298345</v>
      </c>
      <c r="C1183" s="3" t="s">
        <v>2936</v>
      </c>
      <c r="D1183" s="4">
        <v>16939.34974378</v>
      </c>
      <c r="E1183" s="3" t="s">
        <v>2946</v>
      </c>
      <c r="F1183" s="3" t="s">
        <v>2947</v>
      </c>
      <c r="G1183" s="3" t="s">
        <v>2948</v>
      </c>
      <c r="H1183" s="3" t="s">
        <v>2990</v>
      </c>
      <c r="I1183" s="3" t="s">
        <v>2950</v>
      </c>
      <c r="J1183" s="4">
        <v>108.490954</v>
      </c>
      <c r="K1183" s="4">
        <v>38.349249999999998</v>
      </c>
      <c r="L1183" s="4">
        <v>8.355594</v>
      </c>
      <c r="M1183" s="4">
        <v>5.5145150000000003</v>
      </c>
      <c r="N1183" s="4" t="s">
        <v>2924</v>
      </c>
      <c r="O1183" s="4">
        <v>94.159702999999993</v>
      </c>
      <c r="P1183" s="4">
        <v>12.54143</v>
      </c>
      <c r="Q1183" s="4" t="s">
        <v>2924</v>
      </c>
      <c r="R1183" s="4">
        <v>78.331306999999995</v>
      </c>
      <c r="S1183" s="3" t="s">
        <v>5565</v>
      </c>
      <c r="T1183" s="4">
        <v>202.82</v>
      </c>
      <c r="U1183" s="4">
        <v>16939.34974378</v>
      </c>
      <c r="V1183" s="10">
        <v>16360.893743000001</v>
      </c>
      <c r="W1183" s="4" t="s">
        <v>2935</v>
      </c>
      <c r="X1183" s="4">
        <v>202.99</v>
      </c>
      <c r="Y1183" s="4">
        <v>95.02</v>
      </c>
      <c r="Z1183" s="4" t="s">
        <v>2924</v>
      </c>
      <c r="AA1183" s="10">
        <v>104.2594096661</v>
      </c>
      <c r="AB1183" s="10">
        <v>104.2594096661</v>
      </c>
      <c r="AC1183" s="4">
        <v>16.686326999999999</v>
      </c>
      <c r="AD1183" s="4">
        <v>14.3099185181248</v>
      </c>
      <c r="AE1183" s="4">
        <v>14.3099185181248</v>
      </c>
      <c r="AF1183" s="4" t="s">
        <v>2924</v>
      </c>
      <c r="AG1183" s="4">
        <v>87.026910075155001</v>
      </c>
      <c r="AH1183" s="4">
        <v>87.026910075155001</v>
      </c>
      <c r="AI1183" s="4">
        <v>12.54143</v>
      </c>
      <c r="AJ1183" s="4">
        <v>17.513168</v>
      </c>
    </row>
    <row r="1184" spans="1:36" hidden="1" x14ac:dyDescent="0.3">
      <c r="A1184" s="1" t="s">
        <v>1178</v>
      </c>
      <c r="B1184" s="2">
        <v>25883524</v>
      </c>
      <c r="C1184" s="3" t="s">
        <v>2936</v>
      </c>
      <c r="D1184" s="4">
        <v>844.74136109999995</v>
      </c>
      <c r="E1184" s="3" t="s">
        <v>2930</v>
      </c>
      <c r="F1184" s="3" t="s">
        <v>2954</v>
      </c>
      <c r="G1184" s="3" t="s">
        <v>2954</v>
      </c>
      <c r="H1184" s="3" t="s">
        <v>3493</v>
      </c>
      <c r="I1184" s="3" t="s">
        <v>3522</v>
      </c>
      <c r="J1184" s="4">
        <v>7.227023</v>
      </c>
      <c r="K1184" s="4">
        <v>-19.182949000000001</v>
      </c>
      <c r="L1184" s="4">
        <v>-8.5120640000000005</v>
      </c>
      <c r="M1184" s="4">
        <v>-2.430307</v>
      </c>
      <c r="N1184" s="4" t="s">
        <v>2924</v>
      </c>
      <c r="O1184" s="4" t="s">
        <v>2924</v>
      </c>
      <c r="P1184" s="4">
        <v>0.72398399999999996</v>
      </c>
      <c r="Q1184" s="4">
        <v>51.767651999999998</v>
      </c>
      <c r="R1184" s="4" t="s">
        <v>2924</v>
      </c>
      <c r="S1184" s="3" t="s">
        <v>5566</v>
      </c>
      <c r="T1184" s="4">
        <v>13.65</v>
      </c>
      <c r="U1184" s="4">
        <v>844.74136109999995</v>
      </c>
      <c r="V1184" s="10">
        <v>3754.811361</v>
      </c>
      <c r="W1184" s="4" t="s">
        <v>2935</v>
      </c>
      <c r="X1184" s="4">
        <v>18.254999999999999</v>
      </c>
      <c r="Y1184" s="5" t="s">
        <v>5567</v>
      </c>
      <c r="Z1184" s="4" t="s">
        <v>2924</v>
      </c>
      <c r="AA1184" s="10">
        <v>8.7854798222999992</v>
      </c>
      <c r="AB1184" s="10">
        <v>9.1631647489999999</v>
      </c>
      <c r="AC1184" s="4">
        <v>4.52461</v>
      </c>
      <c r="AD1184" s="4">
        <v>3.0484533262408</v>
      </c>
      <c r="AE1184" s="4">
        <v>3.7673627065933002</v>
      </c>
      <c r="AF1184" s="4">
        <v>51.767651999999998</v>
      </c>
      <c r="AG1184" s="4">
        <v>26.498315885674</v>
      </c>
      <c r="AH1184" s="4">
        <v>28.348896647791602</v>
      </c>
      <c r="AI1184" s="4">
        <v>0.72398399999999996</v>
      </c>
      <c r="AJ1184" s="4" t="s">
        <v>2924</v>
      </c>
    </row>
    <row r="1185" spans="1:36" hidden="1" x14ac:dyDescent="0.3">
      <c r="A1185" s="1" t="s">
        <v>1179</v>
      </c>
      <c r="B1185" s="2">
        <v>4188868</v>
      </c>
      <c r="C1185" s="3" t="s">
        <v>2936</v>
      </c>
      <c r="D1185" s="4">
        <v>3133.74302923</v>
      </c>
      <c r="E1185" s="3" t="s">
        <v>3098</v>
      </c>
      <c r="F1185" s="3" t="s">
        <v>3098</v>
      </c>
      <c r="G1185" s="3" t="s">
        <v>3099</v>
      </c>
      <c r="H1185" s="3" t="s">
        <v>3158</v>
      </c>
      <c r="I1185" s="3" t="s">
        <v>3159</v>
      </c>
      <c r="J1185" s="4">
        <v>32.779989999999998</v>
      </c>
      <c r="K1185" s="4">
        <v>25.493397999999999</v>
      </c>
      <c r="L1185" s="4">
        <v>23.988216000000001</v>
      </c>
      <c r="M1185" s="4">
        <v>10.578006</v>
      </c>
      <c r="N1185" s="4">
        <v>14.874620999999999</v>
      </c>
      <c r="O1185" s="4">
        <v>20.250888</v>
      </c>
      <c r="P1185" s="4">
        <v>1.532373</v>
      </c>
      <c r="Q1185" s="4">
        <v>5.1186509999999998</v>
      </c>
      <c r="R1185" s="4">
        <v>38.499355000000001</v>
      </c>
      <c r="S1185" s="3" t="s">
        <v>5568</v>
      </c>
      <c r="T1185" s="4">
        <v>176.77</v>
      </c>
      <c r="U1185" s="4">
        <v>3133.74302923</v>
      </c>
      <c r="V1185" s="10">
        <v>3877.3230290000001</v>
      </c>
      <c r="W1185" s="4" t="s">
        <v>2935</v>
      </c>
      <c r="X1185" s="4">
        <v>183.59</v>
      </c>
      <c r="Y1185" s="4">
        <v>119.75</v>
      </c>
      <c r="Z1185" s="4">
        <v>14.874620999999999</v>
      </c>
      <c r="AA1185" s="10">
        <v>8.9821698059999999</v>
      </c>
      <c r="AB1185" s="10">
        <v>12.1114165362</v>
      </c>
      <c r="AC1185" s="4">
        <v>4.3730419999999999</v>
      </c>
      <c r="AD1185" s="4">
        <v>2.8913358641041</v>
      </c>
      <c r="AE1185" s="4">
        <v>3.6874208549690999</v>
      </c>
      <c r="AF1185" s="4">
        <v>5.1186509999999998</v>
      </c>
      <c r="AG1185" s="4">
        <v>4.8206529917573002</v>
      </c>
      <c r="AH1185" s="4">
        <v>5.3578500798353001</v>
      </c>
      <c r="AI1185" s="4">
        <v>1.532373</v>
      </c>
      <c r="AJ1185" s="4">
        <v>1.532373</v>
      </c>
    </row>
    <row r="1186" spans="1:36" hidden="1" x14ac:dyDescent="0.3">
      <c r="A1186" s="1" t="s">
        <v>1180</v>
      </c>
      <c r="B1186" s="2">
        <v>29191991</v>
      </c>
      <c r="C1186" s="3" t="s">
        <v>2936</v>
      </c>
      <c r="D1186" s="4">
        <v>7225.1103427300004</v>
      </c>
      <c r="E1186" s="3" t="s">
        <v>2937</v>
      </c>
      <c r="F1186" s="3" t="s">
        <v>3060</v>
      </c>
      <c r="G1186" s="3" t="s">
        <v>3061</v>
      </c>
      <c r="H1186" s="3" t="s">
        <v>3061</v>
      </c>
      <c r="I1186" s="3" t="s">
        <v>3597</v>
      </c>
      <c r="J1186" s="4">
        <v>6.6302240000000001</v>
      </c>
      <c r="K1186" s="4">
        <v>23.584713000000001</v>
      </c>
      <c r="L1186" s="4">
        <v>-0.26389600000000002</v>
      </c>
      <c r="M1186" s="4">
        <v>3.103154</v>
      </c>
      <c r="N1186" s="4">
        <v>67.943820000000002</v>
      </c>
      <c r="O1186" s="4">
        <v>28.403006000000001</v>
      </c>
      <c r="P1186" s="4">
        <v>2.3259479999999999</v>
      </c>
      <c r="Q1186" s="4">
        <v>6.334943</v>
      </c>
      <c r="R1186" s="4">
        <v>20.138396</v>
      </c>
      <c r="S1186" s="3" t="s">
        <v>5569</v>
      </c>
      <c r="T1186" s="4">
        <v>60.47</v>
      </c>
      <c r="U1186" s="4">
        <v>7225.1103427300004</v>
      </c>
      <c r="V1186" s="10">
        <v>12239.110342</v>
      </c>
      <c r="W1186" s="4" t="s">
        <v>2935</v>
      </c>
      <c r="X1186" s="4">
        <v>63.33</v>
      </c>
      <c r="Y1186" s="4">
        <v>46.07</v>
      </c>
      <c r="Z1186" s="4">
        <v>67.943820000000002</v>
      </c>
      <c r="AA1186" s="10">
        <v>18.7242607214</v>
      </c>
      <c r="AB1186" s="10">
        <v>21.673291351100001</v>
      </c>
      <c r="AC1186" s="4">
        <v>1.107712</v>
      </c>
      <c r="AD1186" s="4">
        <v>0.95799517783440002</v>
      </c>
      <c r="AE1186" s="4">
        <v>1.0456103208898999</v>
      </c>
      <c r="AF1186" s="4">
        <v>6.334943</v>
      </c>
      <c r="AG1186" s="4">
        <v>13.3832145909512</v>
      </c>
      <c r="AH1186" s="4">
        <v>15.020501519702901</v>
      </c>
      <c r="AI1186" s="4">
        <v>2.3259479999999999</v>
      </c>
      <c r="AJ1186" s="4" t="s">
        <v>2924</v>
      </c>
    </row>
    <row r="1187" spans="1:36" hidden="1" x14ac:dyDescent="0.3">
      <c r="A1187" s="1" t="s">
        <v>1181</v>
      </c>
      <c r="B1187" s="2">
        <v>5195079</v>
      </c>
      <c r="C1187" s="3" t="s">
        <v>2957</v>
      </c>
      <c r="D1187" s="4">
        <v>968.93345088000001</v>
      </c>
      <c r="E1187" s="3" t="s">
        <v>2920</v>
      </c>
      <c r="F1187" s="3" t="s">
        <v>2921</v>
      </c>
      <c r="G1187" s="3" t="s">
        <v>2942</v>
      </c>
      <c r="H1187" s="3" t="s">
        <v>2942</v>
      </c>
      <c r="I1187" s="3" t="s">
        <v>3051</v>
      </c>
      <c r="J1187" s="4">
        <v>-41.834105999999998</v>
      </c>
      <c r="K1187" s="4">
        <v>-1.5693109999999999</v>
      </c>
      <c r="L1187" s="4">
        <v>-19.299499999999998</v>
      </c>
      <c r="M1187" s="4">
        <v>-13.948171</v>
      </c>
      <c r="N1187" s="4" t="s">
        <v>2924</v>
      </c>
      <c r="O1187" s="4" t="s">
        <v>2924</v>
      </c>
      <c r="P1187" s="4">
        <v>15.318860000000001</v>
      </c>
      <c r="Q1187" s="4">
        <v>79.414787000000004</v>
      </c>
      <c r="R1187" s="4" t="s">
        <v>2935</v>
      </c>
      <c r="S1187" s="3" t="s">
        <v>5570</v>
      </c>
      <c r="T1187" s="5" t="s">
        <v>5571</v>
      </c>
      <c r="U1187" s="4">
        <v>968.93345088000001</v>
      </c>
      <c r="V1187" s="10">
        <v>980.93145000000004</v>
      </c>
      <c r="W1187" s="4" t="s">
        <v>2935</v>
      </c>
      <c r="X1187" s="4">
        <v>30.4</v>
      </c>
      <c r="Y1187" s="5" t="s">
        <v>5572</v>
      </c>
      <c r="Z1187" s="4" t="s">
        <v>2924</v>
      </c>
      <c r="AA1187" s="10" t="s">
        <v>2935</v>
      </c>
      <c r="AB1187" s="10" t="s">
        <v>2935</v>
      </c>
      <c r="AC1187" s="4">
        <v>9.3392689999999998</v>
      </c>
      <c r="AD1187" s="4" t="s">
        <v>2935</v>
      </c>
      <c r="AE1187" s="4" t="s">
        <v>2935</v>
      </c>
      <c r="AF1187" s="4">
        <v>79.414787000000004</v>
      </c>
      <c r="AG1187" s="4" t="s">
        <v>2935</v>
      </c>
      <c r="AH1187" s="4" t="s">
        <v>2935</v>
      </c>
      <c r="AI1187" s="4">
        <v>15.318860000000001</v>
      </c>
      <c r="AJ1187" s="4">
        <v>15.746165</v>
      </c>
    </row>
    <row r="1188" spans="1:36" hidden="1" x14ac:dyDescent="0.3">
      <c r="A1188" s="1" t="s">
        <v>1182</v>
      </c>
      <c r="B1188" s="2">
        <v>4982351</v>
      </c>
      <c r="C1188" s="3" t="s">
        <v>2919</v>
      </c>
      <c r="D1188" s="4">
        <v>11217.372987799999</v>
      </c>
      <c r="E1188" s="3" t="s">
        <v>2925</v>
      </c>
      <c r="F1188" s="3" t="s">
        <v>2981</v>
      </c>
      <c r="G1188" s="3" t="s">
        <v>2982</v>
      </c>
      <c r="H1188" s="3" t="s">
        <v>3063</v>
      </c>
      <c r="I1188" s="3" t="s">
        <v>3219</v>
      </c>
      <c r="J1188" s="4">
        <v>-2.63802</v>
      </c>
      <c r="K1188" s="4">
        <v>22.93956</v>
      </c>
      <c r="L1188" s="4">
        <v>-5.0397879999999997</v>
      </c>
      <c r="M1188" s="4">
        <v>-2.7924999999999998E-2</v>
      </c>
      <c r="N1188" s="4">
        <v>22.050773</v>
      </c>
      <c r="O1188" s="4">
        <v>14.378766000000001</v>
      </c>
      <c r="P1188" s="4">
        <v>6.4787699999999999</v>
      </c>
      <c r="Q1188" s="4">
        <v>10.124688000000001</v>
      </c>
      <c r="R1188" s="4">
        <v>23.120315999999999</v>
      </c>
      <c r="S1188" s="3" t="s">
        <v>5573</v>
      </c>
      <c r="T1188" s="4">
        <v>35.799999999999997</v>
      </c>
      <c r="U1188" s="4">
        <v>11217.372987799999</v>
      </c>
      <c r="V1188" s="10">
        <v>14967.803017</v>
      </c>
      <c r="W1188" s="4">
        <v>1.7597765363128499</v>
      </c>
      <c r="X1188" s="4">
        <v>42.98</v>
      </c>
      <c r="Y1188" s="4">
        <v>27.03</v>
      </c>
      <c r="Z1188" s="4">
        <v>22.050773</v>
      </c>
      <c r="AA1188" s="10">
        <v>18.1977493877427</v>
      </c>
      <c r="AB1188" s="10">
        <v>20.1295282700084</v>
      </c>
      <c r="AC1188" s="4">
        <v>4.6686209999999999</v>
      </c>
      <c r="AD1188" s="4">
        <v>4.3232738969972004</v>
      </c>
      <c r="AE1188" s="4">
        <v>4.5467175520890004</v>
      </c>
      <c r="AF1188" s="4">
        <v>10.124688000000001</v>
      </c>
      <c r="AG1188" s="4">
        <v>14.5753220127408</v>
      </c>
      <c r="AH1188" s="4">
        <v>15.403490495878099</v>
      </c>
      <c r="AI1188" s="4">
        <v>6.4787699999999999</v>
      </c>
      <c r="AJ1188" s="4">
        <v>41.379835</v>
      </c>
    </row>
    <row r="1189" spans="1:36" hidden="1" x14ac:dyDescent="0.3">
      <c r="A1189" s="1" t="s">
        <v>1183</v>
      </c>
      <c r="B1189" s="2">
        <v>4993180</v>
      </c>
      <c r="C1189" s="3" t="s">
        <v>2919</v>
      </c>
      <c r="D1189" s="4">
        <v>2121.65431244</v>
      </c>
      <c r="E1189" s="3" t="s">
        <v>2937</v>
      </c>
      <c r="F1189" s="3" t="s">
        <v>2938</v>
      </c>
      <c r="G1189" s="3" t="s">
        <v>3039</v>
      </c>
      <c r="H1189" s="3" t="s">
        <v>3039</v>
      </c>
      <c r="I1189" s="3" t="s">
        <v>3598</v>
      </c>
      <c r="J1189" s="4">
        <v>29.541446000000001</v>
      </c>
      <c r="K1189" s="4">
        <v>26.637930999999998</v>
      </c>
      <c r="L1189" s="4">
        <v>8.9156630000000003</v>
      </c>
      <c r="M1189" s="4">
        <v>0.599213</v>
      </c>
      <c r="N1189" s="4">
        <v>14.921279999999999</v>
      </c>
      <c r="O1189" s="4">
        <v>22.198716000000001</v>
      </c>
      <c r="P1189" s="5" t="s">
        <v>3599</v>
      </c>
      <c r="Q1189" s="4">
        <v>11.479449000000001</v>
      </c>
      <c r="R1189" s="4">
        <v>14.087859</v>
      </c>
      <c r="S1189" s="3" t="s">
        <v>5574</v>
      </c>
      <c r="T1189" s="4">
        <v>58.76</v>
      </c>
      <c r="U1189" s="4">
        <v>2121.65431244</v>
      </c>
      <c r="V1189" s="10">
        <v>3872.2593120000001</v>
      </c>
      <c r="W1189" s="4">
        <v>1.8720217835262101</v>
      </c>
      <c r="X1189" s="4">
        <v>66.174999999999997</v>
      </c>
      <c r="Y1189" s="4">
        <v>40.924999999999997</v>
      </c>
      <c r="Z1189" s="4">
        <v>14.921279999999999</v>
      </c>
      <c r="AA1189" s="10">
        <v>16.236080793500001</v>
      </c>
      <c r="AB1189" s="10">
        <v>17.210725949299999</v>
      </c>
      <c r="AC1189" s="4">
        <v>2.5503800000000001</v>
      </c>
      <c r="AD1189" s="4">
        <v>2.5178736654359</v>
      </c>
      <c r="AE1189" s="4">
        <v>2.5716026575734001</v>
      </c>
      <c r="AF1189" s="4">
        <v>11.479449000000001</v>
      </c>
      <c r="AG1189" s="4">
        <v>5.6963972288412998</v>
      </c>
      <c r="AH1189" s="4">
        <v>5.7112999529025998</v>
      </c>
      <c r="AI1189" s="5" t="s">
        <v>3599</v>
      </c>
      <c r="AJ1189" s="4">
        <v>5.3574029999999997</v>
      </c>
    </row>
    <row r="1190" spans="1:36" hidden="1" x14ac:dyDescent="0.3">
      <c r="A1190" s="1" t="s">
        <v>1184</v>
      </c>
      <c r="B1190" s="2">
        <v>4001615</v>
      </c>
      <c r="C1190" s="3" t="s">
        <v>2936</v>
      </c>
      <c r="D1190" s="4">
        <v>7989.7970746000001</v>
      </c>
      <c r="E1190" s="3" t="s">
        <v>2925</v>
      </c>
      <c r="F1190" s="3" t="s">
        <v>2981</v>
      </c>
      <c r="G1190" s="3" t="s">
        <v>3017</v>
      </c>
      <c r="H1190" s="3" t="s">
        <v>3018</v>
      </c>
      <c r="I1190" s="3" t="s">
        <v>3600</v>
      </c>
      <c r="J1190" s="4">
        <v>23.621713</v>
      </c>
      <c r="K1190" s="4">
        <v>-8.4053419999999992</v>
      </c>
      <c r="L1190" s="4">
        <v>-3.9063789999999998</v>
      </c>
      <c r="M1190" s="4">
        <v>-2.9627159999999999</v>
      </c>
      <c r="N1190" s="4">
        <v>14.116223</v>
      </c>
      <c r="O1190" s="4">
        <v>12.422757000000001</v>
      </c>
      <c r="P1190" s="4" t="s">
        <v>2924</v>
      </c>
      <c r="Q1190" s="4">
        <v>7.6897349999999998</v>
      </c>
      <c r="R1190" s="4">
        <v>15.987273999999999</v>
      </c>
      <c r="S1190" s="3" t="s">
        <v>5575</v>
      </c>
      <c r="T1190" s="4">
        <v>58.3</v>
      </c>
      <c r="U1190" s="4">
        <v>7989.7970746000001</v>
      </c>
      <c r="V1190" s="10">
        <v>9502.0520739999993</v>
      </c>
      <c r="W1190" s="4">
        <v>2.5728987993138901</v>
      </c>
      <c r="X1190" s="4">
        <v>68.45</v>
      </c>
      <c r="Y1190" s="4">
        <v>42.28</v>
      </c>
      <c r="Z1190" s="4">
        <v>14.195276</v>
      </c>
      <c r="AA1190" s="10">
        <v>11.3479318734</v>
      </c>
      <c r="AB1190" s="10">
        <v>11.0207939508</v>
      </c>
      <c r="AC1190" s="4">
        <v>2.6246170000000002</v>
      </c>
      <c r="AD1190" s="4">
        <v>2.5519111322094998</v>
      </c>
      <c r="AE1190" s="4">
        <v>2.5549096189811</v>
      </c>
      <c r="AF1190" s="4">
        <v>7.6897349999999998</v>
      </c>
      <c r="AG1190" s="4">
        <v>9.4675655198374002</v>
      </c>
      <c r="AH1190" s="4">
        <v>9.5488294020331992</v>
      </c>
      <c r="AI1190" s="4" t="s">
        <v>2924</v>
      </c>
      <c r="AJ1190" s="4" t="s">
        <v>2924</v>
      </c>
    </row>
    <row r="1191" spans="1:36" hidden="1" x14ac:dyDescent="0.3">
      <c r="A1191" s="1" t="s">
        <v>1185</v>
      </c>
      <c r="B1191" s="2">
        <v>4191821</v>
      </c>
      <c r="C1191" s="3" t="s">
        <v>2936</v>
      </c>
      <c r="D1191" s="4">
        <v>4160.4017638400001</v>
      </c>
      <c r="E1191" s="3" t="s">
        <v>3033</v>
      </c>
      <c r="F1191" s="3" t="s">
        <v>3033</v>
      </c>
      <c r="G1191" s="3" t="s">
        <v>3034</v>
      </c>
      <c r="H1191" s="3" t="s">
        <v>3073</v>
      </c>
      <c r="I1191" s="3" t="s">
        <v>3601</v>
      </c>
      <c r="J1191" s="4">
        <v>-0.37933299999999998</v>
      </c>
      <c r="K1191" s="4">
        <v>-6.6323400000000001</v>
      </c>
      <c r="L1191" s="4">
        <v>1.6822429999999999</v>
      </c>
      <c r="M1191" s="4">
        <v>0.263297</v>
      </c>
      <c r="N1191" s="4">
        <v>23.58625</v>
      </c>
      <c r="O1191" s="4">
        <v>16.290908999999999</v>
      </c>
      <c r="P1191" s="4">
        <v>2.2592699999999999</v>
      </c>
      <c r="Q1191" s="4">
        <v>9.9347790000000007</v>
      </c>
      <c r="R1191" s="4">
        <v>16.236854000000001</v>
      </c>
      <c r="S1191" s="3" t="s">
        <v>5576</v>
      </c>
      <c r="T1191" s="4">
        <v>76.16</v>
      </c>
      <c r="U1191" s="4">
        <v>4160.4017638400001</v>
      </c>
      <c r="V1191" s="10">
        <v>6167.6297629999999</v>
      </c>
      <c r="W1191" s="4">
        <v>1.16859243697479</v>
      </c>
      <c r="X1191" s="4">
        <v>87.665000000000006</v>
      </c>
      <c r="Y1191" s="4">
        <v>72.599999999999994</v>
      </c>
      <c r="Z1191" s="4">
        <v>23.58625</v>
      </c>
      <c r="AA1191" s="10">
        <v>17.142342666699999</v>
      </c>
      <c r="AB1191" s="10">
        <v>18.319538355300001</v>
      </c>
      <c r="AC1191" s="4">
        <v>1.738178</v>
      </c>
      <c r="AD1191" s="4">
        <v>1.6575781327057</v>
      </c>
      <c r="AE1191" s="4">
        <v>1.7247984301177</v>
      </c>
      <c r="AF1191" s="4">
        <v>9.9347790000000007</v>
      </c>
      <c r="AG1191" s="4">
        <v>9.4495936461457006</v>
      </c>
      <c r="AH1191" s="4">
        <v>10.012993097877001</v>
      </c>
      <c r="AI1191" s="4">
        <v>2.2592699999999999</v>
      </c>
      <c r="AJ1191" s="4" t="s">
        <v>2924</v>
      </c>
    </row>
    <row r="1192" spans="1:36" hidden="1" x14ac:dyDescent="0.3">
      <c r="A1192" s="1" t="s">
        <v>1186</v>
      </c>
      <c r="B1192" s="2">
        <v>4376922</v>
      </c>
      <c r="C1192" s="3" t="s">
        <v>2936</v>
      </c>
      <c r="D1192" s="4">
        <v>3437.0905270799999</v>
      </c>
      <c r="E1192" s="3" t="s">
        <v>2930</v>
      </c>
      <c r="F1192" s="3" t="s">
        <v>2954</v>
      </c>
      <c r="G1192" s="3" t="s">
        <v>2954</v>
      </c>
      <c r="H1192" s="3" t="s">
        <v>3241</v>
      </c>
      <c r="I1192" s="3" t="s">
        <v>2972</v>
      </c>
      <c r="J1192" s="4">
        <v>23.604602</v>
      </c>
      <c r="K1192" s="4">
        <v>-6.0252670000000004</v>
      </c>
      <c r="L1192" s="4">
        <v>-15.521258</v>
      </c>
      <c r="M1192" s="4">
        <v>6.576047</v>
      </c>
      <c r="N1192" s="4">
        <v>15.97467</v>
      </c>
      <c r="O1192" s="4">
        <v>130.089686</v>
      </c>
      <c r="P1192" s="4">
        <v>1.514329</v>
      </c>
      <c r="Q1192" s="4" t="s">
        <v>2935</v>
      </c>
      <c r="R1192" s="4" t="s">
        <v>2935</v>
      </c>
      <c r="S1192" s="3" t="s">
        <v>5577</v>
      </c>
      <c r="T1192" s="4">
        <v>29.01</v>
      </c>
      <c r="U1192" s="4">
        <v>3437.0905270799999</v>
      </c>
      <c r="V1192" s="10" t="s">
        <v>2935</v>
      </c>
      <c r="W1192" s="4">
        <v>5.7221647707686998</v>
      </c>
      <c r="X1192" s="4">
        <v>36.56</v>
      </c>
      <c r="Y1192" s="4">
        <v>21.77</v>
      </c>
      <c r="Z1192" s="4">
        <v>15.97467</v>
      </c>
      <c r="AA1192" s="10">
        <v>11.3125877398</v>
      </c>
      <c r="AB1192" s="10">
        <v>12.023773997799999</v>
      </c>
      <c r="AC1192" s="4" t="s">
        <v>2935</v>
      </c>
      <c r="AD1192" s="4" t="s">
        <v>2935</v>
      </c>
      <c r="AE1192" s="4" t="s">
        <v>2935</v>
      </c>
      <c r="AF1192" s="4" t="s">
        <v>2935</v>
      </c>
      <c r="AG1192" s="4" t="s">
        <v>2935</v>
      </c>
      <c r="AH1192" s="4" t="s">
        <v>2935</v>
      </c>
      <c r="AI1192" s="4">
        <v>1.514329</v>
      </c>
      <c r="AJ1192" s="4">
        <v>1.514329</v>
      </c>
    </row>
    <row r="1193" spans="1:36" hidden="1" x14ac:dyDescent="0.3">
      <c r="A1193" s="1" t="s">
        <v>1187</v>
      </c>
      <c r="B1193" s="2">
        <v>4068708</v>
      </c>
      <c r="C1193" s="3" t="s">
        <v>2936</v>
      </c>
      <c r="D1193" s="4">
        <v>4296.6535328500004</v>
      </c>
      <c r="E1193" s="3" t="s">
        <v>2920</v>
      </c>
      <c r="F1193" s="3" t="s">
        <v>2961</v>
      </c>
      <c r="G1193" s="3" t="s">
        <v>2962</v>
      </c>
      <c r="H1193" s="3" t="s">
        <v>3090</v>
      </c>
      <c r="I1193" s="3" t="s">
        <v>3111</v>
      </c>
      <c r="J1193" s="4">
        <v>4.4056629999999997</v>
      </c>
      <c r="K1193" s="4">
        <v>13.311258</v>
      </c>
      <c r="L1193" s="4">
        <v>14.878475</v>
      </c>
      <c r="M1193" s="4">
        <v>-4.1134279999999999</v>
      </c>
      <c r="N1193" s="4">
        <v>35.497925000000002</v>
      </c>
      <c r="O1193" s="4">
        <v>139.78758199999999</v>
      </c>
      <c r="P1193" s="4">
        <v>4.9042649999999997</v>
      </c>
      <c r="Q1193" s="4">
        <v>16.355546</v>
      </c>
      <c r="R1193" s="4">
        <v>57.580835</v>
      </c>
      <c r="S1193" s="3" t="s">
        <v>5578</v>
      </c>
      <c r="T1193" s="4">
        <v>85.55</v>
      </c>
      <c r="U1193" s="4">
        <v>4296.6535328500004</v>
      </c>
      <c r="V1193" s="10">
        <v>5311.5945320000001</v>
      </c>
      <c r="W1193" s="4" t="s">
        <v>2935</v>
      </c>
      <c r="X1193" s="4">
        <v>97.97</v>
      </c>
      <c r="Y1193" s="4">
        <v>70.25</v>
      </c>
      <c r="Z1193" s="4">
        <v>35.497925000000002</v>
      </c>
      <c r="AA1193" s="10">
        <v>17.347311217400001</v>
      </c>
      <c r="AB1193" s="10">
        <v>18.631971199300001</v>
      </c>
      <c r="AC1193" s="4">
        <v>3.902075</v>
      </c>
      <c r="AD1193" s="4">
        <v>3.7391365511322001</v>
      </c>
      <c r="AE1193" s="4">
        <v>3.8084858049724</v>
      </c>
      <c r="AF1193" s="4">
        <v>16.355546</v>
      </c>
      <c r="AG1193" s="4">
        <v>11.513438027202101</v>
      </c>
      <c r="AH1193" s="4">
        <v>12.458741124961501</v>
      </c>
      <c r="AI1193" s="4">
        <v>4.9042649999999997</v>
      </c>
      <c r="AJ1193" s="4" t="s">
        <v>2924</v>
      </c>
    </row>
    <row r="1194" spans="1:36" hidden="1" x14ac:dyDescent="0.3">
      <c r="A1194" s="1" t="s">
        <v>1188</v>
      </c>
      <c r="B1194" s="2">
        <v>7672524</v>
      </c>
      <c r="C1194" s="3" t="s">
        <v>2936</v>
      </c>
      <c r="D1194" s="4">
        <v>1036.2728204099999</v>
      </c>
      <c r="E1194" s="3" t="s">
        <v>2930</v>
      </c>
      <c r="F1194" s="3" t="s">
        <v>2958</v>
      </c>
      <c r="G1194" s="3" t="s">
        <v>2958</v>
      </c>
      <c r="H1194" s="3" t="s">
        <v>2959</v>
      </c>
      <c r="I1194" s="3" t="s">
        <v>3160</v>
      </c>
      <c r="J1194" s="4">
        <v>34.305717999999999</v>
      </c>
      <c r="K1194" s="4">
        <v>0.96491199999999999</v>
      </c>
      <c r="L1194" s="4">
        <v>10.354746</v>
      </c>
      <c r="M1194" s="4">
        <v>3.7871959999999998</v>
      </c>
      <c r="N1194" s="4">
        <v>104.636363636364</v>
      </c>
      <c r="O1194" s="4">
        <v>6.1197703012730802</v>
      </c>
      <c r="P1194" s="4">
        <v>6.9842230000000001</v>
      </c>
      <c r="Q1194" s="4">
        <v>13.879759</v>
      </c>
      <c r="R1194" s="4">
        <v>2.7146080000000001</v>
      </c>
      <c r="S1194" s="3" t="s">
        <v>5579</v>
      </c>
      <c r="T1194" s="4">
        <v>11.51</v>
      </c>
      <c r="U1194" s="4">
        <v>1036.2728204099999</v>
      </c>
      <c r="V1194" s="10">
        <v>1461.63582</v>
      </c>
      <c r="W1194" s="4" t="s">
        <v>2935</v>
      </c>
      <c r="X1194" s="4">
        <v>12.35</v>
      </c>
      <c r="Y1194" s="5" t="s">
        <v>5580</v>
      </c>
      <c r="Z1194" s="4">
        <v>108.584906</v>
      </c>
      <c r="AA1194" s="10">
        <v>39.965277777700003</v>
      </c>
      <c r="AB1194" s="10">
        <v>51.110124333900004</v>
      </c>
      <c r="AC1194" s="4">
        <v>1.267296</v>
      </c>
      <c r="AD1194" s="4">
        <v>1.1105224820966999</v>
      </c>
      <c r="AE1194" s="4">
        <v>1.2306190832213999</v>
      </c>
      <c r="AF1194" s="4">
        <v>13.879759</v>
      </c>
      <c r="AG1194" s="4">
        <v>8.3240219257655994</v>
      </c>
      <c r="AH1194" s="4">
        <v>12.2420186774991</v>
      </c>
      <c r="AI1194" s="4">
        <v>6.9842230000000001</v>
      </c>
      <c r="AJ1194" s="4" t="s">
        <v>2924</v>
      </c>
    </row>
    <row r="1195" spans="1:36" hidden="1" x14ac:dyDescent="0.3">
      <c r="A1195" s="1" t="s">
        <v>1189</v>
      </c>
      <c r="B1195" s="2">
        <v>4187964</v>
      </c>
      <c r="C1195" s="3" t="s">
        <v>2957</v>
      </c>
      <c r="D1195" s="4">
        <v>568.51222071999996</v>
      </c>
      <c r="E1195" s="3" t="s">
        <v>3098</v>
      </c>
      <c r="F1195" s="3" t="s">
        <v>3098</v>
      </c>
      <c r="G1195" s="3" t="s">
        <v>3099</v>
      </c>
      <c r="H1195" s="3" t="s">
        <v>3100</v>
      </c>
      <c r="I1195" s="3" t="s">
        <v>3101</v>
      </c>
      <c r="J1195" s="4">
        <v>-7.4906E-2</v>
      </c>
      <c r="K1195" s="4">
        <v>118.688525</v>
      </c>
      <c r="L1195" s="4">
        <v>37.384140000000002</v>
      </c>
      <c r="M1195" s="4">
        <v>3.8132299999999999</v>
      </c>
      <c r="N1195" s="4" t="s">
        <v>2924</v>
      </c>
      <c r="O1195" s="4" t="s">
        <v>2924</v>
      </c>
      <c r="P1195" s="4">
        <v>1.7824690000000001</v>
      </c>
      <c r="Q1195" s="4">
        <v>13.134812</v>
      </c>
      <c r="R1195" s="4" t="s">
        <v>2924</v>
      </c>
      <c r="S1195" s="3" t="s">
        <v>5581</v>
      </c>
      <c r="T1195" s="4">
        <v>13.34</v>
      </c>
      <c r="U1195" s="4">
        <v>568.51222071999996</v>
      </c>
      <c r="V1195" s="10">
        <v>647.83522000000005</v>
      </c>
      <c r="W1195" s="4" t="s">
        <v>2935</v>
      </c>
      <c r="X1195" s="4">
        <v>13.5654</v>
      </c>
      <c r="Y1195" s="5" t="s">
        <v>5582</v>
      </c>
      <c r="Z1195" s="4" t="s">
        <v>2924</v>
      </c>
      <c r="AA1195" s="10">
        <v>148.2222222222</v>
      </c>
      <c r="AB1195" s="10" t="s">
        <v>2924</v>
      </c>
      <c r="AC1195" s="4">
        <v>1.5088429999999999</v>
      </c>
      <c r="AD1195" s="4">
        <v>1.2747643053916</v>
      </c>
      <c r="AE1195" s="4">
        <v>1.5670905176584</v>
      </c>
      <c r="AF1195" s="4">
        <v>13.134812</v>
      </c>
      <c r="AG1195" s="4">
        <v>9.4162095930233001</v>
      </c>
      <c r="AH1195" s="4">
        <v>28.166748695652199</v>
      </c>
      <c r="AI1195" s="4">
        <v>1.7824690000000001</v>
      </c>
      <c r="AJ1195" s="4">
        <v>1.7824690000000001</v>
      </c>
    </row>
    <row r="1196" spans="1:36" hidden="1" x14ac:dyDescent="0.3">
      <c r="A1196" s="1" t="s">
        <v>1190</v>
      </c>
      <c r="B1196" s="2">
        <v>4010641</v>
      </c>
      <c r="C1196" s="3" t="s">
        <v>2936</v>
      </c>
      <c r="D1196" s="4">
        <v>28059.3534009</v>
      </c>
      <c r="E1196" s="3" t="s">
        <v>3098</v>
      </c>
      <c r="F1196" s="3" t="s">
        <v>3098</v>
      </c>
      <c r="G1196" s="3" t="s">
        <v>3184</v>
      </c>
      <c r="H1196" s="3" t="s">
        <v>3185</v>
      </c>
      <c r="I1196" s="3" t="s">
        <v>3304</v>
      </c>
      <c r="J1196" s="4">
        <v>-16.079874</v>
      </c>
      <c r="K1196" s="4">
        <v>2.5361159999999998</v>
      </c>
      <c r="L1196" s="4">
        <v>13.101983000000001</v>
      </c>
      <c r="M1196" s="4">
        <v>7.578309</v>
      </c>
      <c r="N1196" s="4">
        <v>11.167832000000001</v>
      </c>
      <c r="O1196" s="4">
        <v>11.785978</v>
      </c>
      <c r="P1196" s="4">
        <v>2.7236289999999999</v>
      </c>
      <c r="Q1196" s="4">
        <v>6.2822279999999999</v>
      </c>
      <c r="R1196" s="4">
        <v>16.232647</v>
      </c>
      <c r="S1196" s="3" t="s">
        <v>5583</v>
      </c>
      <c r="T1196" s="4">
        <v>31.94</v>
      </c>
      <c r="U1196" s="4">
        <v>28059.3534009</v>
      </c>
      <c r="V1196" s="10">
        <v>34632.3534</v>
      </c>
      <c r="W1196" s="4">
        <v>2.1289918597370101</v>
      </c>
      <c r="X1196" s="4">
        <v>41.56</v>
      </c>
      <c r="Y1196" s="4">
        <v>27.26</v>
      </c>
      <c r="Z1196" s="4">
        <v>11.167832000000001</v>
      </c>
      <c r="AA1196" s="10">
        <v>10.686563169099999</v>
      </c>
      <c r="AB1196" s="10">
        <v>10.594892956400001</v>
      </c>
      <c r="AC1196" s="4">
        <v>1.50099</v>
      </c>
      <c r="AD1196" s="4">
        <v>1.5042391708926</v>
      </c>
      <c r="AE1196" s="4">
        <v>1.5039360858769</v>
      </c>
      <c r="AF1196" s="4">
        <v>6.2822279999999999</v>
      </c>
      <c r="AG1196" s="4">
        <v>6.9496617010966002</v>
      </c>
      <c r="AH1196" s="4">
        <v>6.8967497713613</v>
      </c>
      <c r="AI1196" s="4">
        <v>2.7236289999999999</v>
      </c>
      <c r="AJ1196" s="4">
        <v>3.7603010000000001</v>
      </c>
    </row>
    <row r="1197" spans="1:36" hidden="1" x14ac:dyDescent="0.3">
      <c r="A1197" s="1" t="s">
        <v>1191</v>
      </c>
      <c r="B1197" s="2">
        <v>4274880</v>
      </c>
      <c r="C1197" s="3" t="s">
        <v>2919</v>
      </c>
      <c r="D1197" s="4">
        <v>6234.1229999999996</v>
      </c>
      <c r="E1197" s="3" t="s">
        <v>2920</v>
      </c>
      <c r="F1197" s="3" t="s">
        <v>2921</v>
      </c>
      <c r="G1197" s="3" t="s">
        <v>2942</v>
      </c>
      <c r="H1197" s="3" t="s">
        <v>2942</v>
      </c>
      <c r="I1197" s="3" t="s">
        <v>2943</v>
      </c>
      <c r="J1197" s="4">
        <v>21.347201999999999</v>
      </c>
      <c r="K1197" s="4">
        <v>-20.506164999999999</v>
      </c>
      <c r="L1197" s="4">
        <v>-4.9466539999999997</v>
      </c>
      <c r="M1197" s="4">
        <v>7.3384450000000001</v>
      </c>
      <c r="N1197" s="4">
        <v>16.209064000000001</v>
      </c>
      <c r="O1197" s="4">
        <v>15.903926999999999</v>
      </c>
      <c r="P1197" s="4">
        <v>13.767912000000001</v>
      </c>
      <c r="Q1197" s="4">
        <v>12.633829</v>
      </c>
      <c r="R1197" s="4">
        <v>20.666226000000002</v>
      </c>
      <c r="S1197" s="3" t="s">
        <v>5584</v>
      </c>
      <c r="T1197" s="4">
        <v>49</v>
      </c>
      <c r="U1197" s="4">
        <v>6234.1229999999996</v>
      </c>
      <c r="V1197" s="10">
        <v>7102.7259999999997</v>
      </c>
      <c r="W1197" s="4" t="s">
        <v>2935</v>
      </c>
      <c r="X1197" s="4">
        <v>65.532700000000006</v>
      </c>
      <c r="Y1197" s="4">
        <v>33.15</v>
      </c>
      <c r="Z1197" s="4">
        <v>16.209064000000001</v>
      </c>
      <c r="AA1197" s="10">
        <v>10.571964875100001</v>
      </c>
      <c r="AB1197" s="10">
        <v>11.8709602395</v>
      </c>
      <c r="AC1197" s="4">
        <v>7.4974280000000002</v>
      </c>
      <c r="AD1197" s="4">
        <v>6.3133451024623</v>
      </c>
      <c r="AE1197" s="4">
        <v>7.0934653391304998</v>
      </c>
      <c r="AF1197" s="4">
        <v>12.633829</v>
      </c>
      <c r="AG1197" s="4">
        <v>9.8980281219080997</v>
      </c>
      <c r="AH1197" s="4">
        <v>13.0075300260188</v>
      </c>
      <c r="AI1197" s="4">
        <v>13.767912000000001</v>
      </c>
      <c r="AJ1197" s="4" t="s">
        <v>2924</v>
      </c>
    </row>
    <row r="1198" spans="1:36" hidden="1" x14ac:dyDescent="0.3">
      <c r="A1198" s="1" t="s">
        <v>1192</v>
      </c>
      <c r="B1198" s="2">
        <v>4426691</v>
      </c>
      <c r="C1198" s="3" t="s">
        <v>2936</v>
      </c>
      <c r="D1198" s="4">
        <v>1926.461718</v>
      </c>
      <c r="E1198" s="3" t="s">
        <v>2930</v>
      </c>
      <c r="F1198" s="3" t="s">
        <v>2958</v>
      </c>
      <c r="G1198" s="3" t="s">
        <v>2958</v>
      </c>
      <c r="H1198" s="3" t="s">
        <v>3118</v>
      </c>
      <c r="I1198" s="3" t="s">
        <v>3133</v>
      </c>
      <c r="J1198" s="4">
        <v>21.019107999999999</v>
      </c>
      <c r="K1198" s="4">
        <v>-0.99009899999999995</v>
      </c>
      <c r="L1198" s="4">
        <v>5.6729700000000003</v>
      </c>
      <c r="M1198" s="4">
        <v>4.6831959999999997</v>
      </c>
      <c r="N1198" s="4">
        <v>4.2505592841163304</v>
      </c>
      <c r="O1198" s="4">
        <v>3.9608089999999998</v>
      </c>
      <c r="P1198" s="4">
        <v>0.83267599999999997</v>
      </c>
      <c r="Q1198" s="4">
        <v>1.681557</v>
      </c>
      <c r="R1198" s="4">
        <v>3.5723500000000001</v>
      </c>
      <c r="S1198" s="3" t="s">
        <v>5585</v>
      </c>
      <c r="T1198" s="4">
        <v>19</v>
      </c>
      <c r="U1198" s="4">
        <v>1926.461718</v>
      </c>
      <c r="V1198" s="10">
        <v>1179.0657180000001</v>
      </c>
      <c r="W1198" s="4" t="s">
        <v>2935</v>
      </c>
      <c r="X1198" s="4">
        <v>20.71</v>
      </c>
      <c r="Y1198" s="4">
        <v>12.44</v>
      </c>
      <c r="Z1198" s="4">
        <v>4.2372880000000004</v>
      </c>
      <c r="AA1198" s="10">
        <v>5.7228915662000004</v>
      </c>
      <c r="AB1198" s="10">
        <v>5.1300466833999998</v>
      </c>
      <c r="AC1198" s="4">
        <v>0.52016700000000005</v>
      </c>
      <c r="AD1198" s="4">
        <v>0.58823873378570002</v>
      </c>
      <c r="AE1198" s="4">
        <v>0.55382564295269998</v>
      </c>
      <c r="AF1198" s="4">
        <v>1.681557</v>
      </c>
      <c r="AG1198" s="4">
        <v>2.1295698183626999</v>
      </c>
      <c r="AH1198" s="4">
        <v>1.7524537116417001</v>
      </c>
      <c r="AI1198" s="4">
        <v>0.83267599999999997</v>
      </c>
      <c r="AJ1198" s="4">
        <v>0.86809499999999995</v>
      </c>
    </row>
    <row r="1199" spans="1:36" hidden="1" x14ac:dyDescent="0.3">
      <c r="A1199" s="1" t="s">
        <v>1193</v>
      </c>
      <c r="B1199" s="2">
        <v>4921111</v>
      </c>
      <c r="C1199" s="3" t="s">
        <v>2919</v>
      </c>
      <c r="D1199" s="4">
        <v>8335.1099110499999</v>
      </c>
      <c r="E1199" s="3" t="s">
        <v>2930</v>
      </c>
      <c r="F1199" s="3" t="s">
        <v>2954</v>
      </c>
      <c r="G1199" s="3" t="s">
        <v>2955</v>
      </c>
      <c r="H1199" s="3" t="s">
        <v>2956</v>
      </c>
      <c r="I1199" s="3" t="s">
        <v>3102</v>
      </c>
      <c r="J1199" s="4">
        <v>110.273973</v>
      </c>
      <c r="K1199" s="4">
        <v>35.517826999999997</v>
      </c>
      <c r="L1199" s="4">
        <v>12.245471999999999</v>
      </c>
      <c r="M1199" s="4">
        <v>3.99729</v>
      </c>
      <c r="N1199" s="4">
        <v>43.286334056399099</v>
      </c>
      <c r="O1199" s="4">
        <v>61.973446623561202</v>
      </c>
      <c r="P1199" s="4" t="s">
        <v>2935</v>
      </c>
      <c r="Q1199" s="4" t="s">
        <v>2935</v>
      </c>
      <c r="R1199" s="4" t="s">
        <v>2935</v>
      </c>
      <c r="S1199" s="3" t="s">
        <v>5586</v>
      </c>
      <c r="T1199" s="4">
        <v>199.55</v>
      </c>
      <c r="U1199" s="4">
        <v>8335.1099110499999</v>
      </c>
      <c r="V1199" s="10">
        <v>8624.6159110000008</v>
      </c>
      <c r="W1199" s="4">
        <v>0.98220997243798502</v>
      </c>
      <c r="X1199" s="4">
        <v>203.72</v>
      </c>
      <c r="Y1199" s="4">
        <v>93.6</v>
      </c>
      <c r="Z1199" s="4" t="s">
        <v>2935</v>
      </c>
      <c r="AA1199" s="10">
        <v>41.020844468100002</v>
      </c>
      <c r="AB1199" s="10">
        <v>40.878158301200003</v>
      </c>
      <c r="AC1199" s="4" t="s">
        <v>2935</v>
      </c>
      <c r="AD1199" s="4">
        <v>12.788396235521599</v>
      </c>
      <c r="AE1199" s="4">
        <v>12.836763351669401</v>
      </c>
      <c r="AF1199" s="4" t="s">
        <v>2935</v>
      </c>
      <c r="AG1199" s="4">
        <v>24.7336275050186</v>
      </c>
      <c r="AH1199" s="4">
        <v>27.135789197536798</v>
      </c>
      <c r="AI1199" s="4" t="s">
        <v>2935</v>
      </c>
      <c r="AJ1199" s="4" t="s">
        <v>2935</v>
      </c>
    </row>
    <row r="1200" spans="1:36" hidden="1" x14ac:dyDescent="0.3">
      <c r="A1200" s="1" t="s">
        <v>1194</v>
      </c>
      <c r="B1200" s="2">
        <v>100308</v>
      </c>
      <c r="C1200" s="3" t="s">
        <v>2919</v>
      </c>
      <c r="D1200" s="4">
        <v>5161.0393094399997</v>
      </c>
      <c r="E1200" s="3" t="s">
        <v>2930</v>
      </c>
      <c r="F1200" s="3" t="s">
        <v>2931</v>
      </c>
      <c r="G1200" s="3" t="s">
        <v>2931</v>
      </c>
      <c r="H1200" s="3" t="s">
        <v>2932</v>
      </c>
      <c r="I1200" s="3" t="s">
        <v>2933</v>
      </c>
      <c r="J1200" s="4">
        <v>46.877296000000001</v>
      </c>
      <c r="K1200" s="4">
        <v>18.917311000000002</v>
      </c>
      <c r="L1200" s="4">
        <v>16.018571999999999</v>
      </c>
      <c r="M1200" s="4">
        <v>2.6005129999999999</v>
      </c>
      <c r="N1200" s="4">
        <v>13.4461883408072</v>
      </c>
      <c r="O1200" s="4">
        <v>9.9800299999999993</v>
      </c>
      <c r="P1200" s="4">
        <v>1.2373620000000001</v>
      </c>
      <c r="Q1200" s="4" t="s">
        <v>2935</v>
      </c>
      <c r="R1200" s="4" t="s">
        <v>2935</v>
      </c>
      <c r="S1200" s="3" t="s">
        <v>5587</v>
      </c>
      <c r="T1200" s="4">
        <v>59.97</v>
      </c>
      <c r="U1200" s="4">
        <v>5161.0393094399997</v>
      </c>
      <c r="V1200" s="10" t="s">
        <v>2935</v>
      </c>
      <c r="W1200" s="4">
        <v>2.6680006670001699</v>
      </c>
      <c r="X1200" s="4">
        <v>61.41</v>
      </c>
      <c r="Y1200" s="4">
        <v>39.380000000000003</v>
      </c>
      <c r="Z1200" s="4">
        <v>13.440161</v>
      </c>
      <c r="AA1200" s="10">
        <v>11.848968623999999</v>
      </c>
      <c r="AB1200" s="10">
        <v>11.540815266099999</v>
      </c>
      <c r="AC1200" s="4" t="s">
        <v>2935</v>
      </c>
      <c r="AD1200" s="4" t="s">
        <v>2935</v>
      </c>
      <c r="AE1200" s="4" t="s">
        <v>2935</v>
      </c>
      <c r="AF1200" s="4" t="s">
        <v>2935</v>
      </c>
      <c r="AG1200" s="4" t="s">
        <v>2935</v>
      </c>
      <c r="AH1200" s="4" t="s">
        <v>2935</v>
      </c>
      <c r="AI1200" s="4">
        <v>1.2373620000000001</v>
      </c>
      <c r="AJ1200" s="4">
        <v>1.5740160000000001</v>
      </c>
    </row>
    <row r="1201" spans="1:36" hidden="1" x14ac:dyDescent="0.3">
      <c r="A1201" s="1" t="s">
        <v>1195</v>
      </c>
      <c r="B1201" s="2">
        <v>4189200</v>
      </c>
      <c r="C1201" s="3" t="s">
        <v>2936</v>
      </c>
      <c r="D1201" s="4">
        <v>3010.31566066</v>
      </c>
      <c r="E1201" s="3" t="s">
        <v>2925</v>
      </c>
      <c r="F1201" s="3" t="s">
        <v>2997</v>
      </c>
      <c r="G1201" s="3" t="s">
        <v>3128</v>
      </c>
      <c r="H1201" s="3" t="s">
        <v>3129</v>
      </c>
      <c r="I1201" s="3" t="s">
        <v>3343</v>
      </c>
      <c r="J1201" s="4">
        <v>126.525199</v>
      </c>
      <c r="K1201" s="4">
        <v>40.229885000000003</v>
      </c>
      <c r="L1201" s="4">
        <v>20.621469000000001</v>
      </c>
      <c r="M1201" s="4">
        <v>3.892944</v>
      </c>
      <c r="N1201" s="4" t="s">
        <v>2924</v>
      </c>
      <c r="O1201" s="4">
        <v>6.9714289999999997</v>
      </c>
      <c r="P1201" s="4">
        <v>20.094118000000002</v>
      </c>
      <c r="Q1201" s="4">
        <v>7.4642150000000003</v>
      </c>
      <c r="R1201" s="4">
        <v>6.6591769999999997</v>
      </c>
      <c r="S1201" s="3" t="s">
        <v>5588</v>
      </c>
      <c r="T1201" s="4">
        <v>8.5399999999999991</v>
      </c>
      <c r="U1201" s="4">
        <v>3010.31566066</v>
      </c>
      <c r="V1201" s="10">
        <v>6266.1286600000003</v>
      </c>
      <c r="W1201" s="4" t="s">
        <v>2935</v>
      </c>
      <c r="X1201" s="5" t="s">
        <v>3920</v>
      </c>
      <c r="Y1201" s="4">
        <v>3.58</v>
      </c>
      <c r="Z1201" s="4" t="s">
        <v>2924</v>
      </c>
      <c r="AA1201" s="10">
        <v>15.4766219644</v>
      </c>
      <c r="AB1201" s="10">
        <v>21.601112937900002</v>
      </c>
      <c r="AC1201" s="4">
        <v>1.146193</v>
      </c>
      <c r="AD1201" s="4">
        <v>1.7218187352289001</v>
      </c>
      <c r="AE1201" s="4">
        <v>1.7352045687613</v>
      </c>
      <c r="AF1201" s="4">
        <v>7.4642150000000003</v>
      </c>
      <c r="AG1201" s="4">
        <v>11.974886239961</v>
      </c>
      <c r="AH1201" s="4">
        <v>12.4018253386217</v>
      </c>
      <c r="AI1201" s="4">
        <v>20.094118000000002</v>
      </c>
      <c r="AJ1201" s="4" t="s">
        <v>2924</v>
      </c>
    </row>
    <row r="1202" spans="1:36" hidden="1" x14ac:dyDescent="0.3">
      <c r="A1202" s="1" t="s">
        <v>1196</v>
      </c>
      <c r="B1202" s="2">
        <v>4054775</v>
      </c>
      <c r="C1202" s="3" t="s">
        <v>2919</v>
      </c>
      <c r="D1202" s="4">
        <v>796.49806185</v>
      </c>
      <c r="E1202" s="3" t="s">
        <v>2930</v>
      </c>
      <c r="F1202" s="3" t="s">
        <v>2931</v>
      </c>
      <c r="G1202" s="3" t="s">
        <v>2931</v>
      </c>
      <c r="H1202" s="3" t="s">
        <v>2932</v>
      </c>
      <c r="I1202" s="3" t="s">
        <v>2933</v>
      </c>
      <c r="J1202" s="4">
        <v>60.811629000000003</v>
      </c>
      <c r="K1202" s="4">
        <v>39.957827999999999</v>
      </c>
      <c r="L1202" s="4">
        <v>31.892697999999999</v>
      </c>
      <c r="M1202" s="4">
        <v>3.508772</v>
      </c>
      <c r="N1202" s="4">
        <v>12.7644230769231</v>
      </c>
      <c r="O1202" s="4">
        <v>19.045911</v>
      </c>
      <c r="P1202" s="4">
        <v>1.0811580000000001</v>
      </c>
      <c r="Q1202" s="4" t="s">
        <v>2935</v>
      </c>
      <c r="R1202" s="4" t="s">
        <v>2935</v>
      </c>
      <c r="S1202" s="3" t="s">
        <v>5589</v>
      </c>
      <c r="T1202" s="4">
        <v>26.55</v>
      </c>
      <c r="U1202" s="4">
        <v>796.49806185</v>
      </c>
      <c r="V1202" s="10" t="s">
        <v>2935</v>
      </c>
      <c r="W1202" s="4">
        <v>3.7664783427495299</v>
      </c>
      <c r="X1202" s="4">
        <v>26.61</v>
      </c>
      <c r="Y1202" s="4">
        <v>14.45</v>
      </c>
      <c r="Z1202" s="4">
        <v>12.758289</v>
      </c>
      <c r="AA1202" s="10">
        <v>12.291666666599999</v>
      </c>
      <c r="AB1202" s="10">
        <v>13.3529142546</v>
      </c>
      <c r="AC1202" s="4" t="s">
        <v>2935</v>
      </c>
      <c r="AD1202" s="4" t="s">
        <v>2935</v>
      </c>
      <c r="AE1202" s="4" t="s">
        <v>2935</v>
      </c>
      <c r="AF1202" s="4" t="s">
        <v>2935</v>
      </c>
      <c r="AG1202" s="4" t="s">
        <v>2935</v>
      </c>
      <c r="AH1202" s="4" t="s">
        <v>2935</v>
      </c>
      <c r="AI1202" s="4">
        <v>1.0811580000000001</v>
      </c>
      <c r="AJ1202" s="4">
        <v>1.0976060000000001</v>
      </c>
    </row>
    <row r="1203" spans="1:36" hidden="1" x14ac:dyDescent="0.3">
      <c r="A1203" s="1" t="s">
        <v>1197</v>
      </c>
      <c r="B1203" s="2">
        <v>101114500</v>
      </c>
      <c r="C1203" s="3" t="s">
        <v>2936</v>
      </c>
      <c r="D1203" s="4">
        <v>634.36800000000005</v>
      </c>
      <c r="E1203" s="3" t="s">
        <v>2930</v>
      </c>
      <c r="F1203" s="3" t="s">
        <v>2954</v>
      </c>
      <c r="G1203" s="3" t="s">
        <v>2955</v>
      </c>
      <c r="H1203" s="3" t="s">
        <v>2956</v>
      </c>
      <c r="I1203" s="3"/>
      <c r="J1203" s="4">
        <v>35.894843000000002</v>
      </c>
      <c r="K1203" s="4">
        <v>7.7786689999999998</v>
      </c>
      <c r="L1203" s="4">
        <v>2.010224</v>
      </c>
      <c r="M1203" s="4">
        <v>2.1276600000000001</v>
      </c>
      <c r="N1203" s="4" t="s">
        <v>2935</v>
      </c>
      <c r="O1203" s="4" t="s">
        <v>2935</v>
      </c>
      <c r="P1203" s="4" t="s">
        <v>2935</v>
      </c>
      <c r="Q1203" s="4" t="s">
        <v>2935</v>
      </c>
      <c r="R1203" s="4" t="s">
        <v>2935</v>
      </c>
      <c r="S1203" s="3" t="s">
        <v>5590</v>
      </c>
      <c r="T1203" s="4">
        <v>26.88</v>
      </c>
      <c r="U1203" s="4">
        <v>634.36800000000005</v>
      </c>
      <c r="V1203" s="10" t="s">
        <v>2935</v>
      </c>
      <c r="W1203" s="4">
        <v>4.8437500000000001E-2</v>
      </c>
      <c r="X1203" s="4">
        <v>27.26</v>
      </c>
      <c r="Y1203" s="4">
        <v>19.47</v>
      </c>
      <c r="Z1203" s="4" t="s">
        <v>2935</v>
      </c>
      <c r="AA1203" s="10" t="s">
        <v>2935</v>
      </c>
      <c r="AB1203" s="10" t="s">
        <v>2935</v>
      </c>
      <c r="AC1203" s="4" t="s">
        <v>2935</v>
      </c>
      <c r="AD1203" s="4" t="s">
        <v>2935</v>
      </c>
      <c r="AE1203" s="4" t="s">
        <v>2935</v>
      </c>
      <c r="AF1203" s="4" t="s">
        <v>2935</v>
      </c>
      <c r="AG1203" s="4" t="s">
        <v>2935</v>
      </c>
      <c r="AH1203" s="4" t="s">
        <v>2935</v>
      </c>
      <c r="AI1203" s="4" t="s">
        <v>2935</v>
      </c>
      <c r="AJ1203" s="4" t="s">
        <v>2935</v>
      </c>
    </row>
    <row r="1204" spans="1:36" hidden="1" x14ac:dyDescent="0.3">
      <c r="A1204" s="1" t="s">
        <v>1198</v>
      </c>
      <c r="B1204" s="2">
        <v>4669068</v>
      </c>
      <c r="C1204" s="3" t="s">
        <v>2919</v>
      </c>
      <c r="D1204" s="4">
        <v>544.93435076000003</v>
      </c>
      <c r="E1204" s="3" t="s">
        <v>2930</v>
      </c>
      <c r="F1204" s="3" t="s">
        <v>2931</v>
      </c>
      <c r="G1204" s="3" t="s">
        <v>2931</v>
      </c>
      <c r="H1204" s="3" t="s">
        <v>2932</v>
      </c>
      <c r="I1204" s="3" t="s">
        <v>2933</v>
      </c>
      <c r="J1204" s="4">
        <v>19.366516000000001</v>
      </c>
      <c r="K1204" s="4">
        <v>5.6044840000000002</v>
      </c>
      <c r="L1204" s="4">
        <v>-0.67771099999999995</v>
      </c>
      <c r="M1204" s="4">
        <v>0.61022100000000001</v>
      </c>
      <c r="N1204" s="4">
        <v>47.107142857142897</v>
      </c>
      <c r="O1204" s="4" t="s">
        <v>2924</v>
      </c>
      <c r="P1204" s="4">
        <v>0.93453299999999995</v>
      </c>
      <c r="Q1204" s="4" t="s">
        <v>2935</v>
      </c>
      <c r="R1204" s="4" t="s">
        <v>2935</v>
      </c>
      <c r="S1204" s="3" t="s">
        <v>5591</v>
      </c>
      <c r="T1204" s="4">
        <v>13.19</v>
      </c>
      <c r="U1204" s="4">
        <v>544.93435076000003</v>
      </c>
      <c r="V1204" s="10" t="s">
        <v>2935</v>
      </c>
      <c r="W1204" s="4">
        <v>2.4260803639120501</v>
      </c>
      <c r="X1204" s="4">
        <v>14</v>
      </c>
      <c r="Y1204" s="5" t="s">
        <v>5592</v>
      </c>
      <c r="Z1204" s="4">
        <v>48.138686</v>
      </c>
      <c r="AA1204" s="10">
        <v>16.334365325</v>
      </c>
      <c r="AB1204" s="10">
        <v>21.274193548300001</v>
      </c>
      <c r="AC1204" s="4" t="s">
        <v>2935</v>
      </c>
      <c r="AD1204" s="4" t="s">
        <v>2935</v>
      </c>
      <c r="AE1204" s="4" t="s">
        <v>2935</v>
      </c>
      <c r="AF1204" s="4" t="s">
        <v>2935</v>
      </c>
      <c r="AG1204" s="4" t="s">
        <v>2935</v>
      </c>
      <c r="AH1204" s="4" t="s">
        <v>2935</v>
      </c>
      <c r="AI1204" s="4">
        <v>0.93453299999999995</v>
      </c>
      <c r="AJ1204" s="4">
        <v>1.0415350000000001</v>
      </c>
    </row>
    <row r="1205" spans="1:36" hidden="1" x14ac:dyDescent="0.3">
      <c r="A1205" s="1" t="s">
        <v>1199</v>
      </c>
      <c r="B1205" s="2">
        <v>4001590</v>
      </c>
      <c r="C1205" s="3" t="s">
        <v>2936</v>
      </c>
      <c r="D1205" s="4">
        <v>4271.8110533999998</v>
      </c>
      <c r="E1205" s="3" t="s">
        <v>2925</v>
      </c>
      <c r="F1205" s="3" t="s">
        <v>3012</v>
      </c>
      <c r="G1205" s="3" t="s">
        <v>3525</v>
      </c>
      <c r="H1205" s="3" t="s">
        <v>3602</v>
      </c>
      <c r="I1205" s="3" t="s">
        <v>3603</v>
      </c>
      <c r="J1205" s="4">
        <v>10</v>
      </c>
      <c r="K1205" s="4">
        <v>-7.4993109999999996</v>
      </c>
      <c r="L1205" s="4">
        <v>-2.8381120000000002</v>
      </c>
      <c r="M1205" s="4">
        <v>1.975684</v>
      </c>
      <c r="N1205" s="4">
        <v>7.6163449999999999</v>
      </c>
      <c r="O1205" s="4">
        <v>5.8623099999999999</v>
      </c>
      <c r="P1205" s="4">
        <v>1.2449440000000001</v>
      </c>
      <c r="Q1205" s="4">
        <v>12.833641</v>
      </c>
      <c r="R1205" s="4">
        <v>10.937961</v>
      </c>
      <c r="S1205" s="3" t="s">
        <v>5593</v>
      </c>
      <c r="T1205" s="4">
        <v>33.549999999999997</v>
      </c>
      <c r="U1205" s="4">
        <v>4271.8110533999998</v>
      </c>
      <c r="V1205" s="10">
        <v>10873.572053</v>
      </c>
      <c r="W1205" s="4">
        <v>2.05663189269747</v>
      </c>
      <c r="X1205" s="4">
        <v>44.16</v>
      </c>
      <c r="Y1205" s="4">
        <v>29.67</v>
      </c>
      <c r="Z1205" s="4">
        <v>7.6163449999999999</v>
      </c>
      <c r="AA1205" s="10">
        <v>9.4313102634000003</v>
      </c>
      <c r="AB1205" s="10">
        <v>9.1815427728000003</v>
      </c>
      <c r="AC1205" s="4">
        <v>1.9583539999999999</v>
      </c>
      <c r="AD1205" s="4">
        <v>2.6175929130396001</v>
      </c>
      <c r="AE1205" s="4">
        <v>2.6064339991990999</v>
      </c>
      <c r="AF1205" s="4">
        <v>12.833641</v>
      </c>
      <c r="AG1205" s="4">
        <v>15.2537270667797</v>
      </c>
      <c r="AH1205" s="4">
        <v>14.6111261843084</v>
      </c>
      <c r="AI1205" s="4">
        <v>1.2449440000000001</v>
      </c>
      <c r="AJ1205" s="4">
        <v>1.2681910000000001</v>
      </c>
    </row>
    <row r="1206" spans="1:36" hidden="1" x14ac:dyDescent="0.3">
      <c r="A1206" s="1" t="s">
        <v>1200</v>
      </c>
      <c r="B1206" s="2">
        <v>4228400</v>
      </c>
      <c r="C1206" s="3" t="s">
        <v>2919</v>
      </c>
      <c r="D1206" s="4">
        <v>1453.10680364</v>
      </c>
      <c r="E1206" s="3" t="s">
        <v>2946</v>
      </c>
      <c r="F1206" s="3" t="s">
        <v>3022</v>
      </c>
      <c r="G1206" s="3" t="s">
        <v>3023</v>
      </c>
      <c r="H1206" s="3" t="s">
        <v>3023</v>
      </c>
      <c r="I1206" s="3" t="s">
        <v>3169</v>
      </c>
      <c r="J1206" s="4">
        <v>13.673655</v>
      </c>
      <c r="K1206" s="4">
        <v>-9.1107870000000002</v>
      </c>
      <c r="L1206" s="4">
        <v>-14.236589</v>
      </c>
      <c r="M1206" s="4">
        <v>4.6140939999999997</v>
      </c>
      <c r="N1206" s="4">
        <v>17.058824000000001</v>
      </c>
      <c r="O1206" s="4">
        <v>141.704545</v>
      </c>
      <c r="P1206" s="4">
        <v>3.386746</v>
      </c>
      <c r="Q1206" s="4">
        <v>21.021343999999999</v>
      </c>
      <c r="R1206" s="4">
        <v>51.449691999999999</v>
      </c>
      <c r="S1206" s="3" t="s">
        <v>5594</v>
      </c>
      <c r="T1206" s="4">
        <v>12.47</v>
      </c>
      <c r="U1206" s="4">
        <v>1453.10680364</v>
      </c>
      <c r="V1206" s="10">
        <v>1546.0568029999999</v>
      </c>
      <c r="W1206" s="4" t="s">
        <v>2935</v>
      </c>
      <c r="X1206" s="4">
        <v>15.46</v>
      </c>
      <c r="Y1206" s="5" t="s">
        <v>5595</v>
      </c>
      <c r="Z1206" s="4">
        <v>17.058824000000001</v>
      </c>
      <c r="AA1206" s="10">
        <v>12.949117341599999</v>
      </c>
      <c r="AB1206" s="10">
        <v>17.8142857142</v>
      </c>
      <c r="AC1206" s="4">
        <v>2.4790540000000001</v>
      </c>
      <c r="AD1206" s="4">
        <v>2.1476605501337001</v>
      </c>
      <c r="AE1206" s="4">
        <v>2.3108602750660001</v>
      </c>
      <c r="AF1206" s="4">
        <v>21.021343999999999</v>
      </c>
      <c r="AG1206" s="4">
        <v>10.6365442201863</v>
      </c>
      <c r="AH1206" s="4">
        <v>12.400961809248299</v>
      </c>
      <c r="AI1206" s="4">
        <v>3.386746</v>
      </c>
      <c r="AJ1206" s="4">
        <v>7.6738460000000002</v>
      </c>
    </row>
    <row r="1207" spans="1:36" hidden="1" x14ac:dyDescent="0.3">
      <c r="A1207" s="1" t="s">
        <v>1201</v>
      </c>
      <c r="B1207" s="2">
        <v>22795304</v>
      </c>
      <c r="C1207" s="3" t="s">
        <v>2941</v>
      </c>
      <c r="D1207" s="4">
        <v>1943.0562887900001</v>
      </c>
      <c r="E1207" s="3" t="s">
        <v>2920</v>
      </c>
      <c r="F1207" s="3" t="s">
        <v>2921</v>
      </c>
      <c r="G1207" s="3" t="s">
        <v>3114</v>
      </c>
      <c r="H1207" s="3" t="s">
        <v>3114</v>
      </c>
      <c r="I1207" s="3" t="s">
        <v>3051</v>
      </c>
      <c r="J1207" s="4">
        <v>17.361350000000002</v>
      </c>
      <c r="K1207" s="4">
        <v>-5.3873920000000002</v>
      </c>
      <c r="L1207" s="4">
        <v>-2.2662079999999998</v>
      </c>
      <c r="M1207" s="4">
        <v>2.574138</v>
      </c>
      <c r="N1207" s="4">
        <v>16.177588</v>
      </c>
      <c r="O1207" s="5" t="s">
        <v>3604</v>
      </c>
      <c r="P1207" s="4">
        <v>3.255614</v>
      </c>
      <c r="Q1207" s="4">
        <v>8.5166350000000008</v>
      </c>
      <c r="R1207" s="4">
        <v>9.5840630000000004</v>
      </c>
      <c r="S1207" s="3" t="s">
        <v>5596</v>
      </c>
      <c r="T1207" s="4">
        <v>34.07</v>
      </c>
      <c r="U1207" s="4">
        <v>1943.0562887900001</v>
      </c>
      <c r="V1207" s="10">
        <v>1717.8222880000001</v>
      </c>
      <c r="W1207" s="4" t="s">
        <v>2935</v>
      </c>
      <c r="X1207" s="4">
        <v>41.61</v>
      </c>
      <c r="Y1207" s="4">
        <v>28.14</v>
      </c>
      <c r="Z1207" s="4">
        <v>16.177588</v>
      </c>
      <c r="AA1207" s="10">
        <v>12.207531620599999</v>
      </c>
      <c r="AB1207" s="10">
        <v>14.694212024400001</v>
      </c>
      <c r="AC1207" s="4">
        <v>2.5192480000000002</v>
      </c>
      <c r="AD1207" s="4">
        <v>2.1396249564371002</v>
      </c>
      <c r="AE1207" s="4">
        <v>2.4125468899537998</v>
      </c>
      <c r="AF1207" s="4">
        <v>8.5166350000000008</v>
      </c>
      <c r="AG1207" s="4">
        <v>6.5454787819578</v>
      </c>
      <c r="AH1207" s="4">
        <v>7.6546166970789002</v>
      </c>
      <c r="AI1207" s="4">
        <v>3.255614</v>
      </c>
      <c r="AJ1207" s="4">
        <v>4.0685450000000003</v>
      </c>
    </row>
    <row r="1208" spans="1:36" hidden="1" x14ac:dyDescent="0.3">
      <c r="A1208" s="1" t="s">
        <v>1202</v>
      </c>
      <c r="B1208" s="2">
        <v>4811105</v>
      </c>
      <c r="C1208" s="3" t="s">
        <v>2941</v>
      </c>
      <c r="D1208" s="4">
        <v>1527.8714021999999</v>
      </c>
      <c r="E1208" s="3" t="s">
        <v>2920</v>
      </c>
      <c r="F1208" s="3" t="s">
        <v>2921</v>
      </c>
      <c r="G1208" s="3" t="s">
        <v>3114</v>
      </c>
      <c r="H1208" s="3" t="s">
        <v>3114</v>
      </c>
      <c r="I1208" s="3" t="s">
        <v>3051</v>
      </c>
      <c r="J1208" s="4">
        <v>357.35607700000003</v>
      </c>
      <c r="K1208" s="4">
        <v>3.823814</v>
      </c>
      <c r="L1208" s="4">
        <v>-24.710425000000001</v>
      </c>
      <c r="M1208" s="4">
        <v>9.9718020000000003</v>
      </c>
      <c r="N1208" s="4" t="s">
        <v>2924</v>
      </c>
      <c r="O1208" s="4" t="s">
        <v>2924</v>
      </c>
      <c r="P1208" s="4">
        <v>26.351351000000001</v>
      </c>
      <c r="Q1208" s="4" t="s">
        <v>2924</v>
      </c>
      <c r="R1208" s="4">
        <v>26.32949</v>
      </c>
      <c r="S1208" s="3" t="s">
        <v>5597</v>
      </c>
      <c r="T1208" s="4">
        <v>42.9</v>
      </c>
      <c r="U1208" s="4">
        <v>1527.8714021999999</v>
      </c>
      <c r="V1208" s="10">
        <v>1649.5294019999999</v>
      </c>
      <c r="W1208" s="4" t="s">
        <v>2935</v>
      </c>
      <c r="X1208" s="4">
        <v>59.23</v>
      </c>
      <c r="Y1208" s="5" t="s">
        <v>5598</v>
      </c>
      <c r="Z1208" s="4" t="s">
        <v>2924</v>
      </c>
      <c r="AA1208" s="10">
        <v>182.55319148929999</v>
      </c>
      <c r="AB1208" s="10" t="s">
        <v>2924</v>
      </c>
      <c r="AC1208" s="4">
        <v>9.7525650000000006</v>
      </c>
      <c r="AD1208" s="4">
        <v>6.4969394702420002</v>
      </c>
      <c r="AE1208" s="4">
        <v>8.6113324263273991</v>
      </c>
      <c r="AF1208" s="4" t="s">
        <v>2924</v>
      </c>
      <c r="AG1208" s="4">
        <v>26.1771061443294</v>
      </c>
      <c r="AH1208" s="4">
        <v>51.111224097420397</v>
      </c>
      <c r="AI1208" s="4">
        <v>26.351351000000001</v>
      </c>
      <c r="AJ1208" s="4" t="s">
        <v>2924</v>
      </c>
    </row>
    <row r="1209" spans="1:36" hidden="1" x14ac:dyDescent="0.3">
      <c r="A1209" s="1" t="s">
        <v>1203</v>
      </c>
      <c r="B1209" s="2">
        <v>4095387</v>
      </c>
      <c r="C1209" s="3" t="s">
        <v>2919</v>
      </c>
      <c r="D1209" s="4">
        <v>8721.6286533599996</v>
      </c>
      <c r="E1209" s="3" t="s">
        <v>2925</v>
      </c>
      <c r="F1209" s="3" t="s">
        <v>2997</v>
      </c>
      <c r="G1209" s="3" t="s">
        <v>2998</v>
      </c>
      <c r="H1209" s="3" t="s">
        <v>2998</v>
      </c>
      <c r="I1209" s="3" t="s">
        <v>3559</v>
      </c>
      <c r="J1209" s="4">
        <v>35.471288999999999</v>
      </c>
      <c r="K1209" s="4">
        <v>-6.4351989999999999</v>
      </c>
      <c r="L1209" s="4">
        <v>-11.993243</v>
      </c>
      <c r="M1209" s="4">
        <v>0.49831199999999998</v>
      </c>
      <c r="N1209" s="4" t="s">
        <v>2924</v>
      </c>
      <c r="O1209" s="4">
        <v>11.116643</v>
      </c>
      <c r="P1209" s="4">
        <v>6.7750329999999996</v>
      </c>
      <c r="Q1209" s="4">
        <v>13.546125</v>
      </c>
      <c r="R1209" s="4">
        <v>8.6050819999999995</v>
      </c>
      <c r="S1209" s="3" t="s">
        <v>5599</v>
      </c>
      <c r="T1209" s="4">
        <v>62.52</v>
      </c>
      <c r="U1209" s="4">
        <v>8721.6286533599996</v>
      </c>
      <c r="V1209" s="10">
        <v>11553.828653</v>
      </c>
      <c r="W1209" s="4">
        <v>4.4785668586052498</v>
      </c>
      <c r="X1209" s="4">
        <v>73.459999999999994</v>
      </c>
      <c r="Y1209" s="4">
        <v>44.85</v>
      </c>
      <c r="Z1209" s="4" t="s">
        <v>2924</v>
      </c>
      <c r="AA1209" s="10">
        <v>15.1032733421</v>
      </c>
      <c r="AB1209" s="10">
        <v>16.060996850399999</v>
      </c>
      <c r="AC1209" s="4">
        <v>2.6727650000000001</v>
      </c>
      <c r="AD1209" s="4">
        <v>2.7660079946813001</v>
      </c>
      <c r="AE1209" s="4">
        <v>2.8454207576025001</v>
      </c>
      <c r="AF1209" s="4">
        <v>13.546125</v>
      </c>
      <c r="AG1209" s="4">
        <v>10.7640799477235</v>
      </c>
      <c r="AH1209" s="4">
        <v>11.270915597247001</v>
      </c>
      <c r="AI1209" s="4">
        <v>6.7750329999999996</v>
      </c>
      <c r="AJ1209" s="4" t="s">
        <v>2924</v>
      </c>
    </row>
    <row r="1210" spans="1:36" hidden="1" x14ac:dyDescent="0.3">
      <c r="A1210" s="1" t="s">
        <v>1204</v>
      </c>
      <c r="B1210" s="2">
        <v>5288518</v>
      </c>
      <c r="C1210" s="3" t="s">
        <v>2919</v>
      </c>
      <c r="D1210" s="4">
        <v>6882.1771321599999</v>
      </c>
      <c r="E1210" s="3" t="s">
        <v>2946</v>
      </c>
      <c r="F1210" s="3" t="s">
        <v>2947</v>
      </c>
      <c r="G1210" s="3" t="s">
        <v>2948</v>
      </c>
      <c r="H1210" s="3" t="s">
        <v>2990</v>
      </c>
      <c r="I1210" s="3" t="s">
        <v>2950</v>
      </c>
      <c r="J1210" s="4">
        <v>59.248826000000001</v>
      </c>
      <c r="K1210" s="4">
        <v>0.147623</v>
      </c>
      <c r="L1210" s="4">
        <v>0.32534800000000003</v>
      </c>
      <c r="M1210" s="4">
        <v>0.53349100000000005</v>
      </c>
      <c r="N1210" s="4" t="s">
        <v>2924</v>
      </c>
      <c r="O1210" s="4">
        <v>247.591241</v>
      </c>
      <c r="P1210" s="4">
        <v>5.5761960000000004</v>
      </c>
      <c r="Q1210" s="4" t="s">
        <v>2924</v>
      </c>
      <c r="R1210" s="4">
        <v>81.371311000000006</v>
      </c>
      <c r="S1210" s="3" t="s">
        <v>5600</v>
      </c>
      <c r="T1210" s="4">
        <v>33.92</v>
      </c>
      <c r="U1210" s="4">
        <v>6882.1771321599999</v>
      </c>
      <c r="V1210" s="10">
        <v>5572.8871319999998</v>
      </c>
      <c r="W1210" s="4" t="s">
        <v>2935</v>
      </c>
      <c r="X1210" s="4">
        <v>34.21</v>
      </c>
      <c r="Y1210" s="4">
        <v>19.265000000000001</v>
      </c>
      <c r="Z1210" s="4" t="s">
        <v>2924</v>
      </c>
      <c r="AA1210" s="10">
        <v>125.3047654229</v>
      </c>
      <c r="AB1210" s="10">
        <v>125.9047548346</v>
      </c>
      <c r="AC1210" s="4">
        <v>8.8793260000000007</v>
      </c>
      <c r="AD1210" s="4">
        <v>7.9353956742745</v>
      </c>
      <c r="AE1210" s="4">
        <v>8.4587099239252002</v>
      </c>
      <c r="AF1210" s="4" t="s">
        <v>2924</v>
      </c>
      <c r="AG1210" s="4" t="s">
        <v>2924</v>
      </c>
      <c r="AH1210" s="4" t="s">
        <v>2924</v>
      </c>
      <c r="AI1210" s="4">
        <v>5.5761960000000004</v>
      </c>
      <c r="AJ1210" s="4">
        <v>5.6788879999999997</v>
      </c>
    </row>
    <row r="1211" spans="1:36" hidden="1" x14ac:dyDescent="0.3">
      <c r="A1211" s="1" t="s">
        <v>1205</v>
      </c>
      <c r="B1211" s="2">
        <v>1031123</v>
      </c>
      <c r="C1211" s="3" t="s">
        <v>2936</v>
      </c>
      <c r="D1211" s="4">
        <v>1829.8601008799999</v>
      </c>
      <c r="E1211" s="3" t="s">
        <v>3095</v>
      </c>
      <c r="F1211" s="3" t="s">
        <v>3095</v>
      </c>
      <c r="G1211" s="3" t="s">
        <v>3096</v>
      </c>
      <c r="H1211" s="3" t="s">
        <v>3096</v>
      </c>
      <c r="I1211" s="3" t="s">
        <v>3097</v>
      </c>
      <c r="J1211" s="4">
        <v>-15.993665999999999</v>
      </c>
      <c r="K1211" s="4">
        <v>-4.7576299999999998</v>
      </c>
      <c r="L1211" s="4">
        <v>7.3886640000000003</v>
      </c>
      <c r="M1211" s="4">
        <v>3.2101169999999999</v>
      </c>
      <c r="N1211" s="4" t="s">
        <v>2924</v>
      </c>
      <c r="O1211" s="4">
        <v>18.845471</v>
      </c>
      <c r="P1211" s="4">
        <v>1.1603239999999999</v>
      </c>
      <c r="Q1211" s="4" t="s">
        <v>2924</v>
      </c>
      <c r="R1211" s="4" t="s">
        <v>2924</v>
      </c>
      <c r="S1211" s="3" t="s">
        <v>5601</v>
      </c>
      <c r="T1211" s="4">
        <v>10.61</v>
      </c>
      <c r="U1211" s="4">
        <v>1829.8601008799999</v>
      </c>
      <c r="V1211" s="10">
        <v>4593.8590999999997</v>
      </c>
      <c r="W1211" s="4" t="s">
        <v>2935</v>
      </c>
      <c r="X1211" s="4">
        <v>18.190000000000001</v>
      </c>
      <c r="Y1211" s="5" t="s">
        <v>5602</v>
      </c>
      <c r="Z1211" s="4" t="s">
        <v>2924</v>
      </c>
      <c r="AA1211" s="10">
        <v>7.7163636362999997</v>
      </c>
      <c r="AB1211" s="10">
        <v>7.5248226950000001</v>
      </c>
      <c r="AC1211" s="4">
        <v>1.2451939999999999</v>
      </c>
      <c r="AD1211" s="4">
        <v>1.2362418065184999</v>
      </c>
      <c r="AE1211" s="4">
        <v>1.2803397714603999</v>
      </c>
      <c r="AF1211" s="4" t="s">
        <v>2924</v>
      </c>
      <c r="AG1211" s="4">
        <v>6.9993663200396004</v>
      </c>
      <c r="AH1211" s="4">
        <v>7.3619536858974</v>
      </c>
      <c r="AI1211" s="4">
        <v>1.1603239999999999</v>
      </c>
      <c r="AJ1211" s="4">
        <v>1.1603239999999999</v>
      </c>
    </row>
    <row r="1212" spans="1:36" hidden="1" x14ac:dyDescent="0.3">
      <c r="A1212" s="1" t="s">
        <v>1206</v>
      </c>
      <c r="B1212" s="2">
        <v>4986299</v>
      </c>
      <c r="C1212" s="3" t="s">
        <v>2919</v>
      </c>
      <c r="D1212" s="4">
        <v>2719.0241723499998</v>
      </c>
      <c r="E1212" s="3" t="s">
        <v>3033</v>
      </c>
      <c r="F1212" s="3" t="s">
        <v>3033</v>
      </c>
      <c r="G1212" s="3" t="s">
        <v>3034</v>
      </c>
      <c r="H1212" s="3" t="s">
        <v>3035</v>
      </c>
      <c r="I1212" s="3" t="s">
        <v>3177</v>
      </c>
      <c r="J1212" s="4">
        <v>108.048</v>
      </c>
      <c r="K1212" s="4">
        <v>7.2677779999999998</v>
      </c>
      <c r="L1212" s="4">
        <v>5.7756449999999999</v>
      </c>
      <c r="M1212" s="4">
        <v>5.2022649999999997</v>
      </c>
      <c r="N1212" s="4">
        <v>33.281289999999998</v>
      </c>
      <c r="O1212" s="4">
        <v>33.162458999999998</v>
      </c>
      <c r="P1212" s="4">
        <v>6.0903980000000004</v>
      </c>
      <c r="Q1212" s="4">
        <v>18.452093999999999</v>
      </c>
      <c r="R1212" s="4">
        <v>45.406598000000002</v>
      </c>
      <c r="S1212" s="3" t="s">
        <v>5603</v>
      </c>
      <c r="T1212" s="5" t="s">
        <v>5604</v>
      </c>
      <c r="U1212" s="4">
        <v>2719.0241723499998</v>
      </c>
      <c r="V1212" s="10">
        <v>2824.9601720000001</v>
      </c>
      <c r="W1212" s="4">
        <v>0.55371837268322699</v>
      </c>
      <c r="X1212" s="4">
        <v>135.60730000000001</v>
      </c>
      <c r="Y1212" s="4">
        <v>54.442300000000003</v>
      </c>
      <c r="Z1212" s="4">
        <v>33.281289999999998</v>
      </c>
      <c r="AA1212" s="10">
        <v>32.906491205800002</v>
      </c>
      <c r="AB1212" s="10" t="s">
        <v>2935</v>
      </c>
      <c r="AC1212" s="5" t="s">
        <v>5605</v>
      </c>
      <c r="AD1212" s="4">
        <v>2.8750244095558002</v>
      </c>
      <c r="AE1212" s="4">
        <v>2.9682478863413002</v>
      </c>
      <c r="AF1212" s="4">
        <v>18.452093999999999</v>
      </c>
      <c r="AG1212" s="4">
        <v>17.480864662165899</v>
      </c>
      <c r="AH1212" s="4">
        <v>17.268854933460499</v>
      </c>
      <c r="AI1212" s="4">
        <v>6.0903980000000004</v>
      </c>
      <c r="AJ1212" s="4">
        <v>12.987415</v>
      </c>
    </row>
    <row r="1213" spans="1:36" hidden="1" x14ac:dyDescent="0.3">
      <c r="A1213" s="1" t="s">
        <v>1207</v>
      </c>
      <c r="B1213" s="2">
        <v>27766644</v>
      </c>
      <c r="C1213" s="3" t="s">
        <v>2936</v>
      </c>
      <c r="D1213" s="4">
        <v>3459.7184336</v>
      </c>
      <c r="E1213" s="3" t="s">
        <v>2937</v>
      </c>
      <c r="F1213" s="3" t="s">
        <v>2938</v>
      </c>
      <c r="G1213" s="3" t="s">
        <v>2944</v>
      </c>
      <c r="H1213" s="3" t="s">
        <v>2944</v>
      </c>
      <c r="I1213" s="3" t="s">
        <v>3605</v>
      </c>
      <c r="J1213" s="4">
        <v>34.844667999999999</v>
      </c>
      <c r="K1213" s="4">
        <v>11.450381999999999</v>
      </c>
      <c r="L1213" s="4">
        <v>5.5884289999999996</v>
      </c>
      <c r="M1213" s="4">
        <v>0</v>
      </c>
      <c r="N1213" s="4">
        <v>37.348837000000003</v>
      </c>
      <c r="O1213" s="4">
        <v>15.853899</v>
      </c>
      <c r="P1213" s="4">
        <v>2.5192160000000001</v>
      </c>
      <c r="Q1213" s="4">
        <v>16.126010999999998</v>
      </c>
      <c r="R1213" s="4">
        <v>18.020191000000001</v>
      </c>
      <c r="S1213" s="3" t="s">
        <v>5606</v>
      </c>
      <c r="T1213" s="4">
        <v>16.059999999999999</v>
      </c>
      <c r="U1213" s="4">
        <v>3459.7184336</v>
      </c>
      <c r="V1213" s="10">
        <v>4229.9334330000002</v>
      </c>
      <c r="W1213" s="4" t="s">
        <v>2935</v>
      </c>
      <c r="X1213" s="4">
        <v>16.87</v>
      </c>
      <c r="Y1213" s="4">
        <v>11.54</v>
      </c>
      <c r="Z1213" s="4">
        <v>37.348837000000003</v>
      </c>
      <c r="AA1213" s="10">
        <v>21.906970399599999</v>
      </c>
      <c r="AB1213" s="10">
        <v>25.463770413799999</v>
      </c>
      <c r="AC1213" s="4">
        <v>4.217282</v>
      </c>
      <c r="AD1213" s="4">
        <v>3.9235526250370998</v>
      </c>
      <c r="AE1213" s="4">
        <v>4.1254382681499999</v>
      </c>
      <c r="AF1213" s="4">
        <v>16.126010999999998</v>
      </c>
      <c r="AG1213" s="4">
        <v>14.9895264191903</v>
      </c>
      <c r="AH1213" s="4">
        <v>16.002349745596501</v>
      </c>
      <c r="AI1213" s="4">
        <v>2.5192160000000001</v>
      </c>
      <c r="AJ1213" s="4" t="s">
        <v>2924</v>
      </c>
    </row>
    <row r="1214" spans="1:36" hidden="1" x14ac:dyDescent="0.3">
      <c r="A1214" s="1" t="s">
        <v>1208</v>
      </c>
      <c r="B1214" s="2">
        <v>1021441</v>
      </c>
      <c r="C1214" s="3" t="s">
        <v>2919</v>
      </c>
      <c r="D1214" s="4">
        <v>766.89259379999999</v>
      </c>
      <c r="E1214" s="3" t="s">
        <v>2930</v>
      </c>
      <c r="F1214" s="3" t="s">
        <v>2931</v>
      </c>
      <c r="G1214" s="3" t="s">
        <v>2931</v>
      </c>
      <c r="H1214" s="3" t="s">
        <v>2932</v>
      </c>
      <c r="I1214" s="3" t="s">
        <v>2933</v>
      </c>
      <c r="J1214" s="4">
        <v>25.71133</v>
      </c>
      <c r="K1214" s="4">
        <v>13.339551999999999</v>
      </c>
      <c r="L1214" s="4">
        <v>10.655737999999999</v>
      </c>
      <c r="M1214" s="4">
        <v>0.28889799999999999</v>
      </c>
      <c r="N1214" s="4">
        <v>11.045454545454501</v>
      </c>
      <c r="O1214" s="4">
        <v>9.6123419999999999</v>
      </c>
      <c r="P1214" s="4">
        <v>1.426307</v>
      </c>
      <c r="Q1214" s="4" t="s">
        <v>2935</v>
      </c>
      <c r="R1214" s="4" t="s">
        <v>2935</v>
      </c>
      <c r="S1214" s="3" t="s">
        <v>5607</v>
      </c>
      <c r="T1214" s="4">
        <v>24.3</v>
      </c>
      <c r="U1214" s="4">
        <v>766.89259379999999</v>
      </c>
      <c r="V1214" s="10" t="s">
        <v>2935</v>
      </c>
      <c r="W1214" s="4">
        <v>3.1275720164609102</v>
      </c>
      <c r="X1214" s="4">
        <v>25.35</v>
      </c>
      <c r="Y1214" s="4">
        <v>17.75</v>
      </c>
      <c r="Z1214" s="4">
        <v>11.045455</v>
      </c>
      <c r="AA1214" s="10">
        <v>11.108571428499999</v>
      </c>
      <c r="AB1214" s="10">
        <v>10.5081081081</v>
      </c>
      <c r="AC1214" s="4" t="s">
        <v>2935</v>
      </c>
      <c r="AD1214" s="4" t="s">
        <v>2935</v>
      </c>
      <c r="AE1214" s="4" t="s">
        <v>2935</v>
      </c>
      <c r="AF1214" s="4" t="s">
        <v>2935</v>
      </c>
      <c r="AG1214" s="4" t="s">
        <v>2935</v>
      </c>
      <c r="AH1214" s="4" t="s">
        <v>2935</v>
      </c>
      <c r="AI1214" s="4">
        <v>1.426307</v>
      </c>
      <c r="AJ1214" s="4">
        <v>1.669759</v>
      </c>
    </row>
    <row r="1215" spans="1:36" hidden="1" x14ac:dyDescent="0.3">
      <c r="A1215" s="1" t="s">
        <v>1209</v>
      </c>
      <c r="B1215" s="2">
        <v>4283738</v>
      </c>
      <c r="C1215" s="3" t="s">
        <v>2936</v>
      </c>
      <c r="D1215" s="4">
        <v>82303.826702999999</v>
      </c>
      <c r="E1215" s="3" t="s">
        <v>2920</v>
      </c>
      <c r="F1215" s="3" t="s">
        <v>2961</v>
      </c>
      <c r="G1215" s="3" t="s">
        <v>2974</v>
      </c>
      <c r="H1215" s="3" t="s">
        <v>2975</v>
      </c>
      <c r="I1215" s="3" t="s">
        <v>2976</v>
      </c>
      <c r="J1215" s="4">
        <v>28.848441999999999</v>
      </c>
      <c r="K1215" s="4">
        <v>-15.188453000000001</v>
      </c>
      <c r="L1215" s="4">
        <v>-20.393464000000002</v>
      </c>
      <c r="M1215" s="4">
        <v>-5.2571729999999999</v>
      </c>
      <c r="N1215" s="4">
        <v>14.564321</v>
      </c>
      <c r="O1215" s="4">
        <v>14.497389999999999</v>
      </c>
      <c r="P1215" s="4" t="s">
        <v>2924</v>
      </c>
      <c r="Q1215" s="4">
        <v>8.5957100000000004</v>
      </c>
      <c r="R1215" s="4">
        <v>23.653289999999998</v>
      </c>
      <c r="S1215" s="3" t="s">
        <v>5608</v>
      </c>
      <c r="T1215" s="4">
        <v>324.93</v>
      </c>
      <c r="U1215" s="4">
        <v>82303.826702999999</v>
      </c>
      <c r="V1215" s="10">
        <v>127177.826703</v>
      </c>
      <c r="W1215" s="4">
        <v>0.81248268857907902</v>
      </c>
      <c r="X1215" s="4">
        <v>417.14</v>
      </c>
      <c r="Y1215" s="4">
        <v>245.84</v>
      </c>
      <c r="Z1215" s="4">
        <v>14.564321</v>
      </c>
      <c r="AA1215" s="10">
        <v>13.614879869899999</v>
      </c>
      <c r="AB1215" s="10">
        <v>14.7910462572</v>
      </c>
      <c r="AC1215" s="4">
        <v>1.826716</v>
      </c>
      <c r="AD1215" s="4">
        <v>1.728865191396</v>
      </c>
      <c r="AE1215" s="4">
        <v>1.8021146420336001</v>
      </c>
      <c r="AF1215" s="4">
        <v>8.5957100000000004</v>
      </c>
      <c r="AG1215" s="4">
        <v>8.8040521361782993</v>
      </c>
      <c r="AH1215" s="4">
        <v>9.1623950750502008</v>
      </c>
      <c r="AI1215" s="4" t="s">
        <v>2924</v>
      </c>
      <c r="AJ1215" s="4" t="s">
        <v>2924</v>
      </c>
    </row>
    <row r="1216" spans="1:36" hidden="1" x14ac:dyDescent="0.3">
      <c r="A1216" s="1" t="s">
        <v>1210</v>
      </c>
      <c r="B1216" s="2">
        <v>4189837</v>
      </c>
      <c r="C1216" s="3" t="s">
        <v>2936</v>
      </c>
      <c r="D1216" s="4">
        <v>1173.5342007199999</v>
      </c>
      <c r="E1216" s="3" t="s">
        <v>2930</v>
      </c>
      <c r="F1216" s="3" t="s">
        <v>2958</v>
      </c>
      <c r="G1216" s="3" t="s">
        <v>2958</v>
      </c>
      <c r="H1216" s="3" t="s">
        <v>3118</v>
      </c>
      <c r="I1216" s="3" t="s">
        <v>3133</v>
      </c>
      <c r="J1216" s="4">
        <v>27.411051</v>
      </c>
      <c r="K1216" s="4">
        <v>22.505775</v>
      </c>
      <c r="L1216" s="4">
        <v>-0.83696899999999996</v>
      </c>
      <c r="M1216" s="4">
        <v>-0.54474</v>
      </c>
      <c r="N1216" s="4">
        <v>9.30409356725146</v>
      </c>
      <c r="O1216" s="4">
        <v>3.1710817484970302</v>
      </c>
      <c r="P1216" s="4">
        <v>2.562999</v>
      </c>
      <c r="Q1216" s="4">
        <v>3.7800880000000001</v>
      </c>
      <c r="R1216" s="4">
        <v>2.0674440000000001</v>
      </c>
      <c r="S1216" s="3" t="s">
        <v>5609</v>
      </c>
      <c r="T1216" s="4">
        <v>111.37</v>
      </c>
      <c r="U1216" s="4">
        <v>1173.5342007199999</v>
      </c>
      <c r="V1216" s="10">
        <v>899.89520000000005</v>
      </c>
      <c r="W1216" s="4">
        <v>1.4366525994432999</v>
      </c>
      <c r="X1216" s="4">
        <v>124</v>
      </c>
      <c r="Y1216" s="4">
        <v>81.349999999999994</v>
      </c>
      <c r="Z1216" s="4">
        <v>9.3243469999999995</v>
      </c>
      <c r="AA1216" s="10">
        <v>18.138436481999999</v>
      </c>
      <c r="AB1216" s="10">
        <v>19.201724137900001</v>
      </c>
      <c r="AC1216" s="4">
        <v>1.1985079999999999</v>
      </c>
      <c r="AD1216" s="4">
        <v>1.0947972460938999</v>
      </c>
      <c r="AE1216" s="4">
        <v>1.2189622172525001</v>
      </c>
      <c r="AF1216" s="4">
        <v>3.7800880000000001</v>
      </c>
      <c r="AG1216" s="4" t="s">
        <v>2935</v>
      </c>
      <c r="AH1216" s="4" t="s">
        <v>2935</v>
      </c>
      <c r="AI1216" s="4">
        <v>2.562999</v>
      </c>
      <c r="AJ1216" s="4">
        <v>2.5962190000000001</v>
      </c>
    </row>
    <row r="1217" spans="1:36" hidden="1" x14ac:dyDescent="0.3">
      <c r="A1217" s="1" t="s">
        <v>1211</v>
      </c>
      <c r="B1217" s="2">
        <v>103057</v>
      </c>
      <c r="C1217" s="3" t="s">
        <v>2936</v>
      </c>
      <c r="D1217" s="4">
        <v>6130.9161367999995</v>
      </c>
      <c r="E1217" s="3" t="s">
        <v>2977</v>
      </c>
      <c r="F1217" s="3" t="s">
        <v>2978</v>
      </c>
      <c r="G1217" s="3" t="s">
        <v>3083</v>
      </c>
      <c r="H1217" s="3" t="s">
        <v>3083</v>
      </c>
      <c r="I1217" s="3" t="s">
        <v>2980</v>
      </c>
      <c r="J1217" s="4">
        <v>19.475138000000001</v>
      </c>
      <c r="K1217" s="4">
        <v>-0.688863</v>
      </c>
      <c r="L1217" s="4">
        <v>-3.7819799999999999</v>
      </c>
      <c r="M1217" s="4">
        <v>-1.0863350000000001</v>
      </c>
      <c r="N1217" s="4" t="s">
        <v>2924</v>
      </c>
      <c r="O1217" s="4">
        <v>27.993528000000001</v>
      </c>
      <c r="P1217" s="4">
        <v>1.1161289999999999</v>
      </c>
      <c r="Q1217" s="4">
        <v>14.02539</v>
      </c>
      <c r="R1217" s="4">
        <v>26.912761</v>
      </c>
      <c r="S1217" s="3" t="s">
        <v>5610</v>
      </c>
      <c r="T1217" s="4">
        <v>17.3</v>
      </c>
      <c r="U1217" s="4">
        <v>6130.9161367999995</v>
      </c>
      <c r="V1217" s="10">
        <v>11468.491136000001</v>
      </c>
      <c r="W1217" s="4">
        <v>7.1676300578034704</v>
      </c>
      <c r="X1217" s="4">
        <v>18.899999999999999</v>
      </c>
      <c r="Y1217" s="4">
        <v>12.77</v>
      </c>
      <c r="Z1217" s="4" t="s">
        <v>2924</v>
      </c>
      <c r="AA1217" s="10" t="s">
        <v>2924</v>
      </c>
      <c r="AB1217" s="10" t="s">
        <v>2924</v>
      </c>
      <c r="AC1217" s="4">
        <v>8.9027119999999993</v>
      </c>
      <c r="AD1217" s="4">
        <v>9.2492061016015992</v>
      </c>
      <c r="AE1217" s="4">
        <v>9.1736171446378005</v>
      </c>
      <c r="AF1217" s="4">
        <v>14.02539</v>
      </c>
      <c r="AG1217" s="4">
        <v>15.6765143748766</v>
      </c>
      <c r="AH1217" s="4">
        <v>15.6422947736773</v>
      </c>
      <c r="AI1217" s="4">
        <v>1.1161289999999999</v>
      </c>
      <c r="AJ1217" s="4">
        <v>1.283288</v>
      </c>
    </row>
    <row r="1218" spans="1:36" hidden="1" x14ac:dyDescent="0.3">
      <c r="A1218" s="1" t="s">
        <v>1212</v>
      </c>
      <c r="B1218" s="2">
        <v>4672250</v>
      </c>
      <c r="C1218" s="3" t="s">
        <v>2919</v>
      </c>
      <c r="D1218" s="4">
        <v>856.03954576000001</v>
      </c>
      <c r="E1218" s="3" t="s">
        <v>2937</v>
      </c>
      <c r="F1218" s="3" t="s">
        <v>2967</v>
      </c>
      <c r="G1218" s="3" t="s">
        <v>2968</v>
      </c>
      <c r="H1218" s="3" t="s">
        <v>3000</v>
      </c>
      <c r="I1218" s="3" t="s">
        <v>3606</v>
      </c>
      <c r="J1218" s="4">
        <v>16.683316999999999</v>
      </c>
      <c r="K1218" s="4">
        <v>10.710901</v>
      </c>
      <c r="L1218" s="4">
        <v>13.50826</v>
      </c>
      <c r="M1218" s="4">
        <v>1.2131719999999999</v>
      </c>
      <c r="N1218" s="4">
        <v>16.903039</v>
      </c>
      <c r="O1218" s="4">
        <v>22.857143000000001</v>
      </c>
      <c r="P1218" s="4">
        <v>1.751387</v>
      </c>
      <c r="Q1218" s="4">
        <v>10.326788000000001</v>
      </c>
      <c r="R1218" s="4">
        <v>36.552401000000003</v>
      </c>
      <c r="S1218" s="3" t="s">
        <v>5611</v>
      </c>
      <c r="T1218" s="4">
        <v>11.68</v>
      </c>
      <c r="U1218" s="4">
        <v>856.03954576000001</v>
      </c>
      <c r="V1218" s="10">
        <v>794.27454499999999</v>
      </c>
      <c r="W1218" s="4" t="s">
        <v>2935</v>
      </c>
      <c r="X1218" s="4">
        <v>13</v>
      </c>
      <c r="Y1218" s="5" t="s">
        <v>5612</v>
      </c>
      <c r="Z1218" s="4">
        <v>16.903039</v>
      </c>
      <c r="AA1218" s="10">
        <v>14.2178940961</v>
      </c>
      <c r="AB1218" s="10">
        <v>15.314819185399999</v>
      </c>
      <c r="AC1218" s="4">
        <v>0.46675100000000003</v>
      </c>
      <c r="AD1218" s="4">
        <v>0.45304204984399998</v>
      </c>
      <c r="AE1218" s="4">
        <v>0.4638355326293</v>
      </c>
      <c r="AF1218" s="4">
        <v>10.326788000000001</v>
      </c>
      <c r="AG1218" s="4">
        <v>7.3432159287158996</v>
      </c>
      <c r="AH1218" s="4">
        <v>8.8669869698113004</v>
      </c>
      <c r="AI1218" s="4">
        <v>1.751387</v>
      </c>
      <c r="AJ1218" s="4">
        <v>2.1236359999999999</v>
      </c>
    </row>
    <row r="1219" spans="1:36" hidden="1" x14ac:dyDescent="0.3">
      <c r="A1219" s="1" t="s">
        <v>1213</v>
      </c>
      <c r="B1219" s="2">
        <v>4328204</v>
      </c>
      <c r="C1219" s="3" t="s">
        <v>2919</v>
      </c>
      <c r="D1219" s="4">
        <v>9103.5754762500001</v>
      </c>
      <c r="E1219" s="3" t="s">
        <v>2920</v>
      </c>
      <c r="F1219" s="3" t="s">
        <v>2961</v>
      </c>
      <c r="G1219" s="3" t="s">
        <v>2974</v>
      </c>
      <c r="H1219" s="3" t="s">
        <v>3092</v>
      </c>
      <c r="I1219" s="3" t="s">
        <v>3366</v>
      </c>
      <c r="J1219" s="4">
        <v>52.212001999999998</v>
      </c>
      <c r="K1219" s="4">
        <v>38.722555</v>
      </c>
      <c r="L1219" s="4">
        <v>18.993265999999998</v>
      </c>
      <c r="M1219" s="4">
        <v>5.3243080000000003</v>
      </c>
      <c r="N1219" s="4">
        <v>86.875</v>
      </c>
      <c r="O1219" s="4">
        <v>30.0758284246382</v>
      </c>
      <c r="P1219" s="4">
        <v>4.2203059999999999</v>
      </c>
      <c r="Q1219" s="4">
        <v>28.973644</v>
      </c>
      <c r="R1219" s="4" t="s">
        <v>2924</v>
      </c>
      <c r="S1219" s="3" t="s">
        <v>5613</v>
      </c>
      <c r="T1219" s="4">
        <v>104.25</v>
      </c>
      <c r="U1219" s="4">
        <v>9103.5754762500001</v>
      </c>
      <c r="V1219" s="10">
        <v>9934.1354759999995</v>
      </c>
      <c r="W1219" s="4" t="s">
        <v>2935</v>
      </c>
      <c r="X1219" s="4">
        <v>105.73</v>
      </c>
      <c r="Y1219" s="4">
        <v>62.1</v>
      </c>
      <c r="Z1219" s="4">
        <v>86.947456000000003</v>
      </c>
      <c r="AA1219" s="10">
        <v>31.588994606299998</v>
      </c>
      <c r="AB1219" s="10">
        <v>33.430176626700003</v>
      </c>
      <c r="AC1219" s="4">
        <v>9.0381719999999994</v>
      </c>
      <c r="AD1219" s="4">
        <v>7.9404656051601004</v>
      </c>
      <c r="AE1219" s="4">
        <v>8.3953180117291009</v>
      </c>
      <c r="AF1219" s="4">
        <v>28.973644</v>
      </c>
      <c r="AG1219" s="4">
        <v>19.6529454207916</v>
      </c>
      <c r="AH1219" s="4">
        <v>20.835932932534099</v>
      </c>
      <c r="AI1219" s="4">
        <v>4.2203059999999999</v>
      </c>
      <c r="AJ1219" s="4" t="s">
        <v>2924</v>
      </c>
    </row>
    <row r="1220" spans="1:36" hidden="1" x14ac:dyDescent="0.3">
      <c r="A1220" s="1" t="s">
        <v>1214</v>
      </c>
      <c r="B1220" s="2">
        <v>102953</v>
      </c>
      <c r="C1220" s="3" t="s">
        <v>2936</v>
      </c>
      <c r="D1220" s="4">
        <v>15121.957205979999</v>
      </c>
      <c r="E1220" s="3" t="s">
        <v>2977</v>
      </c>
      <c r="F1220" s="3" t="s">
        <v>2978</v>
      </c>
      <c r="G1220" s="3" t="s">
        <v>3083</v>
      </c>
      <c r="H1220" s="3" t="s">
        <v>3083</v>
      </c>
      <c r="I1220" s="3" t="s">
        <v>2980</v>
      </c>
      <c r="J1220" s="4">
        <v>29.84985</v>
      </c>
      <c r="K1220" s="4">
        <v>-2.2603979999999999</v>
      </c>
      <c r="L1220" s="4">
        <v>-3.6112350000000002</v>
      </c>
      <c r="M1220" s="4">
        <v>3.6433369999999998</v>
      </c>
      <c r="N1220" s="4">
        <v>46</v>
      </c>
      <c r="O1220" s="4">
        <v>13.537884</v>
      </c>
      <c r="P1220" s="4">
        <v>1.7659069999999999</v>
      </c>
      <c r="Q1220" s="4">
        <v>17.254857000000001</v>
      </c>
      <c r="R1220" s="4">
        <v>47.422736999999998</v>
      </c>
      <c r="S1220" s="3" t="s">
        <v>5614</v>
      </c>
      <c r="T1220" s="4">
        <v>21.62</v>
      </c>
      <c r="U1220" s="4">
        <v>15121.957205979999</v>
      </c>
      <c r="V1220" s="10">
        <v>24496.837205</v>
      </c>
      <c r="W1220" s="4">
        <v>5.5504162812210902</v>
      </c>
      <c r="X1220" s="4">
        <v>23.26</v>
      </c>
      <c r="Y1220" s="4">
        <v>16.015000000000001</v>
      </c>
      <c r="Z1220" s="4">
        <v>44.669421</v>
      </c>
      <c r="AA1220" s="10">
        <v>82.361904761900007</v>
      </c>
      <c r="AB1220" s="10">
        <v>53.399856744099999</v>
      </c>
      <c r="AC1220" s="4">
        <v>9.5836279999999991</v>
      </c>
      <c r="AD1220" s="4">
        <v>8.7083247811874998</v>
      </c>
      <c r="AE1220" s="4">
        <v>9.1695419999125996</v>
      </c>
      <c r="AF1220" s="4">
        <v>17.254857000000001</v>
      </c>
      <c r="AG1220" s="4">
        <v>15.1584273823771</v>
      </c>
      <c r="AH1220" s="4">
        <v>15.5262281707114</v>
      </c>
      <c r="AI1220" s="4">
        <v>1.7659069999999999</v>
      </c>
      <c r="AJ1220" s="4">
        <v>1.989876</v>
      </c>
    </row>
    <row r="1221" spans="1:36" hidden="1" x14ac:dyDescent="0.3">
      <c r="A1221" s="1" t="s">
        <v>1215</v>
      </c>
      <c r="B1221" s="2">
        <v>4627536</v>
      </c>
      <c r="C1221" s="3" t="s">
        <v>2919</v>
      </c>
      <c r="D1221" s="4">
        <v>979.05508377000001</v>
      </c>
      <c r="E1221" s="3" t="s">
        <v>2920</v>
      </c>
      <c r="F1221" s="3" t="s">
        <v>2961</v>
      </c>
      <c r="G1221" s="3" t="s">
        <v>3375</v>
      </c>
      <c r="H1221" s="3" t="s">
        <v>3375</v>
      </c>
      <c r="I1221" s="3" t="s">
        <v>2950</v>
      </c>
      <c r="J1221" s="4">
        <v>24.767441999999999</v>
      </c>
      <c r="K1221" s="4">
        <v>14.108472000000001</v>
      </c>
      <c r="L1221" s="4">
        <v>7.0502159999999998</v>
      </c>
      <c r="M1221" s="4">
        <v>2.5485820000000001</v>
      </c>
      <c r="N1221" s="4">
        <v>49.599384000000001</v>
      </c>
      <c r="O1221" s="4">
        <v>30.168697000000002</v>
      </c>
      <c r="P1221" s="4">
        <v>2.7541069999999999</v>
      </c>
      <c r="Q1221" s="4">
        <v>20.227501</v>
      </c>
      <c r="R1221" s="4">
        <v>20.890547999999999</v>
      </c>
      <c r="S1221" s="3" t="s">
        <v>5615</v>
      </c>
      <c r="T1221" s="4">
        <v>32.19</v>
      </c>
      <c r="U1221" s="4">
        <v>979.05508377000001</v>
      </c>
      <c r="V1221" s="10">
        <v>902.10608300000001</v>
      </c>
      <c r="W1221" s="4">
        <v>0.34793414103758902</v>
      </c>
      <c r="X1221" s="4">
        <v>32.93</v>
      </c>
      <c r="Y1221" s="4">
        <v>23.92</v>
      </c>
      <c r="Z1221" s="4">
        <v>49.599384000000001</v>
      </c>
      <c r="AA1221" s="10">
        <v>49.272922087799998</v>
      </c>
      <c r="AB1221" s="10">
        <v>49.270659544099999</v>
      </c>
      <c r="AC1221" s="5" t="s">
        <v>5616</v>
      </c>
      <c r="AD1221" s="4">
        <v>2.9926535445505</v>
      </c>
      <c r="AE1221" s="4">
        <v>3.1005056907522999</v>
      </c>
      <c r="AF1221" s="4">
        <v>20.227501</v>
      </c>
      <c r="AG1221" s="4">
        <v>13.199105770637599</v>
      </c>
      <c r="AH1221" s="4">
        <v>13.4888659365891</v>
      </c>
      <c r="AI1221" s="4">
        <v>2.7541069999999999</v>
      </c>
      <c r="AJ1221" s="4">
        <v>15.321275999999999</v>
      </c>
    </row>
    <row r="1222" spans="1:36" hidden="1" x14ac:dyDescent="0.3">
      <c r="A1222" s="1" t="s">
        <v>1216</v>
      </c>
      <c r="B1222" s="2">
        <v>4994753</v>
      </c>
      <c r="C1222" s="3" t="s">
        <v>2919</v>
      </c>
      <c r="D1222" s="4">
        <v>971.00492120000001</v>
      </c>
      <c r="E1222" s="3" t="s">
        <v>2937</v>
      </c>
      <c r="F1222" s="3" t="s">
        <v>3060</v>
      </c>
      <c r="G1222" s="3" t="s">
        <v>3178</v>
      </c>
      <c r="H1222" s="3" t="s">
        <v>3179</v>
      </c>
      <c r="I1222" s="3" t="s">
        <v>3428</v>
      </c>
      <c r="J1222" s="4">
        <v>-6.7119160000000004</v>
      </c>
      <c r="K1222" s="4">
        <v>1.47662</v>
      </c>
      <c r="L1222" s="4">
        <v>8.6994729999999993</v>
      </c>
      <c r="M1222" s="4">
        <v>1.393443</v>
      </c>
      <c r="N1222" s="4" t="s">
        <v>2924</v>
      </c>
      <c r="O1222" s="4">
        <v>10.908289</v>
      </c>
      <c r="P1222" s="4">
        <v>1.175856</v>
      </c>
      <c r="Q1222" s="4">
        <v>4.8234209999999997</v>
      </c>
      <c r="R1222" s="4">
        <v>8.3691820000000003</v>
      </c>
      <c r="S1222" s="3" t="s">
        <v>5617</v>
      </c>
      <c r="T1222" s="4">
        <v>12.37</v>
      </c>
      <c r="U1222" s="4">
        <v>971.00492120000001</v>
      </c>
      <c r="V1222" s="10">
        <v>1156.6419209999999</v>
      </c>
      <c r="W1222" s="4">
        <v>0.64672594987873899</v>
      </c>
      <c r="X1222" s="4">
        <v>14.6</v>
      </c>
      <c r="Y1222" s="4">
        <v>9.6300000000000008</v>
      </c>
      <c r="Z1222" s="4" t="s">
        <v>2924</v>
      </c>
      <c r="AA1222" s="10">
        <v>294.52380952380003</v>
      </c>
      <c r="AB1222" s="10" t="s">
        <v>2924</v>
      </c>
      <c r="AC1222" s="4">
        <v>1.0706850000000001</v>
      </c>
      <c r="AD1222" s="4">
        <v>1.0615204531682001</v>
      </c>
      <c r="AE1222" s="4">
        <v>1.0897032587240001</v>
      </c>
      <c r="AF1222" s="4">
        <v>4.8234209999999997</v>
      </c>
      <c r="AG1222" s="4">
        <v>5.6578790962005003</v>
      </c>
      <c r="AH1222" s="4">
        <v>7.1138052638406002</v>
      </c>
      <c r="AI1222" s="4">
        <v>1.175856</v>
      </c>
      <c r="AJ1222" s="4">
        <v>2.377475</v>
      </c>
    </row>
    <row r="1223" spans="1:36" hidden="1" x14ac:dyDescent="0.3">
      <c r="A1223" s="1" t="s">
        <v>1217</v>
      </c>
      <c r="B1223" s="2">
        <v>1021344</v>
      </c>
      <c r="C1223" s="3" t="s">
        <v>2919</v>
      </c>
      <c r="D1223" s="4">
        <v>2896.0576799400001</v>
      </c>
      <c r="E1223" s="3" t="s">
        <v>2930</v>
      </c>
      <c r="F1223" s="3" t="s">
        <v>2931</v>
      </c>
      <c r="G1223" s="3" t="s">
        <v>2931</v>
      </c>
      <c r="H1223" s="3" t="s">
        <v>2932</v>
      </c>
      <c r="I1223" s="3" t="s">
        <v>2933</v>
      </c>
      <c r="J1223" s="4">
        <v>122.211254</v>
      </c>
      <c r="K1223" s="4">
        <v>28.213404000000001</v>
      </c>
      <c r="L1223" s="4">
        <v>16.511386999999999</v>
      </c>
      <c r="M1223" s="4">
        <v>2.973468</v>
      </c>
      <c r="N1223" s="4">
        <v>37.726256983240198</v>
      </c>
      <c r="O1223" s="4">
        <v>14.890848999999999</v>
      </c>
      <c r="P1223" s="4">
        <v>1.4268209999999999</v>
      </c>
      <c r="Q1223" s="4" t="s">
        <v>2935</v>
      </c>
      <c r="R1223" s="4" t="s">
        <v>2935</v>
      </c>
      <c r="S1223" s="3" t="s">
        <v>5618</v>
      </c>
      <c r="T1223" s="4">
        <v>67.53</v>
      </c>
      <c r="U1223" s="4">
        <v>2896.0576799400001</v>
      </c>
      <c r="V1223" s="10" t="s">
        <v>2935</v>
      </c>
      <c r="W1223" s="4">
        <v>1.7769880053309599</v>
      </c>
      <c r="X1223" s="4">
        <v>69.91</v>
      </c>
      <c r="Y1223" s="4">
        <v>29.67</v>
      </c>
      <c r="Z1223" s="4">
        <v>37.621169999999999</v>
      </c>
      <c r="AA1223" s="10">
        <v>15.9834319526</v>
      </c>
      <c r="AB1223" s="10">
        <v>14.6964091403</v>
      </c>
      <c r="AC1223" s="4" t="s">
        <v>2935</v>
      </c>
      <c r="AD1223" s="4" t="s">
        <v>2935</v>
      </c>
      <c r="AE1223" s="4" t="s">
        <v>2935</v>
      </c>
      <c r="AF1223" s="4" t="s">
        <v>2935</v>
      </c>
      <c r="AG1223" s="4" t="s">
        <v>2935</v>
      </c>
      <c r="AH1223" s="4" t="s">
        <v>2935</v>
      </c>
      <c r="AI1223" s="4">
        <v>1.4268209999999999</v>
      </c>
      <c r="AJ1223" s="4">
        <v>2.0117370000000001</v>
      </c>
    </row>
    <row r="1224" spans="1:36" hidden="1" x14ac:dyDescent="0.3">
      <c r="A1224" s="1" t="s">
        <v>1218</v>
      </c>
      <c r="B1224" s="2">
        <v>4130678</v>
      </c>
      <c r="C1224" s="3" t="s">
        <v>2936</v>
      </c>
      <c r="D1224" s="4">
        <v>3467.9237932800002</v>
      </c>
      <c r="E1224" s="3" t="s">
        <v>3033</v>
      </c>
      <c r="F1224" s="3" t="s">
        <v>3033</v>
      </c>
      <c r="G1224" s="3" t="s">
        <v>3054</v>
      </c>
      <c r="H1224" s="3" t="s">
        <v>3565</v>
      </c>
      <c r="I1224" s="3" t="s">
        <v>3056</v>
      </c>
      <c r="J1224" s="4">
        <v>14.760915000000001</v>
      </c>
      <c r="K1224" s="4">
        <v>-8.1530780000000007</v>
      </c>
      <c r="L1224" s="4">
        <v>-26.693227</v>
      </c>
      <c r="M1224" s="4">
        <v>0.36363600000000001</v>
      </c>
      <c r="N1224" s="4" t="s">
        <v>2924</v>
      </c>
      <c r="O1224" s="4" t="s">
        <v>2924</v>
      </c>
      <c r="P1224" s="4">
        <v>1.701603</v>
      </c>
      <c r="Q1224" s="4">
        <v>14.937239999999999</v>
      </c>
      <c r="R1224" s="4" t="s">
        <v>2924</v>
      </c>
      <c r="S1224" s="3" t="s">
        <v>5619</v>
      </c>
      <c r="T1224" s="4">
        <v>5.52</v>
      </c>
      <c r="U1224" s="4">
        <v>3467.9237932800002</v>
      </c>
      <c r="V1224" s="10">
        <v>3953.3047929999998</v>
      </c>
      <c r="W1224" s="4">
        <v>0.99637681159420299</v>
      </c>
      <c r="X1224" s="4">
        <v>7.68</v>
      </c>
      <c r="Y1224" s="4">
        <v>3.33</v>
      </c>
      <c r="Z1224" s="4" t="s">
        <v>2924</v>
      </c>
      <c r="AA1224" s="10">
        <v>19.784946236500002</v>
      </c>
      <c r="AB1224" s="10">
        <v>46.1577054937</v>
      </c>
      <c r="AC1224" s="4">
        <v>4.7009429999999996</v>
      </c>
      <c r="AD1224" s="4">
        <v>4.6197644919767002</v>
      </c>
      <c r="AE1224" s="4">
        <v>4.2654297474872997</v>
      </c>
      <c r="AF1224" s="4">
        <v>14.937239999999999</v>
      </c>
      <c r="AG1224" s="4">
        <v>8.2429207527105994</v>
      </c>
      <c r="AH1224" s="4">
        <v>12.342989616265299</v>
      </c>
      <c r="AI1224" s="4">
        <v>1.701603</v>
      </c>
      <c r="AJ1224" s="4">
        <v>1.701603</v>
      </c>
    </row>
    <row r="1225" spans="1:36" hidden="1" x14ac:dyDescent="0.3">
      <c r="A1225" s="1" t="s">
        <v>1219</v>
      </c>
      <c r="B1225" s="2">
        <v>4987565</v>
      </c>
      <c r="C1225" s="3" t="s">
        <v>2936</v>
      </c>
      <c r="D1225" s="4">
        <v>33357.249359020003</v>
      </c>
      <c r="E1225" s="3" t="s">
        <v>2937</v>
      </c>
      <c r="F1225" s="3" t="s">
        <v>2938</v>
      </c>
      <c r="G1225" s="3" t="s">
        <v>2952</v>
      </c>
      <c r="H1225" s="3" t="s">
        <v>2952</v>
      </c>
      <c r="I1225" s="3" t="s">
        <v>3607</v>
      </c>
      <c r="J1225" s="4">
        <v>60.448534000000002</v>
      </c>
      <c r="K1225" s="4">
        <v>13.390499</v>
      </c>
      <c r="L1225" s="4">
        <v>9.2183039999999998</v>
      </c>
      <c r="M1225" s="4">
        <v>3.1840540000000002</v>
      </c>
      <c r="N1225" s="4">
        <v>81.824046999999993</v>
      </c>
      <c r="O1225" s="4">
        <v>69.201389000000006</v>
      </c>
      <c r="P1225" s="4">
        <v>10.923113000000001</v>
      </c>
      <c r="Q1225" s="4">
        <v>35.351562000000001</v>
      </c>
      <c r="R1225" s="4">
        <v>160.83991399999999</v>
      </c>
      <c r="S1225" s="3" t="s">
        <v>5620</v>
      </c>
      <c r="T1225" s="5" t="s">
        <v>5621</v>
      </c>
      <c r="U1225" s="4">
        <v>33357.249359020003</v>
      </c>
      <c r="V1225" s="10">
        <v>35799.607359000001</v>
      </c>
      <c r="W1225" s="4">
        <v>7.8847394452010597E-2</v>
      </c>
      <c r="X1225" s="4">
        <v>282.82</v>
      </c>
      <c r="Y1225" s="4">
        <v>167.56</v>
      </c>
      <c r="Z1225" s="4">
        <v>81.824046999999993</v>
      </c>
      <c r="AA1225" s="10">
        <v>68.045360321900006</v>
      </c>
      <c r="AB1225" s="10">
        <v>76.863531557200005</v>
      </c>
      <c r="AC1225" s="4">
        <v>9.4696660000000001</v>
      </c>
      <c r="AD1225" s="4">
        <v>8.6297726562702994</v>
      </c>
      <c r="AE1225" s="4">
        <v>9.1973586599546007</v>
      </c>
      <c r="AF1225" s="4">
        <v>35.351562000000001</v>
      </c>
      <c r="AG1225" s="4">
        <v>32.7301269577151</v>
      </c>
      <c r="AH1225" s="4">
        <v>35.435546101903697</v>
      </c>
      <c r="AI1225" s="4">
        <v>10.923113000000001</v>
      </c>
      <c r="AJ1225" s="4" t="s">
        <v>2924</v>
      </c>
    </row>
    <row r="1226" spans="1:36" hidden="1" x14ac:dyDescent="0.3">
      <c r="A1226" s="1" t="s">
        <v>1220</v>
      </c>
      <c r="B1226" s="2">
        <v>4996608</v>
      </c>
      <c r="C1226" s="3" t="s">
        <v>2919</v>
      </c>
      <c r="D1226" s="4">
        <v>950.45919162999996</v>
      </c>
      <c r="E1226" s="3" t="s">
        <v>2937</v>
      </c>
      <c r="F1226" s="3" t="s">
        <v>2967</v>
      </c>
      <c r="G1226" s="3" t="s">
        <v>3087</v>
      </c>
      <c r="H1226" s="3" t="s">
        <v>3088</v>
      </c>
      <c r="I1226" s="3" t="s">
        <v>3149</v>
      </c>
      <c r="J1226" s="4">
        <v>70.961821</v>
      </c>
      <c r="K1226" s="4">
        <v>24.953044999999999</v>
      </c>
      <c r="L1226" s="4">
        <v>20.149639000000001</v>
      </c>
      <c r="M1226" s="4">
        <v>3.9973200000000002</v>
      </c>
      <c r="N1226" s="4">
        <v>25.489874</v>
      </c>
      <c r="O1226" s="4">
        <v>9.3608039999999999</v>
      </c>
      <c r="P1226" s="4">
        <v>1.966639</v>
      </c>
      <c r="Q1226" s="4">
        <v>4.98658</v>
      </c>
      <c r="R1226" s="4">
        <v>7.9094769999999999</v>
      </c>
      <c r="S1226" s="3" t="s">
        <v>5622</v>
      </c>
      <c r="T1226" s="4">
        <v>46.57</v>
      </c>
      <c r="U1226" s="4">
        <v>950.45919162999996</v>
      </c>
      <c r="V1226" s="10">
        <v>644.64019099999996</v>
      </c>
      <c r="W1226" s="4">
        <v>1.2883830792355599</v>
      </c>
      <c r="X1226" s="4">
        <v>49.02</v>
      </c>
      <c r="Y1226" s="4">
        <v>26.52</v>
      </c>
      <c r="Z1226" s="4">
        <v>25.489874</v>
      </c>
      <c r="AA1226" s="10">
        <v>16.455830388599999</v>
      </c>
      <c r="AB1226" s="10">
        <v>17.420221222199999</v>
      </c>
      <c r="AC1226" s="4">
        <v>0.59936199999999995</v>
      </c>
      <c r="AD1226" s="4">
        <v>0.58566182019180002</v>
      </c>
      <c r="AE1226" s="4">
        <v>0.59667949311839996</v>
      </c>
      <c r="AF1226" s="4">
        <v>4.98658</v>
      </c>
      <c r="AG1226" s="4">
        <v>5.9566849686707002</v>
      </c>
      <c r="AH1226" s="4">
        <v>5.8614843833823</v>
      </c>
      <c r="AI1226" s="4">
        <v>1.966639</v>
      </c>
      <c r="AJ1226" s="4">
        <v>3.3612410000000001</v>
      </c>
    </row>
    <row r="1227" spans="1:36" hidden="1" x14ac:dyDescent="0.3">
      <c r="A1227" s="1" t="s">
        <v>1221</v>
      </c>
      <c r="B1227" s="2">
        <v>4914317</v>
      </c>
      <c r="C1227" s="3" t="s">
        <v>2919</v>
      </c>
      <c r="D1227" s="4">
        <v>1597.7854102399999</v>
      </c>
      <c r="E1227" s="3" t="s">
        <v>2925</v>
      </c>
      <c r="F1227" s="3" t="s">
        <v>2997</v>
      </c>
      <c r="G1227" s="3" t="s">
        <v>3250</v>
      </c>
      <c r="H1227" s="3" t="s">
        <v>3433</v>
      </c>
      <c r="I1227" s="3" t="s">
        <v>2945</v>
      </c>
      <c r="J1227" s="4">
        <v>-33.231473999999999</v>
      </c>
      <c r="K1227" s="4">
        <v>36.856527999999997</v>
      </c>
      <c r="L1227" s="4">
        <v>8.3023539999999993</v>
      </c>
      <c r="M1227" s="4">
        <v>7.7017870000000004</v>
      </c>
      <c r="N1227" s="4">
        <v>11.603052999999999</v>
      </c>
      <c r="O1227" s="4">
        <v>8.7182040000000001</v>
      </c>
      <c r="P1227" s="4">
        <v>1.017625</v>
      </c>
      <c r="Q1227" s="4">
        <v>8.0777850000000004</v>
      </c>
      <c r="R1227" s="4">
        <v>11.192883999999999</v>
      </c>
      <c r="S1227" s="3" t="s">
        <v>5623</v>
      </c>
      <c r="T1227" s="4">
        <v>69.92</v>
      </c>
      <c r="U1227" s="4">
        <v>1597.7854102399999</v>
      </c>
      <c r="V1227" s="10">
        <v>2325.6994100000002</v>
      </c>
      <c r="W1227" s="4" t="s">
        <v>2935</v>
      </c>
      <c r="X1227" s="4">
        <v>127.83</v>
      </c>
      <c r="Y1227" s="4">
        <v>48.05</v>
      </c>
      <c r="Z1227" s="4">
        <v>11.603052999999999</v>
      </c>
      <c r="AA1227" s="10">
        <v>9.2381682213000005</v>
      </c>
      <c r="AB1227" s="10">
        <v>9.7398979205000007</v>
      </c>
      <c r="AC1227" s="4">
        <v>1.2050989999999999</v>
      </c>
      <c r="AD1227" s="4">
        <v>1.2135339833170999</v>
      </c>
      <c r="AE1227" s="4">
        <v>1.2200188232422999</v>
      </c>
      <c r="AF1227" s="4">
        <v>8.0777850000000004</v>
      </c>
      <c r="AG1227" s="4">
        <v>7.9220237561989997</v>
      </c>
      <c r="AH1227" s="4">
        <v>7.9891368391055</v>
      </c>
      <c r="AI1227" s="4">
        <v>1.017625</v>
      </c>
      <c r="AJ1227" s="4" t="s">
        <v>2924</v>
      </c>
    </row>
    <row r="1228" spans="1:36" hidden="1" x14ac:dyDescent="0.3">
      <c r="A1228" s="1" t="s">
        <v>1222</v>
      </c>
      <c r="B1228" s="2">
        <v>4100653</v>
      </c>
      <c r="C1228" s="3" t="s">
        <v>2936</v>
      </c>
      <c r="D1228" s="4">
        <v>1764.50521192</v>
      </c>
      <c r="E1228" s="3" t="s">
        <v>2937</v>
      </c>
      <c r="F1228" s="3" t="s">
        <v>2938</v>
      </c>
      <c r="G1228" s="3" t="s">
        <v>3047</v>
      </c>
      <c r="H1228" s="3" t="s">
        <v>3071</v>
      </c>
      <c r="I1228" s="3" t="s">
        <v>3434</v>
      </c>
      <c r="J1228" s="4">
        <v>33.467438000000001</v>
      </c>
      <c r="K1228" s="4">
        <v>23.413160000000001</v>
      </c>
      <c r="L1228" s="4">
        <v>12.125052999999999</v>
      </c>
      <c r="M1228" s="4">
        <v>6.4580830000000002</v>
      </c>
      <c r="N1228" s="4">
        <v>47.015058000000003</v>
      </c>
      <c r="O1228" s="4">
        <v>20</v>
      </c>
      <c r="P1228" s="4">
        <v>1.990102</v>
      </c>
      <c r="Q1228" s="4">
        <v>13.553353</v>
      </c>
      <c r="R1228" s="4">
        <v>19.909188</v>
      </c>
      <c r="S1228" s="3" t="s">
        <v>5624</v>
      </c>
      <c r="T1228" s="4">
        <v>53.08</v>
      </c>
      <c r="U1228" s="4">
        <v>1764.50521192</v>
      </c>
      <c r="V1228" s="10">
        <v>2224.1052110000001</v>
      </c>
      <c r="W1228" s="4">
        <v>0.67822155237377602</v>
      </c>
      <c r="X1228" s="4">
        <v>57.29</v>
      </c>
      <c r="Y1228" s="4">
        <v>37.5</v>
      </c>
      <c r="Z1228" s="4">
        <v>47.015058000000003</v>
      </c>
      <c r="AA1228" s="10">
        <v>24.665427509200001</v>
      </c>
      <c r="AB1228" s="10">
        <v>24.943609022499999</v>
      </c>
      <c r="AC1228" s="4">
        <v>2.7129850000000002</v>
      </c>
      <c r="AD1228" s="4">
        <v>2.8021564635535001</v>
      </c>
      <c r="AE1228" s="4">
        <v>2.7710839247357</v>
      </c>
      <c r="AF1228" s="4">
        <v>13.553353</v>
      </c>
      <c r="AG1228" s="4">
        <v>13.7493375160499</v>
      </c>
      <c r="AH1228" s="4">
        <v>14.266138196676099</v>
      </c>
      <c r="AI1228" s="4">
        <v>1.990102</v>
      </c>
      <c r="AJ1228" s="4" t="s">
        <v>2924</v>
      </c>
    </row>
    <row r="1229" spans="1:36" hidden="1" x14ac:dyDescent="0.3">
      <c r="A1229" s="1" t="s">
        <v>1223</v>
      </c>
      <c r="B1229" s="2">
        <v>4277586</v>
      </c>
      <c r="C1229" s="3" t="s">
        <v>2936</v>
      </c>
      <c r="D1229" s="4">
        <v>1727.8957827199999</v>
      </c>
      <c r="E1229" s="3" t="s">
        <v>3098</v>
      </c>
      <c r="F1229" s="3" t="s">
        <v>3098</v>
      </c>
      <c r="G1229" s="3" t="s">
        <v>3184</v>
      </c>
      <c r="H1229" s="3" t="s">
        <v>3185</v>
      </c>
      <c r="I1229" s="3" t="s">
        <v>3304</v>
      </c>
      <c r="J1229" s="4">
        <v>23.076923000000001</v>
      </c>
      <c r="K1229" s="4">
        <v>8.5004779999999993</v>
      </c>
      <c r="L1229" s="4">
        <v>16.992791</v>
      </c>
      <c r="M1229" s="4">
        <v>14.170854</v>
      </c>
      <c r="N1229" s="4">
        <v>241.70212799999999</v>
      </c>
      <c r="O1229" s="4">
        <v>9.1391790000000004</v>
      </c>
      <c r="P1229" s="4">
        <v>1.100136</v>
      </c>
      <c r="Q1229" s="4">
        <v>4.8782800000000002</v>
      </c>
      <c r="R1229" s="4">
        <v>11.267165</v>
      </c>
      <c r="S1229" s="3" t="s">
        <v>5625</v>
      </c>
      <c r="T1229" s="4">
        <v>11.36</v>
      </c>
      <c r="U1229" s="4">
        <v>1727.8957827199999</v>
      </c>
      <c r="V1229" s="10">
        <v>2071.707782</v>
      </c>
      <c r="W1229" s="4" t="s">
        <v>2935</v>
      </c>
      <c r="X1229" s="4">
        <v>13.05</v>
      </c>
      <c r="Y1229" s="4">
        <v>8.82</v>
      </c>
      <c r="Z1229" s="4">
        <v>241.70212799999999</v>
      </c>
      <c r="AA1229" s="10">
        <v>14.595914171900001</v>
      </c>
      <c r="AB1229" s="10">
        <v>26.215586273700001</v>
      </c>
      <c r="AC1229" s="4">
        <v>1.5476859999999999</v>
      </c>
      <c r="AD1229" s="4">
        <v>1.5150808609301001</v>
      </c>
      <c r="AE1229" s="4">
        <v>1.5691165975663</v>
      </c>
      <c r="AF1229" s="4">
        <v>4.8782800000000002</v>
      </c>
      <c r="AG1229" s="4">
        <v>5.8632763413428997</v>
      </c>
      <c r="AH1229" s="4">
        <v>7.0284086211926997</v>
      </c>
      <c r="AI1229" s="4">
        <v>1.100136</v>
      </c>
      <c r="AJ1229" s="4">
        <v>1.102806</v>
      </c>
    </row>
    <row r="1230" spans="1:36" hidden="1" x14ac:dyDescent="0.3">
      <c r="A1230" s="1" t="s">
        <v>1224</v>
      </c>
      <c r="B1230" s="2">
        <v>4561237</v>
      </c>
      <c r="C1230" s="3" t="s">
        <v>2919</v>
      </c>
      <c r="D1230" s="4">
        <v>1121.4301164000001</v>
      </c>
      <c r="E1230" s="3" t="s">
        <v>3107</v>
      </c>
      <c r="F1230" s="3" t="s">
        <v>3108</v>
      </c>
      <c r="G1230" s="3" t="s">
        <v>3109</v>
      </c>
      <c r="H1230" s="3" t="s">
        <v>3109</v>
      </c>
      <c r="I1230" s="3" t="s">
        <v>3222</v>
      </c>
      <c r="J1230" s="4">
        <v>-9.2724679999999999</v>
      </c>
      <c r="K1230" s="4">
        <v>-6.0561299999999996</v>
      </c>
      <c r="L1230" s="4">
        <v>-9.8511690000000005</v>
      </c>
      <c r="M1230" s="4">
        <v>-5.3571429999999998</v>
      </c>
      <c r="N1230" s="4">
        <v>6.4128600000000002</v>
      </c>
      <c r="O1230" s="4">
        <v>8.0238689999999995</v>
      </c>
      <c r="P1230" s="4">
        <v>0.71704999999999997</v>
      </c>
      <c r="Q1230" s="4">
        <v>2.543946</v>
      </c>
      <c r="R1230" s="4">
        <v>4.1484899999999998</v>
      </c>
      <c r="S1230" s="3" t="s">
        <v>5626</v>
      </c>
      <c r="T1230" s="4">
        <v>6.36</v>
      </c>
      <c r="U1230" s="4">
        <v>1121.4301164000001</v>
      </c>
      <c r="V1230" s="10">
        <v>778.73928599999999</v>
      </c>
      <c r="W1230" s="4" t="s">
        <v>2935</v>
      </c>
      <c r="X1230" s="5" t="s">
        <v>5147</v>
      </c>
      <c r="Y1230" s="4">
        <v>4.79</v>
      </c>
      <c r="Z1230" s="4">
        <v>6.4128600000000002</v>
      </c>
      <c r="AA1230" s="10">
        <v>6.7236751484479997</v>
      </c>
      <c r="AB1230" s="10">
        <v>7.5446031831206</v>
      </c>
      <c r="AC1230" s="4">
        <v>0.50090500000000004</v>
      </c>
      <c r="AD1230" s="4">
        <v>0.53974371773520002</v>
      </c>
      <c r="AE1230" s="4">
        <v>0.53790134053829997</v>
      </c>
      <c r="AF1230" s="4">
        <v>2.543946</v>
      </c>
      <c r="AG1230" s="4">
        <v>3.4848452730532999</v>
      </c>
      <c r="AH1230" s="4">
        <v>3.5000818092346</v>
      </c>
      <c r="AI1230" s="4">
        <v>0.71704999999999997</v>
      </c>
      <c r="AJ1230" s="4">
        <v>0.71796400000000005</v>
      </c>
    </row>
    <row r="1231" spans="1:36" hidden="1" x14ac:dyDescent="0.3">
      <c r="A1231" s="1" t="s">
        <v>1225</v>
      </c>
      <c r="B1231" s="2">
        <v>4005497</v>
      </c>
      <c r="C1231" s="3" t="s">
        <v>2936</v>
      </c>
      <c r="D1231" s="4">
        <v>3561.1201567200001</v>
      </c>
      <c r="E1231" s="3" t="s">
        <v>3098</v>
      </c>
      <c r="F1231" s="3" t="s">
        <v>3098</v>
      </c>
      <c r="G1231" s="3" t="s">
        <v>3184</v>
      </c>
      <c r="H1231" s="3" t="s">
        <v>3608</v>
      </c>
      <c r="I1231" s="3" t="s">
        <v>3609</v>
      </c>
      <c r="J1231" s="4">
        <v>-4.1212439999999999</v>
      </c>
      <c r="K1231" s="4">
        <v>11.296296</v>
      </c>
      <c r="L1231" s="4">
        <v>4.3402779999999996</v>
      </c>
      <c r="M1231" s="4">
        <v>6.5288040000000001</v>
      </c>
      <c r="N1231" s="4">
        <v>10.525394</v>
      </c>
      <c r="O1231" s="4">
        <v>18.800833999999998</v>
      </c>
      <c r="P1231" s="4">
        <v>1.2207589999999999</v>
      </c>
      <c r="Q1231" s="4">
        <v>5.7808609999999998</v>
      </c>
      <c r="R1231" s="4">
        <v>24.635161</v>
      </c>
      <c r="S1231" s="3" t="s">
        <v>5627</v>
      </c>
      <c r="T1231" s="4">
        <v>36.06</v>
      </c>
      <c r="U1231" s="4">
        <v>3561.1201567200001</v>
      </c>
      <c r="V1231" s="10">
        <v>4909.772156</v>
      </c>
      <c r="W1231" s="4">
        <v>2.7731558513588501</v>
      </c>
      <c r="X1231" s="4">
        <v>44.11</v>
      </c>
      <c r="Y1231" s="4">
        <v>29.46</v>
      </c>
      <c r="Z1231" s="4">
        <v>10.525394</v>
      </c>
      <c r="AA1231" s="10">
        <v>11.2316504545</v>
      </c>
      <c r="AB1231" s="10">
        <v>11.2316504545</v>
      </c>
      <c r="AC1231" s="4">
        <v>1.781093</v>
      </c>
      <c r="AD1231" s="4">
        <v>1.2672662831651</v>
      </c>
      <c r="AE1231" s="4">
        <v>1.2672662831651</v>
      </c>
      <c r="AF1231" s="4">
        <v>5.7808609999999998</v>
      </c>
      <c r="AG1231" s="4">
        <v>4.6044075697122002</v>
      </c>
      <c r="AH1231" s="4">
        <v>4.6044075697122002</v>
      </c>
      <c r="AI1231" s="4">
        <v>1.2207589999999999</v>
      </c>
      <c r="AJ1231" s="4">
        <v>1.2639769999999999</v>
      </c>
    </row>
    <row r="1232" spans="1:36" hidden="1" x14ac:dyDescent="0.3">
      <c r="A1232" s="1" t="s">
        <v>1226</v>
      </c>
      <c r="B1232" s="2">
        <v>4811795</v>
      </c>
      <c r="C1232" s="3" t="s">
        <v>2919</v>
      </c>
      <c r="D1232" s="4">
        <v>9361.0715535199997</v>
      </c>
      <c r="E1232" s="3" t="s">
        <v>2920</v>
      </c>
      <c r="F1232" s="3" t="s">
        <v>2961</v>
      </c>
      <c r="G1232" s="3" t="s">
        <v>2974</v>
      </c>
      <c r="H1232" s="3" t="s">
        <v>3003</v>
      </c>
      <c r="I1232" s="3" t="s">
        <v>3004</v>
      </c>
      <c r="J1232" s="4">
        <v>7.7651789999999998</v>
      </c>
      <c r="K1232" s="4">
        <v>7.5028639999999998</v>
      </c>
      <c r="L1232" s="4">
        <v>5.464251</v>
      </c>
      <c r="M1232" s="4">
        <v>9.1913900000000002</v>
      </c>
      <c r="N1232" s="4">
        <v>30.973597000000002</v>
      </c>
      <c r="O1232" s="4">
        <v>22.848448000000001</v>
      </c>
      <c r="P1232" s="4">
        <v>2.6824819999999998</v>
      </c>
      <c r="Q1232" s="4">
        <v>13.203250000000001</v>
      </c>
      <c r="R1232" s="4">
        <v>22.066580999999999</v>
      </c>
      <c r="S1232" s="3" t="s">
        <v>5628</v>
      </c>
      <c r="T1232" s="4">
        <v>75.08</v>
      </c>
      <c r="U1232" s="4">
        <v>9361.0715535199997</v>
      </c>
      <c r="V1232" s="10">
        <v>13695.071553</v>
      </c>
      <c r="W1232" s="4" t="s">
        <v>2935</v>
      </c>
      <c r="X1232" s="4">
        <v>82.63</v>
      </c>
      <c r="Y1232" s="4">
        <v>63.67</v>
      </c>
      <c r="Z1232" s="4">
        <v>30.973597000000002</v>
      </c>
      <c r="AA1232" s="10">
        <v>15.0244136716</v>
      </c>
      <c r="AB1232" s="10">
        <v>15.739711955700001</v>
      </c>
      <c r="AC1232" s="4">
        <v>1.095693</v>
      </c>
      <c r="AD1232" s="4">
        <v>1.0364490435497999</v>
      </c>
      <c r="AE1232" s="4">
        <v>1.0654029782976</v>
      </c>
      <c r="AF1232" s="4">
        <v>13.203250000000001</v>
      </c>
      <c r="AG1232" s="4">
        <v>12.096824574082699</v>
      </c>
      <c r="AH1232" s="4">
        <v>12.762952304737601</v>
      </c>
      <c r="AI1232" s="4">
        <v>2.6824819999999998</v>
      </c>
      <c r="AJ1232" s="4" t="s">
        <v>2924</v>
      </c>
    </row>
    <row r="1233" spans="1:36" hidden="1" x14ac:dyDescent="0.3">
      <c r="A1233" s="1" t="s">
        <v>1227</v>
      </c>
      <c r="B1233" s="2">
        <v>4910447</v>
      </c>
      <c r="C1233" s="3" t="s">
        <v>2936</v>
      </c>
      <c r="D1233" s="4">
        <v>848.66846318</v>
      </c>
      <c r="E1233" s="3" t="s">
        <v>3007</v>
      </c>
      <c r="F1233" s="3" t="s">
        <v>3256</v>
      </c>
      <c r="G1233" s="3" t="s">
        <v>3257</v>
      </c>
      <c r="H1233" s="3" t="s">
        <v>3257</v>
      </c>
      <c r="I1233" s="3" t="s">
        <v>3051</v>
      </c>
      <c r="J1233" s="4">
        <v>-34.372563999999997</v>
      </c>
      <c r="K1233" s="4">
        <v>0.59737200000000001</v>
      </c>
      <c r="L1233" s="4">
        <v>23.641703</v>
      </c>
      <c r="M1233" s="4">
        <v>6.1790669999999999</v>
      </c>
      <c r="N1233" s="4">
        <v>9.8710430000000002</v>
      </c>
      <c r="O1233" s="4">
        <v>4.6751800000000001</v>
      </c>
      <c r="P1233" s="4" t="s">
        <v>2924</v>
      </c>
      <c r="Q1233" s="4">
        <v>4.8713930000000003</v>
      </c>
      <c r="R1233" s="4">
        <v>7.7038450000000003</v>
      </c>
      <c r="S1233" s="3" t="s">
        <v>5629</v>
      </c>
      <c r="T1233" s="4">
        <v>8.42</v>
      </c>
      <c r="U1233" s="4">
        <v>848.66846318</v>
      </c>
      <c r="V1233" s="10">
        <v>2916.8684629999998</v>
      </c>
      <c r="W1233" s="4" t="s">
        <v>2935</v>
      </c>
      <c r="X1233" s="4">
        <v>15.66</v>
      </c>
      <c r="Y1233" s="4">
        <v>6.59</v>
      </c>
      <c r="Z1233" s="4">
        <v>9.8710430000000002</v>
      </c>
      <c r="AA1233" s="10">
        <v>4.5592376001000003</v>
      </c>
      <c r="AB1233" s="10">
        <v>4.8583182833</v>
      </c>
      <c r="AC1233" s="4">
        <v>0.58329200000000003</v>
      </c>
      <c r="AD1233" s="4">
        <v>0.57895490037660002</v>
      </c>
      <c r="AE1233" s="4">
        <v>0.58559568389009997</v>
      </c>
      <c r="AF1233" s="4">
        <v>4.8713930000000003</v>
      </c>
      <c r="AG1233" s="4">
        <v>4.5979105329529002</v>
      </c>
      <c r="AH1233" s="4">
        <v>4.7742184098987996</v>
      </c>
      <c r="AI1233" s="4" t="s">
        <v>2924</v>
      </c>
      <c r="AJ1233" s="4" t="s">
        <v>2924</v>
      </c>
    </row>
    <row r="1234" spans="1:36" hidden="1" x14ac:dyDescent="0.3">
      <c r="A1234" s="1" t="s">
        <v>1228</v>
      </c>
      <c r="B1234" s="2">
        <v>4993702</v>
      </c>
      <c r="C1234" s="3" t="s">
        <v>2936</v>
      </c>
      <c r="D1234" s="4">
        <v>6331.9518715599997</v>
      </c>
      <c r="E1234" s="3" t="s">
        <v>2937</v>
      </c>
      <c r="F1234" s="3" t="s">
        <v>2938</v>
      </c>
      <c r="G1234" s="3" t="s">
        <v>3039</v>
      </c>
      <c r="H1234" s="3" t="s">
        <v>3039</v>
      </c>
      <c r="I1234" s="3" t="s">
        <v>3451</v>
      </c>
      <c r="J1234" s="4">
        <v>79.282612</v>
      </c>
      <c r="K1234" s="4">
        <v>61.372520999999999</v>
      </c>
      <c r="L1234" s="4">
        <v>12.24572</v>
      </c>
      <c r="M1234" s="4">
        <v>2.4119079999999999</v>
      </c>
      <c r="N1234" s="4">
        <v>18.239241</v>
      </c>
      <c r="O1234" s="4">
        <v>18.691934</v>
      </c>
      <c r="P1234" s="4">
        <v>4.286346</v>
      </c>
      <c r="Q1234" s="4">
        <v>12.574225999999999</v>
      </c>
      <c r="R1234" s="4">
        <v>22.299242</v>
      </c>
      <c r="S1234" s="3" t="s">
        <v>5630</v>
      </c>
      <c r="T1234" s="4">
        <v>222.92</v>
      </c>
      <c r="U1234" s="4">
        <v>6331.9518715599997</v>
      </c>
      <c r="V1234" s="10">
        <v>11341.951870999999</v>
      </c>
      <c r="W1234" s="4">
        <v>1.1932531849990999</v>
      </c>
      <c r="X1234" s="4">
        <v>246.88</v>
      </c>
      <c r="Y1234" s="5" t="s">
        <v>5631</v>
      </c>
      <c r="Z1234" s="4">
        <v>18.239241</v>
      </c>
      <c r="AA1234" s="10">
        <v>15.628593062</v>
      </c>
      <c r="AB1234" s="10">
        <v>16.8108798638</v>
      </c>
      <c r="AC1234" s="4">
        <v>3.288475</v>
      </c>
      <c r="AD1234" s="4">
        <v>3.1272876752358001</v>
      </c>
      <c r="AE1234" s="4">
        <v>3.2066860482284998</v>
      </c>
      <c r="AF1234" s="4">
        <v>12.574225999999999</v>
      </c>
      <c r="AG1234" s="4">
        <v>6.8016931448272997</v>
      </c>
      <c r="AH1234" s="4">
        <v>7.2238334620225997</v>
      </c>
      <c r="AI1234" s="4">
        <v>4.286346</v>
      </c>
      <c r="AJ1234" s="4">
        <v>25.735396000000001</v>
      </c>
    </row>
    <row r="1235" spans="1:36" hidden="1" x14ac:dyDescent="0.3">
      <c r="A1235" s="1" t="s">
        <v>1229</v>
      </c>
      <c r="B1235" s="2">
        <v>4102290</v>
      </c>
      <c r="C1235" s="3" t="s">
        <v>2936</v>
      </c>
      <c r="D1235" s="4">
        <v>3005.1779071999999</v>
      </c>
      <c r="E1235" s="3" t="s">
        <v>2930</v>
      </c>
      <c r="F1235" s="3" t="s">
        <v>2954</v>
      </c>
      <c r="G1235" s="3" t="s">
        <v>2955</v>
      </c>
      <c r="H1235" s="3" t="s">
        <v>2956</v>
      </c>
      <c r="I1235" s="3" t="s">
        <v>3390</v>
      </c>
      <c r="J1235" s="4">
        <v>19.872205000000001</v>
      </c>
      <c r="K1235" s="4">
        <v>2.6258210000000002</v>
      </c>
      <c r="L1235" s="4">
        <v>-6.3872260000000001</v>
      </c>
      <c r="M1235" s="4">
        <v>-0.84566600000000003</v>
      </c>
      <c r="N1235" s="4">
        <v>9.3286920000000002</v>
      </c>
      <c r="O1235" s="4">
        <v>72.713177999999999</v>
      </c>
      <c r="P1235" s="4">
        <v>1.623399</v>
      </c>
      <c r="Q1235" s="4">
        <v>11.287115999999999</v>
      </c>
      <c r="R1235" s="4">
        <v>17.333680000000001</v>
      </c>
      <c r="S1235" s="3" t="s">
        <v>5632</v>
      </c>
      <c r="T1235" s="4">
        <v>18.760000000000002</v>
      </c>
      <c r="U1235" s="4">
        <v>3005.1779071999999</v>
      </c>
      <c r="V1235" s="10">
        <v>4723.9629070000001</v>
      </c>
      <c r="W1235" s="4">
        <v>8.5287846481876404</v>
      </c>
      <c r="X1235" s="4">
        <v>21.783999999999999</v>
      </c>
      <c r="Y1235" s="4">
        <v>15.14</v>
      </c>
      <c r="Z1235" s="4">
        <v>9.3286920000000002</v>
      </c>
      <c r="AA1235" s="10">
        <v>9.3552086969000001</v>
      </c>
      <c r="AB1235" s="10">
        <v>9.2162729117000008</v>
      </c>
      <c r="AC1235" s="4">
        <v>9.554748</v>
      </c>
      <c r="AD1235" s="4">
        <v>9.0648906716476993</v>
      </c>
      <c r="AE1235" s="4">
        <v>9.4104087727213006</v>
      </c>
      <c r="AF1235" s="4">
        <v>11.287115999999999</v>
      </c>
      <c r="AG1235" s="4" t="s">
        <v>2935</v>
      </c>
      <c r="AH1235" s="4" t="s">
        <v>2935</v>
      </c>
      <c r="AI1235" s="4">
        <v>1.623399</v>
      </c>
      <c r="AJ1235" s="4">
        <v>1.623399</v>
      </c>
    </row>
    <row r="1236" spans="1:36" hidden="1" x14ac:dyDescent="0.3">
      <c r="A1236" s="1" t="s">
        <v>1230</v>
      </c>
      <c r="B1236" s="2">
        <v>4019167</v>
      </c>
      <c r="C1236" s="3" t="s">
        <v>2919</v>
      </c>
      <c r="D1236" s="4">
        <v>668.81972306</v>
      </c>
      <c r="E1236" s="3" t="s">
        <v>2930</v>
      </c>
      <c r="F1236" s="3" t="s">
        <v>2931</v>
      </c>
      <c r="G1236" s="3" t="s">
        <v>2931</v>
      </c>
      <c r="H1236" s="3" t="s">
        <v>2932</v>
      </c>
      <c r="I1236" s="3" t="s">
        <v>2933</v>
      </c>
      <c r="J1236" s="4">
        <v>27.602339000000001</v>
      </c>
      <c r="K1236" s="4">
        <v>12.823164</v>
      </c>
      <c r="L1236" s="4">
        <v>13.764338</v>
      </c>
      <c r="M1236" s="4">
        <v>2.4413149999999999</v>
      </c>
      <c r="N1236" s="4">
        <v>15.366197183098601</v>
      </c>
      <c r="O1236" s="4">
        <v>40.258302999999998</v>
      </c>
      <c r="P1236" s="4">
        <v>0.97576200000000002</v>
      </c>
      <c r="Q1236" s="4" t="s">
        <v>2935</v>
      </c>
      <c r="R1236" s="4" t="s">
        <v>2935</v>
      </c>
      <c r="S1236" s="3" t="s">
        <v>5633</v>
      </c>
      <c r="T1236" s="4">
        <v>10.91</v>
      </c>
      <c r="U1236" s="4">
        <v>668.81972306</v>
      </c>
      <c r="V1236" s="10" t="s">
        <v>2935</v>
      </c>
      <c r="W1236" s="4">
        <v>4.7662694775435401</v>
      </c>
      <c r="X1236" s="5" t="s">
        <v>5634</v>
      </c>
      <c r="Y1236" s="4">
        <v>7.66</v>
      </c>
      <c r="Z1236" s="4">
        <v>15.453258</v>
      </c>
      <c r="AA1236" s="10">
        <v>15.966632518600001</v>
      </c>
      <c r="AB1236" s="10">
        <v>16.530303030300001</v>
      </c>
      <c r="AC1236" s="4" t="s">
        <v>2935</v>
      </c>
      <c r="AD1236" s="4" t="s">
        <v>2935</v>
      </c>
      <c r="AE1236" s="4" t="s">
        <v>2935</v>
      </c>
      <c r="AF1236" s="4" t="s">
        <v>2935</v>
      </c>
      <c r="AG1236" s="4" t="s">
        <v>2935</v>
      </c>
      <c r="AH1236" s="4" t="s">
        <v>2935</v>
      </c>
      <c r="AI1236" s="4">
        <v>0.97576200000000002</v>
      </c>
      <c r="AJ1236" s="4">
        <v>1.30941</v>
      </c>
    </row>
    <row r="1237" spans="1:36" hidden="1" x14ac:dyDescent="0.3">
      <c r="A1237" s="1" t="s">
        <v>1231</v>
      </c>
      <c r="B1237" s="2">
        <v>1024198</v>
      </c>
      <c r="C1237" s="3" t="s">
        <v>2919</v>
      </c>
      <c r="D1237" s="4">
        <v>905.0687835</v>
      </c>
      <c r="E1237" s="3" t="s">
        <v>2930</v>
      </c>
      <c r="F1237" s="3" t="s">
        <v>2931</v>
      </c>
      <c r="G1237" s="3" t="s">
        <v>2931</v>
      </c>
      <c r="H1237" s="3" t="s">
        <v>2932</v>
      </c>
      <c r="I1237" s="3" t="s">
        <v>2933</v>
      </c>
      <c r="J1237" s="4">
        <v>52.737752</v>
      </c>
      <c r="K1237" s="4">
        <v>20.509322000000001</v>
      </c>
      <c r="L1237" s="4">
        <v>22.007366999999999</v>
      </c>
      <c r="M1237" s="4">
        <v>1.2996939999999999</v>
      </c>
      <c r="N1237" s="4">
        <v>24.537037037036999</v>
      </c>
      <c r="O1237" s="4">
        <v>12.933138</v>
      </c>
      <c r="P1237" s="4">
        <v>1.0349539999999999</v>
      </c>
      <c r="Q1237" s="4" t="s">
        <v>2935</v>
      </c>
      <c r="R1237" s="4" t="s">
        <v>2935</v>
      </c>
      <c r="S1237" s="3" t="s">
        <v>5635</v>
      </c>
      <c r="T1237" s="4">
        <v>26.5</v>
      </c>
      <c r="U1237" s="4">
        <v>905.0687835</v>
      </c>
      <c r="V1237" s="10" t="s">
        <v>2935</v>
      </c>
      <c r="W1237" s="4">
        <v>3.47169811320755</v>
      </c>
      <c r="X1237" s="4">
        <v>27.55</v>
      </c>
      <c r="Y1237" s="4">
        <v>16.545000000000002</v>
      </c>
      <c r="Z1237" s="4">
        <v>24.582560000000001</v>
      </c>
      <c r="AA1237" s="10">
        <v>14.402173913</v>
      </c>
      <c r="AB1237" s="10">
        <v>17.1152144568</v>
      </c>
      <c r="AC1237" s="4" t="s">
        <v>2935</v>
      </c>
      <c r="AD1237" s="4" t="s">
        <v>2935</v>
      </c>
      <c r="AE1237" s="4" t="s">
        <v>2935</v>
      </c>
      <c r="AF1237" s="4" t="s">
        <v>2935</v>
      </c>
      <c r="AG1237" s="4" t="s">
        <v>2935</v>
      </c>
      <c r="AH1237" s="4" t="s">
        <v>2935</v>
      </c>
      <c r="AI1237" s="4">
        <v>1.0349539999999999</v>
      </c>
      <c r="AJ1237" s="4">
        <v>1.4365479999999999</v>
      </c>
    </row>
    <row r="1238" spans="1:36" hidden="1" x14ac:dyDescent="0.3">
      <c r="A1238" s="1" t="s">
        <v>1232</v>
      </c>
      <c r="B1238" s="2">
        <v>3009150</v>
      </c>
      <c r="C1238" s="3" t="s">
        <v>2936</v>
      </c>
      <c r="D1238" s="4">
        <v>45650.004874650003</v>
      </c>
      <c r="E1238" s="3" t="s">
        <v>3098</v>
      </c>
      <c r="F1238" s="3" t="s">
        <v>3098</v>
      </c>
      <c r="G1238" s="3" t="s">
        <v>3099</v>
      </c>
      <c r="H1238" s="3" t="s">
        <v>3158</v>
      </c>
      <c r="I1238" s="3" t="s">
        <v>3159</v>
      </c>
      <c r="J1238" s="4">
        <v>2.2281819999999999</v>
      </c>
      <c r="K1238" s="4">
        <v>9.1970910000000003</v>
      </c>
      <c r="L1238" s="4">
        <v>7.2046729999999997</v>
      </c>
      <c r="M1238" s="5" t="s">
        <v>3610</v>
      </c>
      <c r="N1238" s="4">
        <v>17.345390999999999</v>
      </c>
      <c r="O1238" s="4">
        <v>45.668202999999998</v>
      </c>
      <c r="P1238" s="4">
        <v>4.2186969999999997</v>
      </c>
      <c r="Q1238" s="4">
        <v>7.0456339999999997</v>
      </c>
      <c r="R1238" s="4">
        <v>59.803156999999999</v>
      </c>
      <c r="S1238" s="3" t="s">
        <v>5636</v>
      </c>
      <c r="T1238" s="4">
        <v>148.65</v>
      </c>
      <c r="U1238" s="4">
        <v>45650.004874650003</v>
      </c>
      <c r="V1238" s="10">
        <v>54077.004873999998</v>
      </c>
      <c r="W1238" s="4">
        <v>1.3454423141607801</v>
      </c>
      <c r="X1238" s="4">
        <v>163.98</v>
      </c>
      <c r="Y1238" s="4">
        <v>123.79</v>
      </c>
      <c r="Z1238" s="4">
        <v>17.345390999999999</v>
      </c>
      <c r="AA1238" s="10">
        <v>20.4749245878</v>
      </c>
      <c r="AB1238" s="10">
        <v>15.747405888899999</v>
      </c>
      <c r="AC1238" s="4">
        <v>4.3390040000000001</v>
      </c>
      <c r="AD1238" s="4">
        <v>4.2921493640222996</v>
      </c>
      <c r="AE1238" s="4">
        <v>4.2196088525866999</v>
      </c>
      <c r="AF1238" s="4">
        <v>7.0456339999999997</v>
      </c>
      <c r="AG1238" s="4">
        <v>8.1031135262030993</v>
      </c>
      <c r="AH1238" s="4">
        <v>7.2086538852322999</v>
      </c>
      <c r="AI1238" s="4">
        <v>4.2186969999999997</v>
      </c>
      <c r="AJ1238" s="4">
        <v>4.3638450000000004</v>
      </c>
    </row>
    <row r="1239" spans="1:36" hidden="1" x14ac:dyDescent="0.3">
      <c r="A1239" s="1" t="s">
        <v>1233</v>
      </c>
      <c r="B1239" s="2">
        <v>4561493</v>
      </c>
      <c r="C1239" s="3" t="s">
        <v>2936</v>
      </c>
      <c r="D1239" s="4">
        <v>3827.7454667400002</v>
      </c>
      <c r="E1239" s="3" t="s">
        <v>3098</v>
      </c>
      <c r="F1239" s="3" t="s">
        <v>3098</v>
      </c>
      <c r="G1239" s="3" t="s">
        <v>3099</v>
      </c>
      <c r="H1239" s="3" t="s">
        <v>3156</v>
      </c>
      <c r="I1239" s="3" t="s">
        <v>3499</v>
      </c>
      <c r="J1239" s="4">
        <v>15.081352000000001</v>
      </c>
      <c r="K1239" s="4">
        <v>0.46435399999999999</v>
      </c>
      <c r="L1239" s="4">
        <v>3.6056339999999998</v>
      </c>
      <c r="M1239" s="4">
        <v>4.0747030000000004</v>
      </c>
      <c r="N1239" s="4">
        <v>15.545223999999999</v>
      </c>
      <c r="O1239" s="4">
        <v>4.4957830000000003</v>
      </c>
      <c r="P1239" s="4">
        <v>7.2089379999999998</v>
      </c>
      <c r="Q1239" s="4">
        <v>6.5570909999999998</v>
      </c>
      <c r="R1239" s="4">
        <v>14.136053</v>
      </c>
      <c r="S1239" s="3" t="s">
        <v>5637</v>
      </c>
      <c r="T1239" s="4">
        <v>36.78</v>
      </c>
      <c r="U1239" s="4">
        <v>3827.7454667400002</v>
      </c>
      <c r="V1239" s="10">
        <v>7218.0454659999996</v>
      </c>
      <c r="W1239" s="4">
        <v>7.4453507340946201</v>
      </c>
      <c r="X1239" s="4">
        <v>39.11</v>
      </c>
      <c r="Y1239" s="4">
        <v>30.08</v>
      </c>
      <c r="Z1239" s="4">
        <v>15.545223999999999</v>
      </c>
      <c r="AA1239" s="10">
        <v>12.145428127900001</v>
      </c>
      <c r="AB1239" s="10">
        <v>14.8148148148</v>
      </c>
      <c r="AC1239" s="4">
        <v>4.9571079999999998</v>
      </c>
      <c r="AD1239" s="4">
        <v>4.4433340074009999</v>
      </c>
      <c r="AE1239" s="4">
        <v>4.8493002869239001</v>
      </c>
      <c r="AF1239" s="4">
        <v>6.5570909999999998</v>
      </c>
      <c r="AG1239" s="4">
        <v>5.8038619529012001</v>
      </c>
      <c r="AH1239" s="4">
        <v>6.3034833425126999</v>
      </c>
      <c r="AI1239" s="4">
        <v>7.2089379999999998</v>
      </c>
      <c r="AJ1239" s="4">
        <v>7.2089379999999998</v>
      </c>
    </row>
    <row r="1240" spans="1:36" hidden="1" x14ac:dyDescent="0.3">
      <c r="A1240" s="1" t="s">
        <v>1234</v>
      </c>
      <c r="B1240" s="2">
        <v>4641383</v>
      </c>
      <c r="C1240" s="3" t="s">
        <v>2936</v>
      </c>
      <c r="D1240" s="4">
        <v>28700.576921899999</v>
      </c>
      <c r="E1240" s="3" t="s">
        <v>2946</v>
      </c>
      <c r="F1240" s="3" t="s">
        <v>3022</v>
      </c>
      <c r="G1240" s="3" t="s">
        <v>3168</v>
      </c>
      <c r="H1240" s="3" t="s">
        <v>3168</v>
      </c>
      <c r="I1240" s="3" t="s">
        <v>3424</v>
      </c>
      <c r="J1240" s="4">
        <v>39.608339000000001</v>
      </c>
      <c r="K1240" s="4">
        <v>17.741076</v>
      </c>
      <c r="L1240" s="4">
        <v>11.111110999999999</v>
      </c>
      <c r="M1240" s="4">
        <v>4.8884670000000003</v>
      </c>
      <c r="N1240" s="4">
        <v>15.684882999999999</v>
      </c>
      <c r="O1240" s="4">
        <v>10.604607</v>
      </c>
      <c r="P1240" s="4">
        <v>1.2996939999999999</v>
      </c>
      <c r="Q1240" s="4">
        <v>7.0659970000000003</v>
      </c>
      <c r="R1240" s="4">
        <v>15.299939999999999</v>
      </c>
      <c r="S1240" s="3" t="s">
        <v>5638</v>
      </c>
      <c r="T1240" s="4">
        <v>22.1</v>
      </c>
      <c r="U1240" s="4">
        <v>28700.576921899999</v>
      </c>
      <c r="V1240" s="10">
        <v>37534.576921</v>
      </c>
      <c r="W1240" s="4">
        <v>2.3529411764705901</v>
      </c>
      <c r="X1240" s="4">
        <v>22.82</v>
      </c>
      <c r="Y1240" s="4">
        <v>14.465</v>
      </c>
      <c r="Z1240" s="4">
        <v>15.684882999999999</v>
      </c>
      <c r="AA1240" s="10">
        <v>10.636761803900001</v>
      </c>
      <c r="AB1240" s="10">
        <v>11.2691856611</v>
      </c>
      <c r="AC1240" s="4">
        <v>1.293404</v>
      </c>
      <c r="AD1240" s="4">
        <v>1.1729431029152999</v>
      </c>
      <c r="AE1240" s="4">
        <v>1.2542810084484</v>
      </c>
      <c r="AF1240" s="4">
        <v>7.0659970000000003</v>
      </c>
      <c r="AG1240" s="4">
        <v>6.4319098916195001</v>
      </c>
      <c r="AH1240" s="4">
        <v>6.8172033878607996</v>
      </c>
      <c r="AI1240" s="4">
        <v>1.2996939999999999</v>
      </c>
      <c r="AJ1240" s="4">
        <v>7.9439250000000001</v>
      </c>
    </row>
    <row r="1241" spans="1:36" hidden="1" x14ac:dyDescent="0.3">
      <c r="A1241" s="1" t="s">
        <v>1235</v>
      </c>
      <c r="B1241" s="2">
        <v>4987800</v>
      </c>
      <c r="C1241" s="3" t="s">
        <v>2936</v>
      </c>
      <c r="D1241" s="4">
        <v>4956.5202123199997</v>
      </c>
      <c r="E1241" s="3" t="s">
        <v>2937</v>
      </c>
      <c r="F1241" s="3" t="s">
        <v>2938</v>
      </c>
      <c r="G1241" s="3" t="s">
        <v>2952</v>
      </c>
      <c r="H1241" s="3" t="s">
        <v>2952</v>
      </c>
      <c r="I1241" s="3" t="s">
        <v>3205</v>
      </c>
      <c r="J1241" s="4">
        <v>-9.6693239999999996</v>
      </c>
      <c r="K1241" s="4">
        <v>-3.4096289999999998</v>
      </c>
      <c r="L1241" s="4">
        <v>-4.969716</v>
      </c>
      <c r="M1241" s="4">
        <v>2.78851</v>
      </c>
      <c r="N1241" s="4">
        <v>47.214506</v>
      </c>
      <c r="O1241" s="4">
        <v>24.914494999999999</v>
      </c>
      <c r="P1241" s="4">
        <v>3.1182799999999999</v>
      </c>
      <c r="Q1241" s="4">
        <v>15.249582999999999</v>
      </c>
      <c r="R1241" s="4">
        <v>28.898865000000001</v>
      </c>
      <c r="S1241" s="3" t="s">
        <v>5639</v>
      </c>
      <c r="T1241" s="4">
        <v>61.19</v>
      </c>
      <c r="U1241" s="4">
        <v>4956.5202123199997</v>
      </c>
      <c r="V1241" s="10">
        <v>5659.1202119999998</v>
      </c>
      <c r="W1241" s="4">
        <v>0.98055237783951599</v>
      </c>
      <c r="X1241" s="4">
        <v>77.09</v>
      </c>
      <c r="Y1241" s="4">
        <v>57.5</v>
      </c>
      <c r="Z1241" s="4">
        <v>47.214506</v>
      </c>
      <c r="AA1241" s="10">
        <v>25.744698754600002</v>
      </c>
      <c r="AB1241" s="10">
        <v>30.301379631300001</v>
      </c>
      <c r="AC1241" s="4">
        <v>2.9994809999999998</v>
      </c>
      <c r="AD1241" s="4">
        <v>2.7914338648438002</v>
      </c>
      <c r="AE1241" s="4">
        <v>2.9612306803752002</v>
      </c>
      <c r="AF1241" s="4">
        <v>15.249582999999999</v>
      </c>
      <c r="AG1241" s="4">
        <v>13.8190116942642</v>
      </c>
      <c r="AH1241" s="4">
        <v>15.0696486095688</v>
      </c>
      <c r="AI1241" s="4">
        <v>3.1182799999999999</v>
      </c>
      <c r="AJ1241" s="4">
        <v>3.6939329999999999</v>
      </c>
    </row>
    <row r="1242" spans="1:36" hidden="1" x14ac:dyDescent="0.3">
      <c r="A1242" s="1" t="s">
        <v>1236</v>
      </c>
      <c r="B1242" s="2">
        <v>4010647</v>
      </c>
      <c r="C1242" s="3" t="s">
        <v>2936</v>
      </c>
      <c r="D1242" s="4">
        <v>7971.99443531</v>
      </c>
      <c r="E1242" s="3" t="s">
        <v>3098</v>
      </c>
      <c r="F1242" s="3" t="s">
        <v>3098</v>
      </c>
      <c r="G1242" s="3" t="s">
        <v>3099</v>
      </c>
      <c r="H1242" s="3" t="s">
        <v>3335</v>
      </c>
      <c r="I1242" s="3" t="s">
        <v>3336</v>
      </c>
      <c r="J1242" s="4">
        <v>-21.768833000000001</v>
      </c>
      <c r="K1242" s="4">
        <v>-10.517423000000001</v>
      </c>
      <c r="L1242" s="4">
        <v>-3.8138480000000001</v>
      </c>
      <c r="M1242" s="4">
        <v>0.45045099999999999</v>
      </c>
      <c r="N1242" s="4">
        <v>24.894241999999998</v>
      </c>
      <c r="O1242" s="4">
        <v>7.6632300000000004</v>
      </c>
      <c r="P1242" s="4">
        <v>0.83010099999999998</v>
      </c>
      <c r="Q1242" s="4">
        <v>8.2383459999999999</v>
      </c>
      <c r="R1242" s="5" t="s">
        <v>3611</v>
      </c>
      <c r="S1242" s="3" t="s">
        <v>5640</v>
      </c>
      <c r="T1242" s="4">
        <v>42.37</v>
      </c>
      <c r="U1242" s="4">
        <v>7971.99443531</v>
      </c>
      <c r="V1242" s="10">
        <v>9951.1744350000008</v>
      </c>
      <c r="W1242" s="4">
        <v>4.7203209818267604</v>
      </c>
      <c r="X1242" s="4">
        <v>64.159899999999993</v>
      </c>
      <c r="Y1242" s="4">
        <v>38.25</v>
      </c>
      <c r="Z1242" s="4">
        <v>24.894241999999998</v>
      </c>
      <c r="AA1242" s="10">
        <v>13.404410136299999</v>
      </c>
      <c r="AB1242" s="10">
        <v>18.717805992100001</v>
      </c>
      <c r="AC1242" s="4">
        <v>0.33460299999999998</v>
      </c>
      <c r="AD1242" s="4">
        <v>0.3564242228576</v>
      </c>
      <c r="AE1242" s="4">
        <v>0.33824485042640001</v>
      </c>
      <c r="AF1242" s="4">
        <v>8.2383459999999999</v>
      </c>
      <c r="AG1242" s="4">
        <v>6.3166679319670003</v>
      </c>
      <c r="AH1242" s="4">
        <v>7.2230904041782997</v>
      </c>
      <c r="AI1242" s="4">
        <v>0.83010099999999998</v>
      </c>
      <c r="AJ1242" s="4">
        <v>1.4033519999999999</v>
      </c>
    </row>
    <row r="1243" spans="1:36" hidden="1" x14ac:dyDescent="0.3">
      <c r="A1243" s="1" t="s">
        <v>1237</v>
      </c>
      <c r="B1243" s="2">
        <v>19515131</v>
      </c>
      <c r="C1243" s="3" t="s">
        <v>2941</v>
      </c>
      <c r="D1243" s="4">
        <v>1967.7559343400001</v>
      </c>
      <c r="E1243" s="3" t="s">
        <v>3098</v>
      </c>
      <c r="F1243" s="3" t="s">
        <v>3098</v>
      </c>
      <c r="G1243" s="3" t="s">
        <v>3099</v>
      </c>
      <c r="H1243" s="3" t="s">
        <v>3158</v>
      </c>
      <c r="I1243" s="3" t="s">
        <v>3159</v>
      </c>
      <c r="J1243" s="4">
        <v>-4.3103449999999999</v>
      </c>
      <c r="K1243" s="4">
        <v>2.7777780000000001</v>
      </c>
      <c r="L1243" s="4">
        <v>9.7457630000000002</v>
      </c>
      <c r="M1243" s="4">
        <v>11.158798000000001</v>
      </c>
      <c r="N1243" s="4">
        <v>12.333333</v>
      </c>
      <c r="O1243" s="4">
        <v>13.203059</v>
      </c>
      <c r="P1243" s="4">
        <v>1.225455</v>
      </c>
      <c r="Q1243" s="4">
        <v>3.230343</v>
      </c>
      <c r="R1243" s="4">
        <v>27.266811000000001</v>
      </c>
      <c r="S1243" s="3" t="s">
        <v>5641</v>
      </c>
      <c r="T1243" s="4">
        <v>15.54</v>
      </c>
      <c r="U1243" s="4">
        <v>1967.7559343400001</v>
      </c>
      <c r="V1243" s="10">
        <v>2906.4239339999999</v>
      </c>
      <c r="W1243" s="4">
        <v>1.0296010296010301</v>
      </c>
      <c r="X1243" s="4">
        <v>17.48</v>
      </c>
      <c r="Y1243" s="5" t="s">
        <v>5642</v>
      </c>
      <c r="Z1243" s="4">
        <v>12.333333</v>
      </c>
      <c r="AA1243" s="10">
        <v>19.304347826000001</v>
      </c>
      <c r="AB1243" s="10">
        <v>19.425000000000001</v>
      </c>
      <c r="AC1243" s="4">
        <v>2.5590099999999998</v>
      </c>
      <c r="AD1243" s="4">
        <v>2.8411179957497001</v>
      </c>
      <c r="AE1243" s="4">
        <v>2.6876857428794998</v>
      </c>
      <c r="AF1243" s="4">
        <v>3.230343</v>
      </c>
      <c r="AG1243" s="4">
        <v>3.5861389099159999</v>
      </c>
      <c r="AH1243" s="4">
        <v>3.3925114568104</v>
      </c>
      <c r="AI1243" s="4">
        <v>1.225455</v>
      </c>
      <c r="AJ1243" s="4">
        <v>1.225455</v>
      </c>
    </row>
    <row r="1244" spans="1:36" hidden="1" x14ac:dyDescent="0.3">
      <c r="A1244" s="1" t="s">
        <v>1238</v>
      </c>
      <c r="B1244" s="2">
        <v>103169</v>
      </c>
      <c r="C1244" s="3" t="s">
        <v>2936</v>
      </c>
      <c r="D1244" s="4">
        <v>3388.4128149600001</v>
      </c>
      <c r="E1244" s="3" t="s">
        <v>2977</v>
      </c>
      <c r="F1244" s="3" t="s">
        <v>2978</v>
      </c>
      <c r="G1244" s="3" t="s">
        <v>3299</v>
      </c>
      <c r="H1244" s="3" t="s">
        <v>3299</v>
      </c>
      <c r="I1244" s="3" t="s">
        <v>2980</v>
      </c>
      <c r="J1244" s="4">
        <v>78.348213999999999</v>
      </c>
      <c r="K1244" s="4">
        <v>2.2392829999999999</v>
      </c>
      <c r="L1244" s="4">
        <v>-10.199494</v>
      </c>
      <c r="M1244" s="4">
        <v>0.94756799999999997</v>
      </c>
      <c r="N1244" s="4">
        <v>23.8507462686567</v>
      </c>
      <c r="O1244" s="4">
        <v>8.4550260000000002</v>
      </c>
      <c r="P1244" s="4">
        <v>1.453058</v>
      </c>
      <c r="Q1244" s="4">
        <v>14.268447999999999</v>
      </c>
      <c r="R1244" s="4">
        <v>15.985419</v>
      </c>
      <c r="S1244" s="3" t="s">
        <v>5643</v>
      </c>
      <c r="T1244" s="4">
        <v>31.96</v>
      </c>
      <c r="U1244" s="4">
        <v>3388.4128149600001</v>
      </c>
      <c r="V1244" s="10">
        <v>6765.5988139999999</v>
      </c>
      <c r="W1244" s="4">
        <v>6.2578222778473096</v>
      </c>
      <c r="X1244" s="4">
        <v>36.78</v>
      </c>
      <c r="Y1244" s="4">
        <v>17.579999999999998</v>
      </c>
      <c r="Z1244" s="4">
        <v>23.922156000000001</v>
      </c>
      <c r="AA1244" s="10">
        <v>52.9753025029</v>
      </c>
      <c r="AB1244" s="10">
        <v>29.187214611800002</v>
      </c>
      <c r="AC1244" s="4">
        <v>8.1583030000000001</v>
      </c>
      <c r="AD1244" s="4">
        <v>8.2017816281320002</v>
      </c>
      <c r="AE1244" s="4">
        <v>8.1673023629517996</v>
      </c>
      <c r="AF1244" s="4">
        <v>14.268447999999999</v>
      </c>
      <c r="AG1244" s="4">
        <v>13.270282638867601</v>
      </c>
      <c r="AH1244" s="4">
        <v>12.7737295186467</v>
      </c>
      <c r="AI1244" s="4">
        <v>1.453058</v>
      </c>
      <c r="AJ1244" s="4">
        <v>1.453058</v>
      </c>
    </row>
    <row r="1245" spans="1:36" hidden="1" x14ac:dyDescent="0.3">
      <c r="A1245" s="1" t="s">
        <v>1239</v>
      </c>
      <c r="B1245" s="2">
        <v>4992571</v>
      </c>
      <c r="C1245" s="3" t="s">
        <v>2936</v>
      </c>
      <c r="D1245" s="4">
        <v>2372.7052407599999</v>
      </c>
      <c r="E1245" s="3" t="s">
        <v>2937</v>
      </c>
      <c r="F1245" s="3" t="s">
        <v>2938</v>
      </c>
      <c r="G1245" s="3" t="s">
        <v>3047</v>
      </c>
      <c r="H1245" s="3" t="s">
        <v>3071</v>
      </c>
      <c r="I1245" s="3" t="s">
        <v>3072</v>
      </c>
      <c r="J1245" s="4">
        <v>-12.577640000000001</v>
      </c>
      <c r="K1245" s="4">
        <v>2.9564159999999999</v>
      </c>
      <c r="L1245" s="4">
        <v>20.470756000000002</v>
      </c>
      <c r="M1245" s="4">
        <v>3.082087</v>
      </c>
      <c r="N1245" s="4" t="s">
        <v>2924</v>
      </c>
      <c r="O1245" s="4">
        <v>20.903465000000001</v>
      </c>
      <c r="P1245" s="4">
        <v>1.66642</v>
      </c>
      <c r="Q1245" s="4">
        <v>7.8208089999999997</v>
      </c>
      <c r="R1245" s="4">
        <v>14.549474</v>
      </c>
      <c r="S1245" s="3" t="s">
        <v>5644</v>
      </c>
      <c r="T1245" s="4">
        <v>33.78</v>
      </c>
      <c r="U1245" s="4">
        <v>2372.7052407599999</v>
      </c>
      <c r="V1245" s="10">
        <v>4263.90524</v>
      </c>
      <c r="W1245" s="4">
        <v>2.6346950858496201</v>
      </c>
      <c r="X1245" s="4">
        <v>50.575000000000003</v>
      </c>
      <c r="Y1245" s="4">
        <v>25.11</v>
      </c>
      <c r="Z1245" s="4" t="s">
        <v>2924</v>
      </c>
      <c r="AA1245" s="10">
        <v>11.4508474576</v>
      </c>
      <c r="AB1245" s="10">
        <v>11.4508474576</v>
      </c>
      <c r="AC1245" s="4">
        <v>1.3396710000000001</v>
      </c>
      <c r="AD1245" s="4">
        <v>1.4180402540823001</v>
      </c>
      <c r="AE1245" s="4">
        <v>1.4180402540823001</v>
      </c>
      <c r="AF1245" s="4">
        <v>7.8208089999999997</v>
      </c>
      <c r="AG1245" s="4">
        <v>9.1492259033558998</v>
      </c>
      <c r="AH1245" s="4">
        <v>9.1492259033558998</v>
      </c>
      <c r="AI1245" s="4">
        <v>1.66642</v>
      </c>
      <c r="AJ1245" s="4" t="s">
        <v>2924</v>
      </c>
    </row>
    <row r="1246" spans="1:36" hidden="1" x14ac:dyDescent="0.3">
      <c r="A1246" s="1" t="s">
        <v>1240</v>
      </c>
      <c r="B1246" s="2">
        <v>8685694</v>
      </c>
      <c r="C1246" s="3" t="s">
        <v>2941</v>
      </c>
      <c r="D1246" s="4">
        <v>2217.5466266399999</v>
      </c>
      <c r="E1246" s="3" t="s">
        <v>2937</v>
      </c>
      <c r="F1246" s="3" t="s">
        <v>2938</v>
      </c>
      <c r="G1246" s="3" t="s">
        <v>3047</v>
      </c>
      <c r="H1246" s="3" t="s">
        <v>3071</v>
      </c>
      <c r="I1246" s="3" t="s">
        <v>3612</v>
      </c>
      <c r="J1246" s="4">
        <v>55.158183999999999</v>
      </c>
      <c r="K1246" s="4">
        <v>21.814254999999999</v>
      </c>
      <c r="L1246" s="4">
        <v>6.2146889999999999</v>
      </c>
      <c r="M1246" s="4">
        <v>4.8327140000000002</v>
      </c>
      <c r="N1246" s="4">
        <v>289.23076900000001</v>
      </c>
      <c r="O1246" s="4">
        <v>17.116844</v>
      </c>
      <c r="P1246" s="4">
        <v>1.87656</v>
      </c>
      <c r="Q1246" s="4">
        <v>12.188542999999999</v>
      </c>
      <c r="R1246" s="4">
        <v>21.147487999999999</v>
      </c>
      <c r="S1246" s="3" t="s">
        <v>5645</v>
      </c>
      <c r="T1246" s="5" t="s">
        <v>5646</v>
      </c>
      <c r="U1246" s="4">
        <v>2217.5466266399999</v>
      </c>
      <c r="V1246" s="10">
        <v>2993.3476260000002</v>
      </c>
      <c r="W1246" s="4" t="s">
        <v>2935</v>
      </c>
      <c r="X1246" s="5" t="s">
        <v>5647</v>
      </c>
      <c r="Y1246" s="5" t="s">
        <v>4344</v>
      </c>
      <c r="Z1246" s="4">
        <v>289.23076900000001</v>
      </c>
      <c r="AA1246" s="10">
        <v>20.479302832199998</v>
      </c>
      <c r="AB1246" s="10">
        <v>21.495950452500001</v>
      </c>
      <c r="AC1246" s="4">
        <v>2.0351270000000001</v>
      </c>
      <c r="AD1246" s="4">
        <v>1.9545932903659999</v>
      </c>
      <c r="AE1246" s="4">
        <v>2.0311518805227</v>
      </c>
      <c r="AF1246" s="4">
        <v>12.188542999999999</v>
      </c>
      <c r="AG1246" s="4">
        <v>11.4288732661095</v>
      </c>
      <c r="AH1246" s="4">
        <v>11.9930250048169</v>
      </c>
      <c r="AI1246" s="4">
        <v>1.87656</v>
      </c>
      <c r="AJ1246" s="4" t="s">
        <v>2924</v>
      </c>
    </row>
    <row r="1247" spans="1:36" hidden="1" x14ac:dyDescent="0.3">
      <c r="A1247" s="1" t="s">
        <v>1241</v>
      </c>
      <c r="B1247" s="2">
        <v>4383039</v>
      </c>
      <c r="C1247" s="3" t="s">
        <v>2936</v>
      </c>
      <c r="D1247" s="4">
        <v>2096.3154143400002</v>
      </c>
      <c r="E1247" s="3" t="s">
        <v>2930</v>
      </c>
      <c r="F1247" s="3" t="s">
        <v>2931</v>
      </c>
      <c r="G1247" s="3" t="s">
        <v>2931</v>
      </c>
      <c r="H1247" s="3" t="s">
        <v>2932</v>
      </c>
      <c r="I1247" s="3" t="s">
        <v>2933</v>
      </c>
      <c r="J1247" s="4">
        <v>8.8364250000000002</v>
      </c>
      <c r="K1247" s="4">
        <v>2.967454</v>
      </c>
      <c r="L1247" s="4">
        <v>4.7727269999999997</v>
      </c>
      <c r="M1247" s="4">
        <v>0.90681699999999998</v>
      </c>
      <c r="N1247" s="4">
        <v>19.797546012269901</v>
      </c>
      <c r="O1247" s="4">
        <v>5.1781129999999997</v>
      </c>
      <c r="P1247" s="4">
        <v>0.96288099999999999</v>
      </c>
      <c r="Q1247" s="4" t="s">
        <v>2935</v>
      </c>
      <c r="R1247" s="4" t="s">
        <v>2935</v>
      </c>
      <c r="S1247" s="3" t="s">
        <v>5648</v>
      </c>
      <c r="T1247" s="4">
        <v>32.270000000000003</v>
      </c>
      <c r="U1247" s="4">
        <v>2096.3154143400002</v>
      </c>
      <c r="V1247" s="10" t="s">
        <v>2935</v>
      </c>
      <c r="W1247" s="4">
        <v>2.1072203284784599</v>
      </c>
      <c r="X1247" s="4">
        <v>35.659999999999997</v>
      </c>
      <c r="Y1247" s="4">
        <v>28.58</v>
      </c>
      <c r="Z1247" s="4">
        <v>19.797546000000001</v>
      </c>
      <c r="AA1247" s="10">
        <v>21.915110356500001</v>
      </c>
      <c r="AB1247" s="10">
        <v>21.694117646999999</v>
      </c>
      <c r="AC1247" s="4" t="s">
        <v>2935</v>
      </c>
      <c r="AD1247" s="4" t="s">
        <v>2935</v>
      </c>
      <c r="AE1247" s="4" t="s">
        <v>2935</v>
      </c>
      <c r="AF1247" s="4" t="s">
        <v>2935</v>
      </c>
      <c r="AG1247" s="4" t="s">
        <v>2935</v>
      </c>
      <c r="AH1247" s="4" t="s">
        <v>2935</v>
      </c>
      <c r="AI1247" s="4">
        <v>0.96288099999999999</v>
      </c>
      <c r="AJ1247" s="4">
        <v>1.1017410000000001</v>
      </c>
    </row>
    <row r="1248" spans="1:36" hidden="1" x14ac:dyDescent="0.3">
      <c r="A1248" s="1" t="s">
        <v>1242</v>
      </c>
      <c r="B1248" s="2">
        <v>4813313</v>
      </c>
      <c r="C1248" s="3" t="s">
        <v>2936</v>
      </c>
      <c r="D1248" s="4">
        <v>4154.2505821200002</v>
      </c>
      <c r="E1248" s="3" t="s">
        <v>2925</v>
      </c>
      <c r="F1248" s="3" t="s">
        <v>2981</v>
      </c>
      <c r="G1248" s="3" t="s">
        <v>2982</v>
      </c>
      <c r="H1248" s="3" t="s">
        <v>3063</v>
      </c>
      <c r="I1248" s="3" t="s">
        <v>3613</v>
      </c>
      <c r="J1248" s="4">
        <v>18.649788999999998</v>
      </c>
      <c r="K1248" s="4">
        <v>12.750601</v>
      </c>
      <c r="L1248" s="4">
        <v>14</v>
      </c>
      <c r="M1248" s="4">
        <v>0.78853099999999998</v>
      </c>
      <c r="N1248" s="4">
        <v>47.234043</v>
      </c>
      <c r="O1248" s="4">
        <v>41.111111000000001</v>
      </c>
      <c r="P1248" s="4">
        <v>2.282715</v>
      </c>
      <c r="Q1248" s="4">
        <v>10.258228000000001</v>
      </c>
      <c r="R1248" s="4" t="s">
        <v>2924</v>
      </c>
      <c r="S1248" s="3" t="s">
        <v>5649</v>
      </c>
      <c r="T1248" s="4">
        <v>42.18</v>
      </c>
      <c r="U1248" s="4">
        <v>4154.2505821200002</v>
      </c>
      <c r="V1248" s="10">
        <v>10676.250582000001</v>
      </c>
      <c r="W1248" s="4" t="s">
        <v>2935</v>
      </c>
      <c r="X1248" s="4">
        <v>49.02</v>
      </c>
      <c r="Y1248" s="4">
        <v>33.211500000000001</v>
      </c>
      <c r="Z1248" s="4">
        <v>47.234043</v>
      </c>
      <c r="AA1248" s="10">
        <v>13.755095385600001</v>
      </c>
      <c r="AB1248" s="10">
        <v>45.354838709600003</v>
      </c>
      <c r="AC1248" s="4">
        <v>2.5191720000000002</v>
      </c>
      <c r="AD1248" s="4">
        <v>2.0642750554495</v>
      </c>
      <c r="AE1248" s="4">
        <v>2.1434364230982998</v>
      </c>
      <c r="AF1248" s="4">
        <v>10.258228000000001</v>
      </c>
      <c r="AG1248" s="4">
        <v>9.6496991788638997</v>
      </c>
      <c r="AH1248" s="4">
        <v>9.6519453172090994</v>
      </c>
      <c r="AI1248" s="4">
        <v>2.282715</v>
      </c>
      <c r="AJ1248" s="4" t="s">
        <v>2924</v>
      </c>
    </row>
    <row r="1249" spans="1:36" hidden="1" x14ac:dyDescent="0.3">
      <c r="A1249" s="1" t="s">
        <v>1243</v>
      </c>
      <c r="B1249" s="2">
        <v>4019144</v>
      </c>
      <c r="C1249" s="3" t="s">
        <v>2936</v>
      </c>
      <c r="D1249" s="4">
        <v>61676.290917999999</v>
      </c>
      <c r="E1249" s="3" t="s">
        <v>2925</v>
      </c>
      <c r="F1249" s="3" t="s">
        <v>2981</v>
      </c>
      <c r="G1249" s="3" t="s">
        <v>2982</v>
      </c>
      <c r="H1249" s="3" t="s">
        <v>3063</v>
      </c>
      <c r="I1249" s="3" t="s">
        <v>3219</v>
      </c>
      <c r="J1249" s="4">
        <v>48.981273999999999</v>
      </c>
      <c r="K1249" s="4">
        <v>17.221888</v>
      </c>
      <c r="L1249" s="4">
        <v>6.2444879999999996</v>
      </c>
      <c r="M1249" s="4">
        <v>1.8477520000000001</v>
      </c>
      <c r="N1249" s="4">
        <v>54.396903999999999</v>
      </c>
      <c r="O1249" s="4">
        <v>37.162162000000002</v>
      </c>
      <c r="P1249" s="4" t="s">
        <v>2924</v>
      </c>
      <c r="Q1249" s="4">
        <v>27.95862</v>
      </c>
      <c r="R1249" s="4">
        <v>39.075017000000003</v>
      </c>
      <c r="S1249" s="3" t="s">
        <v>5650</v>
      </c>
      <c r="T1249" s="4">
        <v>253</v>
      </c>
      <c r="U1249" s="4">
        <v>61676.290917999999</v>
      </c>
      <c r="V1249" s="10">
        <v>72098.290917999999</v>
      </c>
      <c r="W1249" s="4">
        <v>0.23715415019762801</v>
      </c>
      <c r="X1249" s="4">
        <v>255.86</v>
      </c>
      <c r="Y1249" s="4">
        <v>165.25</v>
      </c>
      <c r="Z1249" s="4">
        <v>54.396903999999999</v>
      </c>
      <c r="AA1249" s="10">
        <v>33.027427124200003</v>
      </c>
      <c r="AB1249" s="10">
        <v>35.864344887400001</v>
      </c>
      <c r="AC1249" s="4">
        <v>15.356398</v>
      </c>
      <c r="AD1249" s="4">
        <v>6.0815552447319003</v>
      </c>
      <c r="AE1249" s="4">
        <v>6.4589179749429997</v>
      </c>
      <c r="AF1249" s="4">
        <v>27.95862</v>
      </c>
      <c r="AG1249" s="4">
        <v>20.106909639190899</v>
      </c>
      <c r="AH1249" s="4">
        <v>21.2176111977871</v>
      </c>
      <c r="AI1249" s="4" t="s">
        <v>2924</v>
      </c>
      <c r="AJ1249" s="4" t="s">
        <v>2924</v>
      </c>
    </row>
    <row r="1250" spans="1:36" hidden="1" x14ac:dyDescent="0.3">
      <c r="A1250" s="1" t="s">
        <v>1845</v>
      </c>
      <c r="B1250" s="2">
        <v>5013711</v>
      </c>
      <c r="C1250" s="3" t="s">
        <v>2919</v>
      </c>
      <c r="D1250" s="4">
        <v>551.61036483999999</v>
      </c>
      <c r="E1250" s="3" t="s">
        <v>2946</v>
      </c>
      <c r="F1250" s="3" t="s">
        <v>3022</v>
      </c>
      <c r="G1250" s="3" t="s">
        <v>3029</v>
      </c>
      <c r="H1250" s="3" t="s">
        <v>3030</v>
      </c>
      <c r="I1250" s="3" t="s">
        <v>3032</v>
      </c>
      <c r="J1250" s="18">
        <v>0</v>
      </c>
      <c r="K1250" s="18">
        <v>-1.0425720000000001</v>
      </c>
      <c r="L1250" s="18">
        <v>5.6586270000000001</v>
      </c>
      <c r="M1250" s="18">
        <v>11.013645</v>
      </c>
      <c r="N1250" s="4" t="s">
        <v>2924</v>
      </c>
      <c r="O1250" s="4" t="s">
        <v>2924</v>
      </c>
      <c r="P1250" s="4">
        <v>2.3402509999999999</v>
      </c>
      <c r="Q1250" s="4" t="s">
        <v>2924</v>
      </c>
      <c r="R1250" s="4">
        <v>31.759716999999998</v>
      </c>
      <c r="S1250" s="3" t="s">
        <v>6417</v>
      </c>
      <c r="T1250" s="4">
        <v>11.39</v>
      </c>
      <c r="U1250" s="4">
        <v>551.61036483999999</v>
      </c>
      <c r="V1250" s="10">
        <v>457.54636399999998</v>
      </c>
      <c r="W1250" s="4" t="s">
        <v>2935</v>
      </c>
      <c r="X1250" s="18">
        <v>15</v>
      </c>
      <c r="Y1250" s="19" t="s">
        <v>5194</v>
      </c>
      <c r="Z1250" s="4" t="s">
        <v>2924</v>
      </c>
      <c r="AA1250" s="10" t="s">
        <v>2924</v>
      </c>
      <c r="AB1250" s="10" t="s">
        <v>2924</v>
      </c>
      <c r="AC1250" s="4">
        <v>2.2532679999999998</v>
      </c>
      <c r="AD1250" s="4">
        <v>2.1341299509130001</v>
      </c>
      <c r="AE1250" s="4">
        <v>2.2451938166512999</v>
      </c>
      <c r="AF1250" s="4" t="s">
        <v>2924</v>
      </c>
      <c r="AG1250" s="4" t="s">
        <v>2924</v>
      </c>
      <c r="AH1250" s="4" t="s">
        <v>2924</v>
      </c>
      <c r="AI1250" s="4">
        <v>2.3402509999999999</v>
      </c>
      <c r="AJ1250" s="4">
        <v>2.481481</v>
      </c>
    </row>
    <row r="1251" spans="1:36" hidden="1" x14ac:dyDescent="0.3">
      <c r="A1251" s="1" t="s">
        <v>1245</v>
      </c>
      <c r="B1251" s="2">
        <v>9098887</v>
      </c>
      <c r="C1251" s="3" t="s">
        <v>2936</v>
      </c>
      <c r="D1251" s="4">
        <v>5534.0759576199998</v>
      </c>
      <c r="E1251" s="3" t="s">
        <v>2920</v>
      </c>
      <c r="F1251" s="3" t="s">
        <v>2961</v>
      </c>
      <c r="G1251" s="3" t="s">
        <v>2974</v>
      </c>
      <c r="H1251" s="3" t="s">
        <v>3005</v>
      </c>
      <c r="I1251" s="3" t="s">
        <v>3614</v>
      </c>
      <c r="J1251" s="4">
        <v>208.15085199999999</v>
      </c>
      <c r="K1251" s="4">
        <v>53.888213999999998</v>
      </c>
      <c r="L1251" s="4">
        <v>7.3760070000000004</v>
      </c>
      <c r="M1251" s="4">
        <v>31.107661</v>
      </c>
      <c r="N1251" s="4">
        <v>56.921348000000002</v>
      </c>
      <c r="O1251" s="4">
        <v>36.237482</v>
      </c>
      <c r="P1251" s="4">
        <v>12.539604000000001</v>
      </c>
      <c r="Q1251" s="4">
        <v>84.496869000000004</v>
      </c>
      <c r="R1251" s="4">
        <v>41.725344</v>
      </c>
      <c r="S1251" s="3" t="s">
        <v>5653</v>
      </c>
      <c r="T1251" s="4">
        <v>25.33</v>
      </c>
      <c r="U1251" s="4">
        <v>5534.0759576199998</v>
      </c>
      <c r="V1251" s="10">
        <v>5291.3629570000003</v>
      </c>
      <c r="W1251" s="4" t="s">
        <v>2935</v>
      </c>
      <c r="X1251" s="4">
        <v>30.44</v>
      </c>
      <c r="Y1251" s="5" t="s">
        <v>5050</v>
      </c>
      <c r="Z1251" s="4">
        <v>56.921348000000002</v>
      </c>
      <c r="AA1251" s="10">
        <v>49.734930296400002</v>
      </c>
      <c r="AB1251" s="10">
        <v>46.771423823299997</v>
      </c>
      <c r="AC1251" s="4">
        <v>4.2603770000000001</v>
      </c>
      <c r="AD1251" s="4">
        <v>2.6959283254257</v>
      </c>
      <c r="AE1251" s="4">
        <v>3.6215257464605002</v>
      </c>
      <c r="AF1251" s="4">
        <v>84.496869000000004</v>
      </c>
      <c r="AG1251" s="4">
        <v>22.317593108718999</v>
      </c>
      <c r="AH1251" s="4">
        <v>30.169554017843101</v>
      </c>
      <c r="AI1251" s="4">
        <v>12.539604000000001</v>
      </c>
      <c r="AJ1251" s="4">
        <v>19.529684</v>
      </c>
    </row>
    <row r="1252" spans="1:36" hidden="1" x14ac:dyDescent="0.3">
      <c r="A1252" s="1" t="s">
        <v>1246</v>
      </c>
      <c r="B1252" s="2">
        <v>101852</v>
      </c>
      <c r="C1252" s="3" t="s">
        <v>2941</v>
      </c>
      <c r="D1252" s="4">
        <v>622.41777000000002</v>
      </c>
      <c r="E1252" s="3" t="s">
        <v>2930</v>
      </c>
      <c r="F1252" s="3" t="s">
        <v>2931</v>
      </c>
      <c r="G1252" s="3" t="s">
        <v>2931</v>
      </c>
      <c r="H1252" s="3" t="s">
        <v>2932</v>
      </c>
      <c r="I1252" s="3" t="s">
        <v>3233</v>
      </c>
      <c r="J1252" s="4">
        <v>73.186120000000003</v>
      </c>
      <c r="K1252" s="4">
        <v>18.930178000000002</v>
      </c>
      <c r="L1252" s="4">
        <v>8.7874400000000001</v>
      </c>
      <c r="M1252" s="4">
        <v>4.2164060000000001</v>
      </c>
      <c r="N1252" s="4">
        <v>27.034090909090899</v>
      </c>
      <c r="O1252" s="4">
        <v>42.922868999999999</v>
      </c>
      <c r="P1252" s="4">
        <v>1.475967</v>
      </c>
      <c r="Q1252" s="4" t="s">
        <v>2935</v>
      </c>
      <c r="R1252" s="4" t="s">
        <v>2935</v>
      </c>
      <c r="S1252" s="3" t="s">
        <v>5654</v>
      </c>
      <c r="T1252" s="4">
        <v>285.48</v>
      </c>
      <c r="U1252" s="4">
        <v>622.41777000000002</v>
      </c>
      <c r="V1252" s="10" t="s">
        <v>2935</v>
      </c>
      <c r="W1252" s="4">
        <v>0.88272383354350603</v>
      </c>
      <c r="X1252" s="4">
        <v>300</v>
      </c>
      <c r="Y1252" s="5" t="s">
        <v>5655</v>
      </c>
      <c r="Z1252" s="4">
        <v>27.062280999999999</v>
      </c>
      <c r="AA1252" s="10" t="s">
        <v>2935</v>
      </c>
      <c r="AB1252" s="10" t="s">
        <v>2935</v>
      </c>
      <c r="AC1252" s="4" t="s">
        <v>2935</v>
      </c>
      <c r="AD1252" s="4" t="s">
        <v>2935</v>
      </c>
      <c r="AE1252" s="4" t="s">
        <v>2935</v>
      </c>
      <c r="AF1252" s="4" t="s">
        <v>2935</v>
      </c>
      <c r="AG1252" s="4" t="s">
        <v>2935</v>
      </c>
      <c r="AH1252" s="4" t="s">
        <v>2935</v>
      </c>
      <c r="AI1252" s="4">
        <v>1.475967</v>
      </c>
      <c r="AJ1252" s="4">
        <v>1.475967</v>
      </c>
    </row>
    <row r="1253" spans="1:36" hidden="1" x14ac:dyDescent="0.3">
      <c r="A1253" s="1" t="s">
        <v>1247</v>
      </c>
      <c r="B1253" s="2">
        <v>7389138</v>
      </c>
      <c r="C1253" s="3" t="s">
        <v>2936</v>
      </c>
      <c r="D1253" s="4">
        <v>828.47373709999999</v>
      </c>
      <c r="E1253" s="3" t="s">
        <v>2930</v>
      </c>
      <c r="F1253" s="3" t="s">
        <v>2958</v>
      </c>
      <c r="G1253" s="3" t="s">
        <v>2958</v>
      </c>
      <c r="H1253" s="3" t="s">
        <v>2959</v>
      </c>
      <c r="I1253" s="3" t="s">
        <v>2960</v>
      </c>
      <c r="J1253" s="4">
        <v>304.39952399999999</v>
      </c>
      <c r="K1253" s="4">
        <v>85.846995000000007</v>
      </c>
      <c r="L1253" s="4">
        <v>79.377636999999993</v>
      </c>
      <c r="M1253" s="4">
        <v>24.624404999999999</v>
      </c>
      <c r="N1253" s="4" t="s">
        <v>2924</v>
      </c>
      <c r="O1253" s="4">
        <v>264.02819068336998</v>
      </c>
      <c r="P1253" s="4">
        <v>2.6290969999999998</v>
      </c>
      <c r="Q1253" s="4" t="s">
        <v>2924</v>
      </c>
      <c r="R1253" s="4">
        <v>6.4665800000000004</v>
      </c>
      <c r="S1253" s="3" t="s">
        <v>5656</v>
      </c>
      <c r="T1253" s="4">
        <v>34.01</v>
      </c>
      <c r="U1253" s="4">
        <v>828.47373709999999</v>
      </c>
      <c r="V1253" s="10">
        <v>652.07373700000005</v>
      </c>
      <c r="W1253" s="4" t="s">
        <v>2935</v>
      </c>
      <c r="X1253" s="4">
        <v>34.11</v>
      </c>
      <c r="Y1253" s="4">
        <v>7.75</v>
      </c>
      <c r="Z1253" s="4" t="s">
        <v>2924</v>
      </c>
      <c r="AA1253" s="10" t="s">
        <v>2924</v>
      </c>
      <c r="AB1253" s="10" t="s">
        <v>2924</v>
      </c>
      <c r="AC1253" s="4">
        <v>1.9482330000000001</v>
      </c>
      <c r="AD1253" s="4">
        <v>1.5244272051432</v>
      </c>
      <c r="AE1253" s="4">
        <v>1.7737067991088</v>
      </c>
      <c r="AF1253" s="4" t="s">
        <v>2924</v>
      </c>
      <c r="AG1253" s="4" t="s">
        <v>2924</v>
      </c>
      <c r="AH1253" s="4" t="s">
        <v>2924</v>
      </c>
      <c r="AI1253" s="4">
        <v>2.6290969999999998</v>
      </c>
      <c r="AJ1253" s="4">
        <v>3.3999799999999998</v>
      </c>
    </row>
    <row r="1254" spans="1:36" hidden="1" x14ac:dyDescent="0.3">
      <c r="A1254" s="1" t="s">
        <v>1248</v>
      </c>
      <c r="B1254" s="2">
        <v>4032515</v>
      </c>
      <c r="C1254" s="3" t="s">
        <v>2936</v>
      </c>
      <c r="D1254" s="4">
        <v>2685.1512978699998</v>
      </c>
      <c r="E1254" s="3" t="s">
        <v>2937</v>
      </c>
      <c r="F1254" s="3" t="s">
        <v>2967</v>
      </c>
      <c r="G1254" s="3" t="s">
        <v>2968</v>
      </c>
      <c r="H1254" s="3" t="s">
        <v>2988</v>
      </c>
      <c r="I1254" s="3" t="s">
        <v>3615</v>
      </c>
      <c r="J1254" s="4">
        <v>42.926209</v>
      </c>
      <c r="K1254" s="4">
        <v>7.6878830000000002</v>
      </c>
      <c r="L1254" s="4">
        <v>6.342295</v>
      </c>
      <c r="M1254" s="4">
        <v>2.3505829999999999</v>
      </c>
      <c r="N1254" s="4">
        <v>21.898634999999999</v>
      </c>
      <c r="O1254" s="4">
        <v>11.976546000000001</v>
      </c>
      <c r="P1254" s="4">
        <v>3.1716540000000002</v>
      </c>
      <c r="Q1254" s="4">
        <v>9.0787030000000009</v>
      </c>
      <c r="R1254" s="4">
        <v>15.252796</v>
      </c>
      <c r="S1254" s="3" t="s">
        <v>5657</v>
      </c>
      <c r="T1254" s="4">
        <v>56.17</v>
      </c>
      <c r="U1254" s="4">
        <v>2685.1512978699998</v>
      </c>
      <c r="V1254" s="10">
        <v>3126.2512969999998</v>
      </c>
      <c r="W1254" s="4">
        <v>2.3500089015488701</v>
      </c>
      <c r="X1254" s="4">
        <v>57.59</v>
      </c>
      <c r="Y1254" s="4">
        <v>38.549999999999997</v>
      </c>
      <c r="Z1254" s="4">
        <v>21.898634999999999</v>
      </c>
      <c r="AA1254" s="10">
        <v>17.705279747799999</v>
      </c>
      <c r="AB1254" s="10">
        <v>19.187019641300001</v>
      </c>
      <c r="AC1254" s="4">
        <v>1.2194290000000001</v>
      </c>
      <c r="AD1254" s="4">
        <v>1.2143085385325001</v>
      </c>
      <c r="AE1254" s="4">
        <v>1.2303578384831</v>
      </c>
      <c r="AF1254" s="4">
        <v>9.0787030000000009</v>
      </c>
      <c r="AG1254" s="4">
        <v>9.5203114012248005</v>
      </c>
      <c r="AH1254" s="4">
        <v>9.7085332513981992</v>
      </c>
      <c r="AI1254" s="4">
        <v>3.1716540000000002</v>
      </c>
      <c r="AJ1254" s="4">
        <v>12.482222</v>
      </c>
    </row>
    <row r="1255" spans="1:36" hidden="1" x14ac:dyDescent="0.3">
      <c r="A1255" s="1" t="s">
        <v>1249</v>
      </c>
      <c r="B1255" s="2">
        <v>4080680</v>
      </c>
      <c r="C1255" s="3" t="s">
        <v>2919</v>
      </c>
      <c r="D1255" s="4">
        <v>18342.512416820002</v>
      </c>
      <c r="E1255" s="3" t="s">
        <v>2920</v>
      </c>
      <c r="F1255" s="3" t="s">
        <v>2961</v>
      </c>
      <c r="G1255" s="3" t="s">
        <v>2962</v>
      </c>
      <c r="H1255" s="3" t="s">
        <v>2963</v>
      </c>
      <c r="I1255" s="3" t="s">
        <v>3616</v>
      </c>
      <c r="J1255" s="5" t="s">
        <v>3617</v>
      </c>
      <c r="K1255" s="4">
        <v>-1.3984270000000001</v>
      </c>
      <c r="L1255" s="4">
        <v>-3.1993140000000002</v>
      </c>
      <c r="M1255" s="4">
        <v>0.47073799999999999</v>
      </c>
      <c r="N1255" s="4">
        <v>27.090909</v>
      </c>
      <c r="O1255" s="4">
        <v>18.568069999999999</v>
      </c>
      <c r="P1255" s="4">
        <v>3.7014300000000002</v>
      </c>
      <c r="Q1255" s="4">
        <v>14.707616</v>
      </c>
      <c r="R1255" s="4">
        <v>22.498992999999999</v>
      </c>
      <c r="S1255" s="3" t="s">
        <v>5658</v>
      </c>
      <c r="T1255" s="4">
        <v>78.97</v>
      </c>
      <c r="U1255" s="4">
        <v>18342.512416820002</v>
      </c>
      <c r="V1255" s="10">
        <v>18716.912415999999</v>
      </c>
      <c r="W1255" s="4" t="s">
        <v>2935</v>
      </c>
      <c r="X1255" s="4">
        <v>84.67</v>
      </c>
      <c r="Y1255" s="4">
        <v>67.592100000000002</v>
      </c>
      <c r="Z1255" s="4">
        <v>27.090909</v>
      </c>
      <c r="AA1255" s="10">
        <v>18.499474087300001</v>
      </c>
      <c r="AB1255" s="10">
        <v>18.499474087300001</v>
      </c>
      <c r="AC1255" s="4">
        <v>4.6937790000000001</v>
      </c>
      <c r="AD1255" s="4">
        <v>4.4757244439403996</v>
      </c>
      <c r="AE1255" s="4">
        <v>4.4757244439403996</v>
      </c>
      <c r="AF1255" s="4">
        <v>14.707616</v>
      </c>
      <c r="AG1255" s="4">
        <v>13.514096683969401</v>
      </c>
      <c r="AH1255" s="4">
        <v>13.514096683969401</v>
      </c>
      <c r="AI1255" s="4">
        <v>3.7014300000000002</v>
      </c>
      <c r="AJ1255" s="4">
        <v>18.847255000000001</v>
      </c>
    </row>
    <row r="1256" spans="1:36" hidden="1" x14ac:dyDescent="0.3">
      <c r="A1256" s="1" t="s">
        <v>1250</v>
      </c>
      <c r="B1256" s="2">
        <v>1022914</v>
      </c>
      <c r="C1256" s="3" t="s">
        <v>2936</v>
      </c>
      <c r="D1256" s="4">
        <v>6293.9505687600004</v>
      </c>
      <c r="E1256" s="3" t="s">
        <v>2930</v>
      </c>
      <c r="F1256" s="3" t="s">
        <v>2931</v>
      </c>
      <c r="G1256" s="3" t="s">
        <v>2931</v>
      </c>
      <c r="H1256" s="3" t="s">
        <v>2932</v>
      </c>
      <c r="I1256" s="3" t="s">
        <v>2933</v>
      </c>
      <c r="J1256" s="4">
        <v>43.713118999999999</v>
      </c>
      <c r="K1256" s="4">
        <v>18.046233999999998</v>
      </c>
      <c r="L1256" s="4">
        <v>18.355139999999999</v>
      </c>
      <c r="M1256" s="4">
        <v>2.6588850000000002</v>
      </c>
      <c r="N1256" s="4">
        <v>16.319587628866</v>
      </c>
      <c r="O1256" s="4">
        <v>13.077241000000001</v>
      </c>
      <c r="P1256" s="4">
        <v>1.590076</v>
      </c>
      <c r="Q1256" s="4" t="s">
        <v>2935</v>
      </c>
      <c r="R1256" s="4" t="s">
        <v>2935</v>
      </c>
      <c r="S1256" s="3" t="s">
        <v>5659</v>
      </c>
      <c r="T1256" s="4">
        <v>31.66</v>
      </c>
      <c r="U1256" s="4">
        <v>6293.9505687600004</v>
      </c>
      <c r="V1256" s="10" t="s">
        <v>2935</v>
      </c>
      <c r="W1256" s="4">
        <v>2.4636765634870499</v>
      </c>
      <c r="X1256" s="4">
        <v>31.745000000000001</v>
      </c>
      <c r="Y1256" s="4">
        <v>21.7</v>
      </c>
      <c r="Z1256" s="4">
        <v>16.378685999999998</v>
      </c>
      <c r="AA1256" s="10">
        <v>14.988401268700001</v>
      </c>
      <c r="AB1256" s="10">
        <v>15.4834040014</v>
      </c>
      <c r="AC1256" s="4" t="s">
        <v>2935</v>
      </c>
      <c r="AD1256" s="4" t="s">
        <v>2935</v>
      </c>
      <c r="AE1256" s="4" t="s">
        <v>2935</v>
      </c>
      <c r="AF1256" s="4" t="s">
        <v>2935</v>
      </c>
      <c r="AG1256" s="4" t="s">
        <v>2935</v>
      </c>
      <c r="AH1256" s="4" t="s">
        <v>2935</v>
      </c>
      <c r="AI1256" s="4">
        <v>1.590076</v>
      </c>
      <c r="AJ1256" s="4">
        <v>2.4994079999999999</v>
      </c>
    </row>
    <row r="1257" spans="1:36" hidden="1" x14ac:dyDescent="0.3">
      <c r="A1257" s="1" t="s">
        <v>1251</v>
      </c>
      <c r="B1257" s="2">
        <v>4309281</v>
      </c>
      <c r="C1257" s="3" t="s">
        <v>2919</v>
      </c>
      <c r="D1257" s="4">
        <v>654.03512160000002</v>
      </c>
      <c r="E1257" s="3" t="s">
        <v>2930</v>
      </c>
      <c r="F1257" s="3" t="s">
        <v>2931</v>
      </c>
      <c r="G1257" s="3" t="s">
        <v>2931</v>
      </c>
      <c r="H1257" s="3" t="s">
        <v>2932</v>
      </c>
      <c r="I1257" s="3" t="s">
        <v>2933</v>
      </c>
      <c r="J1257" s="4">
        <v>66.873339000000001</v>
      </c>
      <c r="K1257" s="4">
        <v>11.611374</v>
      </c>
      <c r="L1257" s="4">
        <v>13.733776000000001</v>
      </c>
      <c r="M1257" s="4">
        <v>0.91055200000000003</v>
      </c>
      <c r="N1257" s="4">
        <v>11.924050632911401</v>
      </c>
      <c r="O1257" s="4">
        <v>7.4129449999999997</v>
      </c>
      <c r="P1257" s="4">
        <v>1.2101360000000001</v>
      </c>
      <c r="Q1257" s="4" t="s">
        <v>2935</v>
      </c>
      <c r="R1257" s="4" t="s">
        <v>2935</v>
      </c>
      <c r="S1257" s="3" t="s">
        <v>5660</v>
      </c>
      <c r="T1257" s="4">
        <v>37.68</v>
      </c>
      <c r="U1257" s="4">
        <v>654.03512160000002</v>
      </c>
      <c r="V1257" s="10" t="s">
        <v>2935</v>
      </c>
      <c r="W1257" s="4">
        <v>1.2738853503184699</v>
      </c>
      <c r="X1257" s="4">
        <v>38.619999999999997</v>
      </c>
      <c r="Y1257" s="4">
        <v>22.44</v>
      </c>
      <c r="Z1257" s="4">
        <v>10.713676</v>
      </c>
      <c r="AA1257" s="10">
        <v>12.8163265306</v>
      </c>
      <c r="AB1257" s="10">
        <v>12.067253803</v>
      </c>
      <c r="AC1257" s="4" t="s">
        <v>2935</v>
      </c>
      <c r="AD1257" s="4" t="s">
        <v>2935</v>
      </c>
      <c r="AE1257" s="4" t="s">
        <v>2935</v>
      </c>
      <c r="AF1257" s="4" t="s">
        <v>2935</v>
      </c>
      <c r="AG1257" s="4" t="s">
        <v>2935</v>
      </c>
      <c r="AH1257" s="4" t="s">
        <v>2935</v>
      </c>
      <c r="AI1257" s="4">
        <v>1.2101360000000001</v>
      </c>
      <c r="AJ1257" s="4">
        <v>1.310244</v>
      </c>
    </row>
    <row r="1258" spans="1:36" hidden="1" x14ac:dyDescent="0.3">
      <c r="A1258" s="1" t="s">
        <v>1252</v>
      </c>
      <c r="B1258" s="2">
        <v>4121346</v>
      </c>
      <c r="C1258" s="3" t="s">
        <v>2919</v>
      </c>
      <c r="D1258" s="4">
        <v>148978.17723179999</v>
      </c>
      <c r="E1258" s="3" t="s">
        <v>2937</v>
      </c>
      <c r="F1258" s="3" t="s">
        <v>2938</v>
      </c>
      <c r="G1258" s="3" t="s">
        <v>2939</v>
      </c>
      <c r="H1258" s="3" t="s">
        <v>2939</v>
      </c>
      <c r="I1258" s="3" t="s">
        <v>3618</v>
      </c>
      <c r="J1258" s="4">
        <v>18.458197999999999</v>
      </c>
      <c r="K1258" s="4">
        <v>14.474868000000001</v>
      </c>
      <c r="L1258" s="4">
        <v>3.0402520000000002</v>
      </c>
      <c r="M1258" s="4">
        <v>5.2403999999999999E-2</v>
      </c>
      <c r="N1258" s="4">
        <v>26.471404</v>
      </c>
      <c r="O1258" s="4">
        <v>26.517361000000001</v>
      </c>
      <c r="P1258" s="5" t="s">
        <v>3619</v>
      </c>
      <c r="Q1258" s="4">
        <v>17.938928000000001</v>
      </c>
      <c r="R1258" s="4">
        <v>38.631911000000002</v>
      </c>
      <c r="S1258" s="3" t="s">
        <v>5661</v>
      </c>
      <c r="T1258" s="5" t="s">
        <v>5662</v>
      </c>
      <c r="U1258" s="4">
        <v>148978.17723179999</v>
      </c>
      <c r="V1258" s="10">
        <v>170608.17723100001</v>
      </c>
      <c r="W1258" s="4">
        <v>1.9728514687268099</v>
      </c>
      <c r="X1258" s="4">
        <v>242.77</v>
      </c>
      <c r="Y1258" s="4">
        <v>189.66</v>
      </c>
      <c r="Z1258" s="4">
        <v>26.471404</v>
      </c>
      <c r="AA1258" s="10">
        <v>21.314937481299999</v>
      </c>
      <c r="AB1258" s="10">
        <v>22.4938515234</v>
      </c>
      <c r="AC1258" s="4">
        <v>4.5074820000000004</v>
      </c>
      <c r="AD1258" s="4">
        <v>4.1534212753627999</v>
      </c>
      <c r="AE1258" s="4">
        <v>4.4138026935027996</v>
      </c>
      <c r="AF1258" s="4">
        <v>17.938928000000001</v>
      </c>
      <c r="AG1258" s="4">
        <v>16.102620501408001</v>
      </c>
      <c r="AH1258" s="4">
        <v>16.8858550374446</v>
      </c>
      <c r="AI1258" s="5" t="s">
        <v>3619</v>
      </c>
      <c r="AJ1258" s="4" t="s">
        <v>2924</v>
      </c>
    </row>
    <row r="1259" spans="1:36" hidden="1" x14ac:dyDescent="0.3">
      <c r="A1259" s="1" t="s">
        <v>1253</v>
      </c>
      <c r="B1259" s="2">
        <v>4055174</v>
      </c>
      <c r="C1259" s="3" t="s">
        <v>2919</v>
      </c>
      <c r="D1259" s="4">
        <v>1668.61262068</v>
      </c>
      <c r="E1259" s="3" t="s">
        <v>2930</v>
      </c>
      <c r="F1259" s="3" t="s">
        <v>2931</v>
      </c>
      <c r="G1259" s="3" t="s">
        <v>2931</v>
      </c>
      <c r="H1259" s="3" t="s">
        <v>2932</v>
      </c>
      <c r="I1259" s="3" t="s">
        <v>3452</v>
      </c>
      <c r="J1259" s="4">
        <v>41.453429</v>
      </c>
      <c r="K1259" s="4">
        <v>13.09329</v>
      </c>
      <c r="L1259" s="4">
        <v>9.2490120000000005</v>
      </c>
      <c r="M1259" s="4">
        <v>2.294597</v>
      </c>
      <c r="N1259" s="4">
        <v>16.452380952380999</v>
      </c>
      <c r="O1259" s="4">
        <v>12.230088</v>
      </c>
      <c r="P1259" s="4">
        <v>0.76901699999999995</v>
      </c>
      <c r="Q1259" s="4" t="s">
        <v>2935</v>
      </c>
      <c r="R1259" s="4" t="s">
        <v>2935</v>
      </c>
      <c r="S1259" s="3" t="s">
        <v>5663</v>
      </c>
      <c r="T1259" s="4">
        <v>13.82</v>
      </c>
      <c r="U1259" s="4">
        <v>1668.61262068</v>
      </c>
      <c r="V1259" s="10" t="s">
        <v>2935</v>
      </c>
      <c r="W1259" s="4">
        <v>4.0520984081042002</v>
      </c>
      <c r="X1259" s="4">
        <v>14.535</v>
      </c>
      <c r="Y1259" s="4">
        <v>9.4499999999999993</v>
      </c>
      <c r="Z1259" s="4">
        <v>16.452380999999999</v>
      </c>
      <c r="AA1259" s="10">
        <v>13.0871212121</v>
      </c>
      <c r="AB1259" s="10">
        <v>16.335697399499999</v>
      </c>
      <c r="AC1259" s="4" t="s">
        <v>2935</v>
      </c>
      <c r="AD1259" s="4" t="s">
        <v>2935</v>
      </c>
      <c r="AE1259" s="4" t="s">
        <v>2935</v>
      </c>
      <c r="AF1259" s="4" t="s">
        <v>2935</v>
      </c>
      <c r="AG1259" s="4" t="s">
        <v>2935</v>
      </c>
      <c r="AH1259" s="4" t="s">
        <v>2935</v>
      </c>
      <c r="AI1259" s="4">
        <v>0.76901699999999995</v>
      </c>
      <c r="AJ1259" s="4">
        <v>0.98000299999999996</v>
      </c>
    </row>
    <row r="1260" spans="1:36" hidden="1" x14ac:dyDescent="0.3">
      <c r="A1260" s="1" t="s">
        <v>1254</v>
      </c>
      <c r="B1260" s="2">
        <v>103363</v>
      </c>
      <c r="C1260" s="3" t="s">
        <v>2936</v>
      </c>
      <c r="D1260" s="4">
        <v>1688.6034842700001</v>
      </c>
      <c r="E1260" s="3" t="s">
        <v>2930</v>
      </c>
      <c r="F1260" s="3" t="s">
        <v>2958</v>
      </c>
      <c r="G1260" s="3" t="s">
        <v>2958</v>
      </c>
      <c r="H1260" s="3" t="s">
        <v>3137</v>
      </c>
      <c r="I1260" s="3" t="s">
        <v>3133</v>
      </c>
      <c r="J1260" s="4">
        <v>23.893540999999999</v>
      </c>
      <c r="K1260" s="4">
        <v>21.495601000000001</v>
      </c>
      <c r="L1260" s="4">
        <v>13.975241</v>
      </c>
      <c r="M1260" s="4">
        <v>0.31476999999999999</v>
      </c>
      <c r="N1260" s="4">
        <v>16.505976095617498</v>
      </c>
      <c r="O1260" s="4">
        <v>4.7332340000000004</v>
      </c>
      <c r="P1260" s="4">
        <v>1.311034</v>
      </c>
      <c r="Q1260" s="4">
        <v>11.900709000000001</v>
      </c>
      <c r="R1260" s="4">
        <v>6.1890590000000003</v>
      </c>
      <c r="S1260" s="3" t="s">
        <v>5664</v>
      </c>
      <c r="T1260" s="4">
        <v>41.43</v>
      </c>
      <c r="U1260" s="4">
        <v>1688.6034842700001</v>
      </c>
      <c r="V1260" s="10">
        <v>2240.9034839999999</v>
      </c>
      <c r="W1260" s="4">
        <v>3.2826454260197901</v>
      </c>
      <c r="X1260" s="4">
        <v>43.26</v>
      </c>
      <c r="Y1260" s="4">
        <v>31.81</v>
      </c>
      <c r="Z1260" s="4">
        <v>16.447002999999999</v>
      </c>
      <c r="AA1260" s="10">
        <v>11.4631177023</v>
      </c>
      <c r="AB1260" s="10">
        <v>16.1363193768</v>
      </c>
      <c r="AC1260" s="4">
        <v>1.4101710000000001</v>
      </c>
      <c r="AD1260" s="4">
        <v>1.3146213093981001</v>
      </c>
      <c r="AE1260" s="4">
        <v>1.3969558777261999</v>
      </c>
      <c r="AF1260" s="4">
        <v>11.900709000000001</v>
      </c>
      <c r="AG1260" s="4" t="s">
        <v>2935</v>
      </c>
      <c r="AH1260" s="4" t="s">
        <v>2935</v>
      </c>
      <c r="AI1260" s="4">
        <v>1.311034</v>
      </c>
      <c r="AJ1260" s="4">
        <v>1.572117</v>
      </c>
    </row>
    <row r="1261" spans="1:36" hidden="1" x14ac:dyDescent="0.3">
      <c r="A1261" s="1" t="s">
        <v>1255</v>
      </c>
      <c r="B1261" s="2">
        <v>100750</v>
      </c>
      <c r="C1261" s="3" t="s">
        <v>2919</v>
      </c>
      <c r="D1261" s="4">
        <v>809.82441344999995</v>
      </c>
      <c r="E1261" s="3" t="s">
        <v>2930</v>
      </c>
      <c r="F1261" s="3" t="s">
        <v>2931</v>
      </c>
      <c r="G1261" s="3" t="s">
        <v>2931</v>
      </c>
      <c r="H1261" s="3" t="s">
        <v>2932</v>
      </c>
      <c r="I1261" s="3" t="s">
        <v>2933</v>
      </c>
      <c r="J1261" s="4">
        <v>66.143497999999994</v>
      </c>
      <c r="K1261" s="4">
        <v>24.245473</v>
      </c>
      <c r="L1261" s="4">
        <v>22.357991999999999</v>
      </c>
      <c r="M1261" s="4">
        <v>1.3957310000000001</v>
      </c>
      <c r="N1261" s="4">
        <v>39.414893617021299</v>
      </c>
      <c r="O1261" s="4">
        <v>12.432886</v>
      </c>
      <c r="P1261" s="4">
        <v>1.072794</v>
      </c>
      <c r="Q1261" s="4" t="s">
        <v>2935</v>
      </c>
      <c r="R1261" s="4" t="s">
        <v>2935</v>
      </c>
      <c r="S1261" s="3" t="s">
        <v>5665</v>
      </c>
      <c r="T1261" s="4">
        <v>18.524999999999999</v>
      </c>
      <c r="U1261" s="4">
        <v>809.82441344999995</v>
      </c>
      <c r="V1261" s="10" t="s">
        <v>2935</v>
      </c>
      <c r="W1261" s="4">
        <v>3.45479082321188</v>
      </c>
      <c r="X1261" s="4">
        <v>18.855</v>
      </c>
      <c r="Y1261" s="5" t="s">
        <v>5666</v>
      </c>
      <c r="Z1261" s="4">
        <v>38.354036999999998</v>
      </c>
      <c r="AA1261" s="10">
        <v>11.3420682054</v>
      </c>
      <c r="AB1261" s="10">
        <v>13.122755318099999</v>
      </c>
      <c r="AC1261" s="4" t="s">
        <v>2935</v>
      </c>
      <c r="AD1261" s="4" t="s">
        <v>2935</v>
      </c>
      <c r="AE1261" s="4" t="s">
        <v>2935</v>
      </c>
      <c r="AF1261" s="4" t="s">
        <v>2935</v>
      </c>
      <c r="AG1261" s="4" t="s">
        <v>2935</v>
      </c>
      <c r="AH1261" s="4" t="s">
        <v>2935</v>
      </c>
      <c r="AI1261" s="4">
        <v>1.072794</v>
      </c>
      <c r="AJ1261" s="4">
        <v>1.375891</v>
      </c>
    </row>
    <row r="1262" spans="1:36" hidden="1" x14ac:dyDescent="0.3">
      <c r="A1262" s="1" t="s">
        <v>1256</v>
      </c>
      <c r="B1262" s="2">
        <v>4068867</v>
      </c>
      <c r="C1262" s="3" t="s">
        <v>2936</v>
      </c>
      <c r="D1262" s="4">
        <v>16818.312194729999</v>
      </c>
      <c r="E1262" s="3" t="s">
        <v>3007</v>
      </c>
      <c r="F1262" s="3" t="s">
        <v>3008</v>
      </c>
      <c r="G1262" s="3" t="s">
        <v>3009</v>
      </c>
      <c r="H1262" s="3" t="s">
        <v>3010</v>
      </c>
      <c r="I1262" s="3" t="s">
        <v>3620</v>
      </c>
      <c r="J1262" s="4">
        <v>-6.2652809999999999</v>
      </c>
      <c r="K1262" s="4">
        <v>-4.0062600000000002</v>
      </c>
      <c r="L1262" s="4">
        <v>-1.3509169999999999</v>
      </c>
      <c r="M1262" s="4">
        <v>4.9982879999999996</v>
      </c>
      <c r="N1262" s="4">
        <v>21.507714</v>
      </c>
      <c r="O1262" s="4">
        <v>18.599150999999999</v>
      </c>
      <c r="P1262" s="4">
        <v>2.1377290000000002</v>
      </c>
      <c r="Q1262" s="4">
        <v>9.8602749999999997</v>
      </c>
      <c r="R1262" s="4">
        <v>25.429518000000002</v>
      </c>
      <c r="S1262" s="3" t="s">
        <v>5667</v>
      </c>
      <c r="T1262" s="4">
        <v>30.67</v>
      </c>
      <c r="U1262" s="4">
        <v>16818.312194729999</v>
      </c>
      <c r="V1262" s="10">
        <v>19126.341194000001</v>
      </c>
      <c r="W1262" s="4">
        <v>3.6843821323769199</v>
      </c>
      <c r="X1262" s="4">
        <v>36.86</v>
      </c>
      <c r="Y1262" s="4">
        <v>28.51</v>
      </c>
      <c r="Z1262" s="4">
        <v>21.507714</v>
      </c>
      <c r="AA1262" s="10">
        <v>18.727483666099999</v>
      </c>
      <c r="AB1262" s="10">
        <v>19.416799614999999</v>
      </c>
      <c r="AC1262" s="4">
        <v>1.5964179999999999</v>
      </c>
      <c r="AD1262" s="4">
        <v>1.5769034052838</v>
      </c>
      <c r="AE1262" s="4">
        <v>1.5994856991729001</v>
      </c>
      <c r="AF1262" s="4">
        <v>9.8602749999999997</v>
      </c>
      <c r="AG1262" s="4">
        <v>12.962958626289799</v>
      </c>
      <c r="AH1262" s="4">
        <v>13.497785543802101</v>
      </c>
      <c r="AI1262" s="4">
        <v>2.1377290000000002</v>
      </c>
      <c r="AJ1262" s="4">
        <v>14.017367</v>
      </c>
    </row>
    <row r="1263" spans="1:36" hidden="1" x14ac:dyDescent="0.3">
      <c r="A1263" s="1" t="s">
        <v>1257</v>
      </c>
      <c r="B1263" s="2">
        <v>4041118</v>
      </c>
      <c r="C1263" s="3" t="s">
        <v>2919</v>
      </c>
      <c r="D1263" s="4">
        <v>12757.284250500001</v>
      </c>
      <c r="E1263" s="3" t="s">
        <v>2977</v>
      </c>
      <c r="F1263" s="3" t="s">
        <v>2978</v>
      </c>
      <c r="G1263" s="3" t="s">
        <v>3167</v>
      </c>
      <c r="H1263" s="3" t="s">
        <v>3167</v>
      </c>
      <c r="I1263" s="3" t="s">
        <v>2980</v>
      </c>
      <c r="J1263" s="4">
        <v>4.7646379999999997</v>
      </c>
      <c r="K1263" s="4">
        <v>6.7875949999999996</v>
      </c>
      <c r="L1263" s="4">
        <v>3.752132</v>
      </c>
      <c r="M1263" s="4">
        <v>5.735805</v>
      </c>
      <c r="N1263" s="4">
        <v>17.7184466019417</v>
      </c>
      <c r="O1263" s="4">
        <v>8.7112169999999995</v>
      </c>
      <c r="P1263" s="4">
        <v>1.9006460000000001</v>
      </c>
      <c r="Q1263" s="4">
        <v>11.267898000000001</v>
      </c>
      <c r="R1263" s="4">
        <v>14.059574</v>
      </c>
      <c r="S1263" s="3" t="s">
        <v>5668</v>
      </c>
      <c r="T1263" s="4">
        <v>18.25</v>
      </c>
      <c r="U1263" s="4">
        <v>12757.284250500001</v>
      </c>
      <c r="V1263" s="10">
        <v>18003.284250000001</v>
      </c>
      <c r="W1263" s="4">
        <v>4.3835616438356197</v>
      </c>
      <c r="X1263" s="4">
        <v>21.31</v>
      </c>
      <c r="Y1263" s="4">
        <v>15.71</v>
      </c>
      <c r="Z1263" s="4">
        <v>17.804877999999999</v>
      </c>
      <c r="AA1263" s="10">
        <v>20.381952200099999</v>
      </c>
      <c r="AB1263" s="10">
        <v>18.9545402615</v>
      </c>
      <c r="AC1263" s="4">
        <v>3.2206229999999998</v>
      </c>
      <c r="AD1263" s="4">
        <v>3.1173340342360998</v>
      </c>
      <c r="AE1263" s="4">
        <v>3.1988362045427001</v>
      </c>
      <c r="AF1263" s="4">
        <v>11.267898000000001</v>
      </c>
      <c r="AG1263" s="4">
        <v>10.911679191393301</v>
      </c>
      <c r="AH1263" s="4">
        <v>10.9940332769959</v>
      </c>
      <c r="AI1263" s="4">
        <v>1.9006460000000001</v>
      </c>
      <c r="AJ1263" s="4">
        <v>1.9006460000000001</v>
      </c>
    </row>
    <row r="1264" spans="1:36" hidden="1" x14ac:dyDescent="0.3">
      <c r="A1264" s="1" t="s">
        <v>1258</v>
      </c>
      <c r="B1264" s="2">
        <v>105600</v>
      </c>
      <c r="C1264" s="3" t="s">
        <v>2936</v>
      </c>
      <c r="D1264" s="4">
        <v>13117.50436356</v>
      </c>
      <c r="E1264" s="3" t="s">
        <v>2930</v>
      </c>
      <c r="F1264" s="3" t="s">
        <v>2954</v>
      </c>
      <c r="G1264" s="3" t="s">
        <v>2955</v>
      </c>
      <c r="H1264" s="3" t="s">
        <v>3267</v>
      </c>
      <c r="I1264" s="3" t="s">
        <v>3102</v>
      </c>
      <c r="J1264" s="4">
        <v>78.039807999999994</v>
      </c>
      <c r="K1264" s="4">
        <v>23.222563000000001</v>
      </c>
      <c r="L1264" s="4">
        <v>11.285377</v>
      </c>
      <c r="M1264" s="4">
        <v>2.509233</v>
      </c>
      <c r="N1264" s="4">
        <v>38.597137014314903</v>
      </c>
      <c r="O1264" s="4">
        <v>25.733237857844198</v>
      </c>
      <c r="P1264" s="4">
        <v>6.701225</v>
      </c>
      <c r="Q1264" s="4" t="s">
        <v>2935</v>
      </c>
      <c r="R1264" s="4" t="s">
        <v>2935</v>
      </c>
      <c r="S1264" s="3" t="s">
        <v>5669</v>
      </c>
      <c r="T1264" s="4">
        <v>188.74</v>
      </c>
      <c r="U1264" s="4">
        <v>13117.50436356</v>
      </c>
      <c r="V1264" s="10" t="s">
        <v>2935</v>
      </c>
      <c r="W1264" s="4">
        <v>1.2080110204514101</v>
      </c>
      <c r="X1264" s="4">
        <v>191.39</v>
      </c>
      <c r="Y1264" s="4">
        <v>104.86</v>
      </c>
      <c r="Z1264" s="4">
        <v>38.605032000000001</v>
      </c>
      <c r="AA1264" s="10">
        <v>30.188256745699999</v>
      </c>
      <c r="AB1264" s="10">
        <v>32.907331531600001</v>
      </c>
      <c r="AC1264" s="4" t="s">
        <v>2935</v>
      </c>
      <c r="AD1264" s="4" t="s">
        <v>2935</v>
      </c>
      <c r="AE1264" s="4" t="s">
        <v>2935</v>
      </c>
      <c r="AF1264" s="4" t="s">
        <v>2935</v>
      </c>
      <c r="AG1264" s="4" t="s">
        <v>2935</v>
      </c>
      <c r="AH1264" s="4" t="s">
        <v>2935</v>
      </c>
      <c r="AI1264" s="4">
        <v>6.701225</v>
      </c>
      <c r="AJ1264" s="4">
        <v>22.506558999999999</v>
      </c>
    </row>
    <row r="1265" spans="1:36" hidden="1" x14ac:dyDescent="0.3">
      <c r="A1265" s="1" t="s">
        <v>1259</v>
      </c>
      <c r="B1265" s="2">
        <v>4094394</v>
      </c>
      <c r="C1265" s="3" t="s">
        <v>2936</v>
      </c>
      <c r="D1265" s="4">
        <v>1095.4709992000001</v>
      </c>
      <c r="E1265" s="3" t="s">
        <v>2925</v>
      </c>
      <c r="F1265" s="3" t="s">
        <v>2997</v>
      </c>
      <c r="G1265" s="3" t="s">
        <v>3250</v>
      </c>
      <c r="H1265" s="3" t="s">
        <v>3251</v>
      </c>
      <c r="I1265" s="3" t="s">
        <v>3621</v>
      </c>
      <c r="J1265" s="4">
        <v>99.670401999999996</v>
      </c>
      <c r="K1265" s="4">
        <v>-23.734788000000002</v>
      </c>
      <c r="L1265" s="4">
        <v>1.7695149999999999</v>
      </c>
      <c r="M1265" s="4">
        <v>8.2172199999999993</v>
      </c>
      <c r="N1265" s="4">
        <v>5.7246350000000001</v>
      </c>
      <c r="O1265" s="4">
        <v>53.753326999999999</v>
      </c>
      <c r="P1265" s="4">
        <v>1.935484</v>
      </c>
      <c r="Q1265" s="4">
        <v>6.4532850000000002</v>
      </c>
      <c r="R1265" s="4" t="s">
        <v>2924</v>
      </c>
      <c r="S1265" s="3" t="s">
        <v>5670</v>
      </c>
      <c r="T1265" s="4">
        <v>181.74</v>
      </c>
      <c r="U1265" s="4">
        <v>1095.4709992000001</v>
      </c>
      <c r="V1265" s="10">
        <v>2284.1659989999998</v>
      </c>
      <c r="W1265" s="4" t="s">
        <v>2935</v>
      </c>
      <c r="X1265" s="4">
        <v>240.34</v>
      </c>
      <c r="Y1265" s="4">
        <v>86.61</v>
      </c>
      <c r="Z1265" s="4">
        <v>5.7246350000000001</v>
      </c>
      <c r="AA1265" s="10" t="s">
        <v>2935</v>
      </c>
      <c r="AB1265" s="10" t="s">
        <v>2935</v>
      </c>
      <c r="AC1265" s="4">
        <v>0.78431399999999996</v>
      </c>
      <c r="AD1265" s="4" t="s">
        <v>2935</v>
      </c>
      <c r="AE1265" s="4" t="s">
        <v>2935</v>
      </c>
      <c r="AF1265" s="4">
        <v>6.4532850000000002</v>
      </c>
      <c r="AG1265" s="4" t="s">
        <v>2935</v>
      </c>
      <c r="AH1265" s="4" t="s">
        <v>2935</v>
      </c>
      <c r="AI1265" s="4">
        <v>1.935484</v>
      </c>
      <c r="AJ1265" s="4">
        <v>1.935484</v>
      </c>
    </row>
    <row r="1266" spans="1:36" hidden="1" x14ac:dyDescent="0.3">
      <c r="A1266" s="1" t="s">
        <v>1260</v>
      </c>
      <c r="B1266" s="2">
        <v>4265772</v>
      </c>
      <c r="C1266" s="3" t="s">
        <v>2936</v>
      </c>
      <c r="D1266" s="4">
        <v>4172.0138479200004</v>
      </c>
      <c r="E1266" s="3" t="s">
        <v>2977</v>
      </c>
      <c r="F1266" s="3" t="s">
        <v>3358</v>
      </c>
      <c r="G1266" s="3" t="s">
        <v>3358</v>
      </c>
      <c r="H1266" s="3" t="s">
        <v>3540</v>
      </c>
      <c r="I1266" s="3" t="s">
        <v>3541</v>
      </c>
      <c r="J1266" s="4">
        <v>14.155438</v>
      </c>
      <c r="K1266" s="4">
        <v>16.195622</v>
      </c>
      <c r="L1266" s="4">
        <v>8.9362259999999996</v>
      </c>
      <c r="M1266" s="4">
        <v>4.9555749999999996</v>
      </c>
      <c r="N1266" s="4">
        <v>41.935000000000002</v>
      </c>
      <c r="O1266" s="4">
        <v>29.825747</v>
      </c>
      <c r="P1266" s="4">
        <v>1.595639</v>
      </c>
      <c r="Q1266" s="4">
        <v>23.988555000000002</v>
      </c>
      <c r="R1266" s="4">
        <v>11.475921</v>
      </c>
      <c r="S1266" s="3" t="s">
        <v>5671</v>
      </c>
      <c r="T1266" s="4">
        <v>83.87</v>
      </c>
      <c r="U1266" s="4">
        <v>4172.0138479200004</v>
      </c>
      <c r="V1266" s="10">
        <v>9142.9738469999993</v>
      </c>
      <c r="W1266" s="4" t="s">
        <v>2935</v>
      </c>
      <c r="X1266" s="4">
        <v>86.72</v>
      </c>
      <c r="Y1266" s="4">
        <v>59</v>
      </c>
      <c r="Z1266" s="4">
        <v>55.032808000000003</v>
      </c>
      <c r="AA1266" s="10">
        <v>54.0643331399</v>
      </c>
      <c r="AB1266" s="10">
        <v>26.677057158299998</v>
      </c>
      <c r="AC1266" s="4">
        <v>7.6483869999999996</v>
      </c>
      <c r="AD1266" s="4">
        <v>6.5006801076059997</v>
      </c>
      <c r="AE1266" s="4">
        <v>5.4542761656404002</v>
      </c>
      <c r="AF1266" s="4">
        <v>23.988555000000002</v>
      </c>
      <c r="AG1266" s="4">
        <v>22.421477023622</v>
      </c>
      <c r="AH1266" s="4">
        <v>17.661494131520499</v>
      </c>
      <c r="AI1266" s="4">
        <v>1.595639</v>
      </c>
      <c r="AJ1266" s="4">
        <v>1.6175189999999999</v>
      </c>
    </row>
    <row r="1267" spans="1:36" hidden="1" x14ac:dyDescent="0.3">
      <c r="A1267" s="1" t="s">
        <v>1261</v>
      </c>
      <c r="B1267" s="2">
        <v>6661591</v>
      </c>
      <c r="C1267" s="3" t="s">
        <v>2936</v>
      </c>
      <c r="D1267" s="4">
        <v>48117.511267560003</v>
      </c>
      <c r="E1267" s="3" t="s">
        <v>2937</v>
      </c>
      <c r="F1267" s="3" t="s">
        <v>2938</v>
      </c>
      <c r="G1267" s="3" t="s">
        <v>2952</v>
      </c>
      <c r="H1267" s="3" t="s">
        <v>2952</v>
      </c>
      <c r="I1267" s="3" t="s">
        <v>3326</v>
      </c>
      <c r="J1267" s="4">
        <v>126.592692</v>
      </c>
      <c r="K1267" s="4">
        <v>22.672191000000002</v>
      </c>
      <c r="L1267" s="4">
        <v>15.382367</v>
      </c>
      <c r="M1267" s="4">
        <v>5.7405590000000002</v>
      </c>
      <c r="N1267" s="4">
        <v>45.518832000000003</v>
      </c>
      <c r="O1267" s="4">
        <v>48.441718000000002</v>
      </c>
      <c r="P1267" s="4">
        <v>10.841189999999999</v>
      </c>
      <c r="Q1267" s="4">
        <v>27.899571000000002</v>
      </c>
      <c r="R1267" s="4">
        <v>61.935361</v>
      </c>
      <c r="S1267" s="3" t="s">
        <v>5672</v>
      </c>
      <c r="T1267" s="4">
        <v>118.44</v>
      </c>
      <c r="U1267" s="4">
        <v>48117.511267560003</v>
      </c>
      <c r="V1267" s="10">
        <v>51251.511267000002</v>
      </c>
      <c r="W1267" s="4">
        <v>0.27017899358324898</v>
      </c>
      <c r="X1267" s="4">
        <v>119.28</v>
      </c>
      <c r="Y1267" s="4">
        <v>51.47</v>
      </c>
      <c r="Z1267" s="4">
        <v>45.518832000000003</v>
      </c>
      <c r="AA1267" s="10">
        <v>39.321403671799999</v>
      </c>
      <c r="AB1267" s="10">
        <v>44.383155086199999</v>
      </c>
      <c r="AC1267" s="4">
        <v>7.0497259999999997</v>
      </c>
      <c r="AD1267" s="4">
        <v>6.5884024303534003</v>
      </c>
      <c r="AE1267" s="4">
        <v>6.9085395600090003</v>
      </c>
      <c r="AF1267" s="4">
        <v>27.899571000000002</v>
      </c>
      <c r="AG1267" s="4">
        <v>25.100582422617201</v>
      </c>
      <c r="AH1267" s="4">
        <v>26.972007132904</v>
      </c>
      <c r="AI1267" s="4">
        <v>10.841189999999999</v>
      </c>
      <c r="AJ1267" s="4" t="s">
        <v>2924</v>
      </c>
    </row>
    <row r="1268" spans="1:36" hidden="1" x14ac:dyDescent="0.3">
      <c r="A1268" s="1" t="s">
        <v>1262</v>
      </c>
      <c r="B1268" s="2">
        <v>105223</v>
      </c>
      <c r="C1268" s="3" t="s">
        <v>2936</v>
      </c>
      <c r="D1268" s="4">
        <v>36746.559675869998</v>
      </c>
      <c r="E1268" s="3" t="s">
        <v>2946</v>
      </c>
      <c r="F1268" s="3" t="s">
        <v>3022</v>
      </c>
      <c r="G1268" s="3" t="s">
        <v>3168</v>
      </c>
      <c r="H1268" s="3" t="s">
        <v>3168</v>
      </c>
      <c r="I1268" s="3" t="s">
        <v>3424</v>
      </c>
      <c r="J1268" s="4">
        <v>33.135475</v>
      </c>
      <c r="K1268" s="4">
        <v>8.6944130000000008</v>
      </c>
      <c r="L1268" s="4">
        <v>5.2442729999999997</v>
      </c>
      <c r="M1268" s="4">
        <v>3.8398690000000002</v>
      </c>
      <c r="N1268" s="4">
        <v>13.369565</v>
      </c>
      <c r="O1268" s="4">
        <v>10.728756000000001</v>
      </c>
      <c r="P1268" s="4" t="s">
        <v>2924</v>
      </c>
      <c r="Q1268" s="4">
        <v>8.2982089999999999</v>
      </c>
      <c r="R1268" s="4">
        <v>12.617661</v>
      </c>
      <c r="S1268" s="3" t="s">
        <v>5673</v>
      </c>
      <c r="T1268" s="4">
        <v>38.130000000000003</v>
      </c>
      <c r="U1268" s="4">
        <v>36746.559675869998</v>
      </c>
      <c r="V1268" s="10">
        <v>44677.559674999997</v>
      </c>
      <c r="W1268" s="4">
        <v>2.89116181484395</v>
      </c>
      <c r="X1268" s="4">
        <v>39.520000000000003</v>
      </c>
      <c r="Y1268" s="4">
        <v>27.425000000000001</v>
      </c>
      <c r="Z1268" s="4">
        <v>13.369565</v>
      </c>
      <c r="AA1268" s="10">
        <v>10.7010552312</v>
      </c>
      <c r="AB1268" s="10">
        <v>11.261341083</v>
      </c>
      <c r="AC1268" s="4">
        <v>0.83789800000000003</v>
      </c>
      <c r="AD1268" s="4">
        <v>0.81711116622580005</v>
      </c>
      <c r="AE1268" s="4">
        <v>0.83478137946240005</v>
      </c>
      <c r="AF1268" s="4">
        <v>8.2982089999999999</v>
      </c>
      <c r="AG1268" s="4">
        <v>8.4164155355925008</v>
      </c>
      <c r="AH1268" s="4">
        <v>8.5412250539949994</v>
      </c>
      <c r="AI1268" s="4" t="s">
        <v>2924</v>
      </c>
      <c r="AJ1268" s="4" t="s">
        <v>2924</v>
      </c>
    </row>
    <row r="1269" spans="1:36" hidden="1" x14ac:dyDescent="0.3">
      <c r="A1269" s="1" t="s">
        <v>1263</v>
      </c>
      <c r="B1269" s="2">
        <v>4995234</v>
      </c>
      <c r="C1269" s="3" t="s">
        <v>2919</v>
      </c>
      <c r="D1269" s="4">
        <v>3130.1064300399999</v>
      </c>
      <c r="E1269" s="3" t="s">
        <v>2937</v>
      </c>
      <c r="F1269" s="3" t="s">
        <v>3060</v>
      </c>
      <c r="G1269" s="3" t="s">
        <v>3061</v>
      </c>
      <c r="H1269" s="3" t="s">
        <v>3061</v>
      </c>
      <c r="I1269" s="3" t="s">
        <v>3518</v>
      </c>
      <c r="J1269" s="4">
        <v>35.322986999999998</v>
      </c>
      <c r="K1269" s="4">
        <v>18.545200999999999</v>
      </c>
      <c r="L1269" s="4">
        <v>18.352668000000001</v>
      </c>
      <c r="M1269" s="4">
        <v>2.718486</v>
      </c>
      <c r="N1269" s="4">
        <v>28.900849999999998</v>
      </c>
      <c r="O1269" s="4">
        <v>14.442242</v>
      </c>
      <c r="P1269" s="4">
        <v>1.925705</v>
      </c>
      <c r="Q1269" s="4">
        <v>8.6953370000000003</v>
      </c>
      <c r="R1269" s="4">
        <v>14.032750999999999</v>
      </c>
      <c r="S1269" s="3" t="s">
        <v>5674</v>
      </c>
      <c r="T1269" s="4">
        <v>51.01</v>
      </c>
      <c r="U1269" s="4">
        <v>3130.1064300399999</v>
      </c>
      <c r="V1269" s="10">
        <v>3468.91543</v>
      </c>
      <c r="W1269" s="4">
        <v>0.980199960792002</v>
      </c>
      <c r="X1269" s="4">
        <v>51.11</v>
      </c>
      <c r="Y1269" s="4">
        <v>36.8825</v>
      </c>
      <c r="Z1269" s="4">
        <v>28.900849999999998</v>
      </c>
      <c r="AA1269" s="10">
        <v>23.401229470499999</v>
      </c>
      <c r="AB1269" s="10">
        <v>26.747417544899999</v>
      </c>
      <c r="AC1269" s="4">
        <v>0.87645300000000004</v>
      </c>
      <c r="AD1269" s="4">
        <v>0.8285868995665</v>
      </c>
      <c r="AE1269" s="4">
        <v>0.86867342448630003</v>
      </c>
      <c r="AF1269" s="4">
        <v>8.6953370000000003</v>
      </c>
      <c r="AG1269" s="4">
        <v>10.1562782495759</v>
      </c>
      <c r="AH1269" s="4">
        <v>10.620613260610501</v>
      </c>
      <c r="AI1269" s="4">
        <v>1.925705</v>
      </c>
      <c r="AJ1269" s="4">
        <v>5.1040619999999999</v>
      </c>
    </row>
    <row r="1270" spans="1:36" hidden="1" x14ac:dyDescent="0.3">
      <c r="A1270" s="1" t="s">
        <v>1264</v>
      </c>
      <c r="B1270" s="2">
        <v>4992018</v>
      </c>
      <c r="C1270" s="3" t="s">
        <v>2936</v>
      </c>
      <c r="D1270" s="4">
        <v>24731.925684689999</v>
      </c>
      <c r="E1270" s="3" t="s">
        <v>2937</v>
      </c>
      <c r="F1270" s="3" t="s">
        <v>2938</v>
      </c>
      <c r="G1270" s="3" t="s">
        <v>2994</v>
      </c>
      <c r="H1270" s="3" t="s">
        <v>2995</v>
      </c>
      <c r="I1270" s="3" t="s">
        <v>3622</v>
      </c>
      <c r="J1270" s="4">
        <v>53.332445999999997</v>
      </c>
      <c r="K1270" s="4">
        <v>21.862272999999998</v>
      </c>
      <c r="L1270" s="4">
        <v>2.7744939999999998</v>
      </c>
      <c r="M1270" s="4">
        <v>5.3015239999999997</v>
      </c>
      <c r="N1270" s="4">
        <v>33.175666</v>
      </c>
      <c r="O1270" s="4">
        <v>33.883088000000001</v>
      </c>
      <c r="P1270" s="4">
        <v>7.6927310000000002</v>
      </c>
      <c r="Q1270" s="4">
        <v>20.217424000000001</v>
      </c>
      <c r="R1270" s="4">
        <v>43.218350000000001</v>
      </c>
      <c r="S1270" s="3" t="s">
        <v>5675</v>
      </c>
      <c r="T1270" s="4">
        <v>460.81</v>
      </c>
      <c r="U1270" s="4">
        <v>24731.925684689999</v>
      </c>
      <c r="V1270" s="10">
        <v>26391.825683999999</v>
      </c>
      <c r="W1270" s="4">
        <v>1.1458084676981799</v>
      </c>
      <c r="X1270" s="4">
        <v>481.34500000000003</v>
      </c>
      <c r="Y1270" s="4">
        <v>293.91000000000003</v>
      </c>
      <c r="Z1270" s="4">
        <v>33.175666</v>
      </c>
      <c r="AA1270" s="10">
        <v>26.432746525300001</v>
      </c>
      <c r="AB1270" s="10">
        <v>27.971089883699999</v>
      </c>
      <c r="AC1270" s="4">
        <v>4.6794019999999996</v>
      </c>
      <c r="AD1270" s="4">
        <v>4.4573600641139999</v>
      </c>
      <c r="AE1270" s="4">
        <v>4.6268170389799002</v>
      </c>
      <c r="AF1270" s="4">
        <v>20.217424000000001</v>
      </c>
      <c r="AG1270" s="4">
        <v>18.8532257423667</v>
      </c>
      <c r="AH1270" s="4">
        <v>19.8679198313902</v>
      </c>
      <c r="AI1270" s="4">
        <v>7.6927310000000002</v>
      </c>
      <c r="AJ1270" s="4" t="s">
        <v>2924</v>
      </c>
    </row>
    <row r="1271" spans="1:36" hidden="1" x14ac:dyDescent="0.3">
      <c r="A1271" s="1" t="s">
        <v>1265</v>
      </c>
      <c r="B1271" s="2">
        <v>4296620</v>
      </c>
      <c r="C1271" s="3" t="s">
        <v>2936</v>
      </c>
      <c r="D1271" s="4">
        <v>38336.177832480003</v>
      </c>
      <c r="E1271" s="3" t="s">
        <v>2946</v>
      </c>
      <c r="F1271" s="3" t="s">
        <v>2947</v>
      </c>
      <c r="G1271" s="3" t="s">
        <v>2948</v>
      </c>
      <c r="H1271" s="3" t="s">
        <v>2990</v>
      </c>
      <c r="I1271" s="3" t="s">
        <v>2950</v>
      </c>
      <c r="J1271" s="4">
        <v>58.762158999999997</v>
      </c>
      <c r="K1271" s="4">
        <v>49.457605000000001</v>
      </c>
      <c r="L1271" s="4">
        <v>39.688122999999997</v>
      </c>
      <c r="M1271" s="4">
        <v>9.679945</v>
      </c>
      <c r="N1271" s="4" t="s">
        <v>2924</v>
      </c>
      <c r="O1271" s="4">
        <v>96.605958000000001</v>
      </c>
      <c r="P1271" s="4">
        <v>21.790838999999998</v>
      </c>
      <c r="Q1271" s="4" t="s">
        <v>2924</v>
      </c>
      <c r="R1271" s="4">
        <v>78.973241999999999</v>
      </c>
      <c r="S1271" s="3" t="s">
        <v>5676</v>
      </c>
      <c r="T1271" s="4">
        <v>742.61</v>
      </c>
      <c r="U1271" s="4">
        <v>38336.177832480003</v>
      </c>
      <c r="V1271" s="10">
        <v>37156.199831999998</v>
      </c>
      <c r="W1271" s="4" t="s">
        <v>2935</v>
      </c>
      <c r="X1271" s="4">
        <v>745.49</v>
      </c>
      <c r="Y1271" s="4">
        <v>434.84</v>
      </c>
      <c r="Z1271" s="4" t="s">
        <v>2924</v>
      </c>
      <c r="AA1271" s="10">
        <v>84.275451955899996</v>
      </c>
      <c r="AB1271" s="10">
        <v>92.815576208699994</v>
      </c>
      <c r="AC1271" s="4">
        <v>14.825239</v>
      </c>
      <c r="AD1271" s="4">
        <v>12.8571088387719</v>
      </c>
      <c r="AE1271" s="4">
        <v>14.3009130519632</v>
      </c>
      <c r="AF1271" s="4" t="s">
        <v>2924</v>
      </c>
      <c r="AG1271" s="4">
        <v>59.638262134080399</v>
      </c>
      <c r="AH1271" s="4">
        <v>68.437970359091693</v>
      </c>
      <c r="AI1271" s="4">
        <v>21.790838999999998</v>
      </c>
      <c r="AJ1271" s="4">
        <v>27.312884</v>
      </c>
    </row>
    <row r="1272" spans="1:36" hidden="1" x14ac:dyDescent="0.3">
      <c r="A1272" s="1" t="s">
        <v>1266</v>
      </c>
      <c r="B1272" s="2">
        <v>111564</v>
      </c>
      <c r="C1272" s="3" t="s">
        <v>2936</v>
      </c>
      <c r="D1272" s="4">
        <v>35895.825461729997</v>
      </c>
      <c r="E1272" s="3" t="s">
        <v>2920</v>
      </c>
      <c r="F1272" s="3" t="s">
        <v>2961</v>
      </c>
      <c r="G1272" s="3" t="s">
        <v>2974</v>
      </c>
      <c r="H1272" s="3" t="s">
        <v>3092</v>
      </c>
      <c r="I1272" s="3" t="s">
        <v>3366</v>
      </c>
      <c r="J1272" s="4">
        <v>-42.478679</v>
      </c>
      <c r="K1272" s="4">
        <v>-15.966173</v>
      </c>
      <c r="L1272" s="4">
        <v>13.647974</v>
      </c>
      <c r="M1272" s="4">
        <v>8.1401679999999992</v>
      </c>
      <c r="N1272" s="4">
        <v>26.404782993799799</v>
      </c>
      <c r="O1272" s="4" t="s">
        <v>2924</v>
      </c>
      <c r="P1272" s="4">
        <v>2.0435989999999999</v>
      </c>
      <c r="Q1272" s="4">
        <v>11.614611</v>
      </c>
      <c r="R1272" s="4" t="s">
        <v>2924</v>
      </c>
      <c r="S1272" s="3" t="s">
        <v>5677</v>
      </c>
      <c r="T1272" s="5" t="s">
        <v>5678</v>
      </c>
      <c r="U1272" s="4">
        <v>35895.825461729997</v>
      </c>
      <c r="V1272" s="10">
        <v>44216.825461</v>
      </c>
      <c r="W1272" s="4">
        <v>1.18748113112609</v>
      </c>
      <c r="X1272" s="4">
        <v>527.17999999999995</v>
      </c>
      <c r="Y1272" s="4">
        <v>213.31</v>
      </c>
      <c r="Z1272" s="4">
        <v>26.628851999999998</v>
      </c>
      <c r="AA1272" s="10">
        <v>18.591322677400001</v>
      </c>
      <c r="AB1272" s="10">
        <v>18.4742435171</v>
      </c>
      <c r="AC1272" s="4">
        <v>0.384461</v>
      </c>
      <c r="AD1272" s="4">
        <v>0.37132952598910002</v>
      </c>
      <c r="AE1272" s="4">
        <v>0.3783531980473</v>
      </c>
      <c r="AF1272" s="4">
        <v>11.614611</v>
      </c>
      <c r="AG1272" s="4">
        <v>11.300650672601799</v>
      </c>
      <c r="AH1272" s="4">
        <v>11.1791005623289</v>
      </c>
      <c r="AI1272" s="4">
        <v>2.0435989999999999</v>
      </c>
      <c r="AJ1272" s="4">
        <v>5.6752589999999996</v>
      </c>
    </row>
    <row r="1273" spans="1:36" hidden="1" x14ac:dyDescent="0.3">
      <c r="A1273" s="1" t="s">
        <v>1267</v>
      </c>
      <c r="B1273" s="2">
        <v>100307</v>
      </c>
      <c r="C1273" s="3" t="s">
        <v>2919</v>
      </c>
      <c r="D1273" s="4">
        <v>25990.795802879999</v>
      </c>
      <c r="E1273" s="3" t="s">
        <v>2930</v>
      </c>
      <c r="F1273" s="3" t="s">
        <v>2931</v>
      </c>
      <c r="G1273" s="3" t="s">
        <v>2931</v>
      </c>
      <c r="H1273" s="3" t="s">
        <v>2932</v>
      </c>
      <c r="I1273" s="3" t="s">
        <v>2933</v>
      </c>
      <c r="J1273" s="4">
        <v>64.430147000000005</v>
      </c>
      <c r="K1273" s="4">
        <v>25.808720000000001</v>
      </c>
      <c r="L1273" s="4">
        <v>15.122265000000001</v>
      </c>
      <c r="M1273" s="4">
        <v>1.130582</v>
      </c>
      <c r="N1273" s="4">
        <v>17.201923076923102</v>
      </c>
      <c r="O1273" s="4">
        <v>28.532695</v>
      </c>
      <c r="P1273" s="4">
        <v>1.42709</v>
      </c>
      <c r="Q1273" s="4" t="s">
        <v>2935</v>
      </c>
      <c r="R1273" s="4" t="s">
        <v>2935</v>
      </c>
      <c r="S1273" s="3" t="s">
        <v>5679</v>
      </c>
      <c r="T1273" s="4">
        <v>17.89</v>
      </c>
      <c r="U1273" s="4">
        <v>25990.795802879999</v>
      </c>
      <c r="V1273" s="10" t="s">
        <v>2935</v>
      </c>
      <c r="W1273" s="4">
        <v>3.46562325321409</v>
      </c>
      <c r="X1273" s="4">
        <v>17.98</v>
      </c>
      <c r="Y1273" s="4">
        <v>10.73</v>
      </c>
      <c r="Z1273" s="4">
        <v>17.352084999999999</v>
      </c>
      <c r="AA1273" s="10">
        <v>14.116625897500001</v>
      </c>
      <c r="AB1273" s="10">
        <v>14.7197972633</v>
      </c>
      <c r="AC1273" s="4" t="s">
        <v>2935</v>
      </c>
      <c r="AD1273" s="4" t="s">
        <v>2935</v>
      </c>
      <c r="AE1273" s="4" t="s">
        <v>2935</v>
      </c>
      <c r="AF1273" s="4" t="s">
        <v>2935</v>
      </c>
      <c r="AG1273" s="4" t="s">
        <v>2935</v>
      </c>
      <c r="AH1273" s="4" t="s">
        <v>2935</v>
      </c>
      <c r="AI1273" s="4">
        <v>1.42709</v>
      </c>
      <c r="AJ1273" s="4">
        <v>2.054433</v>
      </c>
    </row>
    <row r="1274" spans="1:36" hidden="1" x14ac:dyDescent="0.3">
      <c r="A1274" s="1" t="s">
        <v>1268</v>
      </c>
      <c r="B1274" s="2">
        <v>4436418</v>
      </c>
      <c r="C1274" s="3" t="s">
        <v>2936</v>
      </c>
      <c r="D1274" s="4">
        <v>7784.7835856499996</v>
      </c>
      <c r="E1274" s="3" t="s">
        <v>2937</v>
      </c>
      <c r="F1274" s="3" t="s">
        <v>2938</v>
      </c>
      <c r="G1274" s="3" t="s">
        <v>2952</v>
      </c>
      <c r="H1274" s="3" t="s">
        <v>2952</v>
      </c>
      <c r="I1274" s="3" t="s">
        <v>3623</v>
      </c>
      <c r="J1274" s="4">
        <v>-16.526810000000001</v>
      </c>
      <c r="K1274" s="4">
        <v>-26.886185999999999</v>
      </c>
      <c r="L1274" s="4">
        <v>-22.620667999999998</v>
      </c>
      <c r="M1274" s="4">
        <v>2.7846660000000001</v>
      </c>
      <c r="N1274" s="4">
        <v>11.219196</v>
      </c>
      <c r="O1274" s="4">
        <v>42.969762000000003</v>
      </c>
      <c r="P1274" s="4">
        <v>1.852179</v>
      </c>
      <c r="Q1274" s="4">
        <v>8.7868829999999996</v>
      </c>
      <c r="R1274" s="4">
        <v>62.644691999999999</v>
      </c>
      <c r="S1274" s="3" t="s">
        <v>5680</v>
      </c>
      <c r="T1274" s="4">
        <v>198.95</v>
      </c>
      <c r="U1274" s="4">
        <v>7784.7835856499996</v>
      </c>
      <c r="V1274" s="10">
        <v>10594.783584999999</v>
      </c>
      <c r="W1274" s="4">
        <v>2.7142498115104301</v>
      </c>
      <c r="X1274" s="5" t="s">
        <v>5681</v>
      </c>
      <c r="Y1274" s="4">
        <v>184.29</v>
      </c>
      <c r="Z1274" s="4">
        <v>11.219196</v>
      </c>
      <c r="AA1274" s="10">
        <v>14.094634899700001</v>
      </c>
      <c r="AB1274" s="10">
        <v>13.881611034300001</v>
      </c>
      <c r="AC1274" s="4">
        <v>0.904918</v>
      </c>
      <c r="AD1274" s="4">
        <v>0.89388049777580003</v>
      </c>
      <c r="AE1274" s="4">
        <v>0.91305640423900003</v>
      </c>
      <c r="AF1274" s="4">
        <v>8.7868829999999996</v>
      </c>
      <c r="AG1274" s="4">
        <v>10.6717933803916</v>
      </c>
      <c r="AH1274" s="4">
        <v>11.446195317156199</v>
      </c>
      <c r="AI1274" s="4">
        <v>1.852179</v>
      </c>
      <c r="AJ1274" s="4">
        <v>10.031767</v>
      </c>
    </row>
    <row r="1275" spans="1:36" hidden="1" x14ac:dyDescent="0.3">
      <c r="A1275" s="1" t="s">
        <v>1269</v>
      </c>
      <c r="B1275" s="2">
        <v>4060605</v>
      </c>
      <c r="C1275" s="3" t="s">
        <v>2936</v>
      </c>
      <c r="D1275" s="4">
        <v>3413.1365203300002</v>
      </c>
      <c r="E1275" s="3" t="s">
        <v>3033</v>
      </c>
      <c r="F1275" s="3" t="s">
        <v>3033</v>
      </c>
      <c r="G1275" s="3" t="s">
        <v>3034</v>
      </c>
      <c r="H1275" s="3" t="s">
        <v>3624</v>
      </c>
      <c r="I1275" s="3" t="s">
        <v>3589</v>
      </c>
      <c r="J1275" s="4">
        <v>-22.015809999999998</v>
      </c>
      <c r="K1275" s="4">
        <v>-6.0476190000000001</v>
      </c>
      <c r="L1275" s="4">
        <v>-13.993024999999999</v>
      </c>
      <c r="M1275" s="4">
        <v>0.92071599999999998</v>
      </c>
      <c r="N1275" s="4" t="s">
        <v>2924</v>
      </c>
      <c r="O1275" s="4">
        <v>56.532950999999997</v>
      </c>
      <c r="P1275" s="4">
        <v>1.0913820000000001</v>
      </c>
      <c r="Q1275" s="4">
        <v>12.692311999999999</v>
      </c>
      <c r="R1275" s="4">
        <v>34.032769999999999</v>
      </c>
      <c r="S1275" s="3" t="s">
        <v>5682</v>
      </c>
      <c r="T1275" s="4">
        <v>19.73</v>
      </c>
      <c r="U1275" s="4">
        <v>3413.1365203300002</v>
      </c>
      <c r="V1275" s="10">
        <v>5594.13652</v>
      </c>
      <c r="W1275" s="4">
        <v>5.0684237202230102</v>
      </c>
      <c r="X1275" s="4">
        <v>27.01</v>
      </c>
      <c r="Y1275" s="4">
        <v>19.11</v>
      </c>
      <c r="Z1275" s="4" t="s">
        <v>2924</v>
      </c>
      <c r="AA1275" s="10">
        <v>34.075993091500003</v>
      </c>
      <c r="AB1275" s="10">
        <v>214.13067071840001</v>
      </c>
      <c r="AC1275" s="4">
        <v>0.93438100000000002</v>
      </c>
      <c r="AD1275" s="4">
        <v>0.88463245122360001</v>
      </c>
      <c r="AE1275" s="4">
        <v>0.92576758698950001</v>
      </c>
      <c r="AF1275" s="4">
        <v>12.692311999999999</v>
      </c>
      <c r="AG1275" s="4">
        <v>10.773176100925699</v>
      </c>
      <c r="AH1275" s="4">
        <v>13.2986805529967</v>
      </c>
      <c r="AI1275" s="4">
        <v>1.0913820000000001</v>
      </c>
      <c r="AJ1275" s="4">
        <v>1.608905</v>
      </c>
    </row>
    <row r="1276" spans="1:36" x14ac:dyDescent="0.3">
      <c r="A1276" s="1" t="s">
        <v>805</v>
      </c>
      <c r="B1276" s="2">
        <v>4021861</v>
      </c>
      <c r="C1276" s="3" t="s">
        <v>2936</v>
      </c>
      <c r="D1276" s="4">
        <v>5558.8052895999999</v>
      </c>
      <c r="E1276" s="3" t="s">
        <v>2937</v>
      </c>
      <c r="F1276" s="3" t="s">
        <v>2967</v>
      </c>
      <c r="G1276" s="3" t="s">
        <v>3087</v>
      </c>
      <c r="H1276" s="3" t="s">
        <v>3125</v>
      </c>
      <c r="I1276" s="3" t="s">
        <v>3473</v>
      </c>
      <c r="J1276" s="10">
        <v>23.069403999999999</v>
      </c>
      <c r="K1276" s="10">
        <v>6.0657120000000004</v>
      </c>
      <c r="L1276" s="10">
        <v>13.730803999999999</v>
      </c>
      <c r="M1276" s="10">
        <v>3.877888</v>
      </c>
      <c r="N1276" s="4" t="s">
        <v>2924</v>
      </c>
      <c r="O1276" s="4">
        <v>23.799621999999999</v>
      </c>
      <c r="P1276" s="4">
        <v>1.668655</v>
      </c>
      <c r="Q1276" s="4">
        <v>13.825001</v>
      </c>
      <c r="R1276" s="4">
        <v>14.899837</v>
      </c>
      <c r="S1276" s="3" t="s">
        <v>5093</v>
      </c>
      <c r="T1276" s="4">
        <v>12.59</v>
      </c>
      <c r="U1276" s="4">
        <v>5558.8052895999999</v>
      </c>
      <c r="V1276" s="10">
        <v>8985.9052890000003</v>
      </c>
      <c r="W1276" s="4">
        <v>1.5885623510722799</v>
      </c>
      <c r="X1276" s="5" t="s">
        <v>5094</v>
      </c>
      <c r="Y1276" s="5" t="s">
        <v>5095</v>
      </c>
      <c r="Z1276" s="4" t="s">
        <v>2924</v>
      </c>
      <c r="AA1276" s="10">
        <v>11.7498833411</v>
      </c>
      <c r="AB1276" s="10">
        <v>12.4044297312</v>
      </c>
      <c r="AC1276" s="4">
        <v>3.7752729999999999</v>
      </c>
      <c r="AD1276" s="4">
        <v>3.6049361142101999</v>
      </c>
      <c r="AE1276" s="4">
        <v>3.7307448045094</v>
      </c>
      <c r="AF1276" s="4">
        <v>13.825001</v>
      </c>
      <c r="AG1276" s="4">
        <v>9.1781817724045993</v>
      </c>
      <c r="AH1276" s="4">
        <v>9.5395570448008993</v>
      </c>
      <c r="AI1276" s="4">
        <v>1.668655</v>
      </c>
      <c r="AJ1276" s="4" t="s">
        <v>2924</v>
      </c>
    </row>
    <row r="1277" spans="1:36" hidden="1" x14ac:dyDescent="0.3">
      <c r="A1277" s="1" t="s">
        <v>1271</v>
      </c>
      <c r="B1277" s="2">
        <v>100181855</v>
      </c>
      <c r="C1277" s="3" t="s">
        <v>2919</v>
      </c>
      <c r="D1277" s="4">
        <v>2425.6219046400001</v>
      </c>
      <c r="E1277" s="3" t="s">
        <v>2946</v>
      </c>
      <c r="F1277" s="3" t="s">
        <v>2947</v>
      </c>
      <c r="G1277" s="3" t="s">
        <v>2948</v>
      </c>
      <c r="H1277" s="3" t="s">
        <v>2990</v>
      </c>
      <c r="I1277" s="3" t="s">
        <v>2950</v>
      </c>
      <c r="J1277" s="4">
        <v>128.37004400000001</v>
      </c>
      <c r="K1277" s="4">
        <v>126.375546</v>
      </c>
      <c r="L1277" s="4">
        <v>65.517240999999999</v>
      </c>
      <c r="M1277" s="4">
        <v>2.6128269999999998</v>
      </c>
      <c r="N1277" s="4">
        <v>12.889110000000001</v>
      </c>
      <c r="O1277" s="4" t="s">
        <v>2924</v>
      </c>
      <c r="P1277" s="4">
        <v>3.443603</v>
      </c>
      <c r="Q1277" s="4">
        <v>10.373108</v>
      </c>
      <c r="R1277" s="4" t="s">
        <v>2935</v>
      </c>
      <c r="S1277" s="3" t="s">
        <v>5685</v>
      </c>
      <c r="T1277" s="4">
        <v>25.92</v>
      </c>
      <c r="U1277" s="4">
        <v>2425.6219046400001</v>
      </c>
      <c r="V1277" s="10">
        <v>2705.8909039999999</v>
      </c>
      <c r="W1277" s="4" t="s">
        <v>2935</v>
      </c>
      <c r="X1277" s="4">
        <v>28.47</v>
      </c>
      <c r="Y1277" s="5" t="s">
        <v>5316</v>
      </c>
      <c r="Z1277" s="4">
        <v>13.549398999999999</v>
      </c>
      <c r="AA1277" s="10" t="s">
        <v>2924</v>
      </c>
      <c r="AB1277" s="10" t="s">
        <v>2935</v>
      </c>
      <c r="AC1277" s="4">
        <v>13.946382</v>
      </c>
      <c r="AD1277" s="4">
        <v>11.8267822468733</v>
      </c>
      <c r="AE1277" s="4">
        <v>15.910765489792899</v>
      </c>
      <c r="AF1277" s="4">
        <v>10.373108</v>
      </c>
      <c r="AG1277" s="4">
        <v>28.089921519449899</v>
      </c>
      <c r="AH1277" s="4">
        <v>10.1533986889355</v>
      </c>
      <c r="AI1277" s="4">
        <v>3.443603</v>
      </c>
      <c r="AJ1277" s="4">
        <v>3.8303530000000001</v>
      </c>
    </row>
    <row r="1278" spans="1:36" hidden="1" x14ac:dyDescent="0.3">
      <c r="A1278" s="1" t="s">
        <v>1272</v>
      </c>
      <c r="B1278" s="2">
        <v>4239194</v>
      </c>
      <c r="C1278" s="3" t="s">
        <v>2936</v>
      </c>
      <c r="D1278" s="4">
        <v>15004.07782593</v>
      </c>
      <c r="E1278" s="3" t="s">
        <v>2925</v>
      </c>
      <c r="F1278" s="3" t="s">
        <v>2981</v>
      </c>
      <c r="G1278" s="3" t="s">
        <v>2982</v>
      </c>
      <c r="H1278" s="3" t="s">
        <v>3063</v>
      </c>
      <c r="I1278" s="3" t="s">
        <v>3219</v>
      </c>
      <c r="J1278" s="4">
        <v>33.781469000000001</v>
      </c>
      <c r="K1278" s="4">
        <v>7.6631520000000002</v>
      </c>
      <c r="L1278" s="4">
        <v>1.2639359999999999</v>
      </c>
      <c r="M1278" s="4">
        <v>2.15117</v>
      </c>
      <c r="N1278" s="4">
        <v>11.852667</v>
      </c>
      <c r="O1278" s="4">
        <v>26.936207</v>
      </c>
      <c r="P1278" s="4">
        <v>4.0579219999999996</v>
      </c>
      <c r="Q1278" s="4">
        <v>20.570841999999999</v>
      </c>
      <c r="R1278" s="4">
        <v>42.143917000000002</v>
      </c>
      <c r="S1278" s="3" t="s">
        <v>5686</v>
      </c>
      <c r="T1278" s="4">
        <v>156.22999999999999</v>
      </c>
      <c r="U1278" s="4">
        <v>15004.07782593</v>
      </c>
      <c r="V1278" s="10">
        <v>17300.077825</v>
      </c>
      <c r="W1278" s="4">
        <v>0.38404915829226099</v>
      </c>
      <c r="X1278" s="4">
        <v>162.24</v>
      </c>
      <c r="Y1278" s="4">
        <v>112.85</v>
      </c>
      <c r="Z1278" s="4">
        <v>11.852667</v>
      </c>
      <c r="AA1278" s="10">
        <v>45.776319259200001</v>
      </c>
      <c r="AB1278" s="10">
        <v>39.379228295099999</v>
      </c>
      <c r="AC1278" s="4">
        <v>2.6772019999999999</v>
      </c>
      <c r="AD1278" s="4">
        <v>2.5089223803382001</v>
      </c>
      <c r="AE1278" s="4">
        <v>2.5812412447264999</v>
      </c>
      <c r="AF1278" s="4">
        <v>20.570841999999999</v>
      </c>
      <c r="AG1278" s="4">
        <v>14.8745081439285</v>
      </c>
      <c r="AH1278" s="4">
        <v>15.5409101975509</v>
      </c>
      <c r="AI1278" s="4">
        <v>4.0579219999999996</v>
      </c>
      <c r="AJ1278" s="4" t="s">
        <v>2924</v>
      </c>
    </row>
    <row r="1279" spans="1:36" hidden="1" x14ac:dyDescent="0.3">
      <c r="A1279" s="1" t="s">
        <v>1273</v>
      </c>
      <c r="B1279" s="2">
        <v>4574295</v>
      </c>
      <c r="C1279" s="3" t="s">
        <v>2936</v>
      </c>
      <c r="D1279" s="4">
        <v>993.18957668999997</v>
      </c>
      <c r="E1279" s="3" t="s">
        <v>2937</v>
      </c>
      <c r="F1279" s="3" t="s">
        <v>2938</v>
      </c>
      <c r="G1279" s="3" t="s">
        <v>3047</v>
      </c>
      <c r="H1279" s="3" t="s">
        <v>3071</v>
      </c>
      <c r="I1279" s="3" t="s">
        <v>3625</v>
      </c>
      <c r="J1279" s="4">
        <v>18.584256</v>
      </c>
      <c r="K1279" s="4">
        <v>-4.7467290000000002</v>
      </c>
      <c r="L1279" s="4">
        <v>-14.652839999999999</v>
      </c>
      <c r="M1279" s="4">
        <v>6.808351</v>
      </c>
      <c r="N1279" s="4">
        <v>6.3808990000000003</v>
      </c>
      <c r="O1279" s="4">
        <v>11.059396</v>
      </c>
      <c r="P1279" s="4">
        <v>1.8754949999999999</v>
      </c>
      <c r="Q1279" s="4">
        <v>4.2683200000000001</v>
      </c>
      <c r="R1279" s="4">
        <v>45.607472000000001</v>
      </c>
      <c r="S1279" s="3" t="s">
        <v>5687</v>
      </c>
      <c r="T1279" s="4">
        <v>56.79</v>
      </c>
      <c r="U1279" s="4">
        <v>993.18957668999997</v>
      </c>
      <c r="V1279" s="10">
        <v>1401.2895759999999</v>
      </c>
      <c r="W1279" s="4">
        <v>2.4652227504842399</v>
      </c>
      <c r="X1279" s="4">
        <v>84.44</v>
      </c>
      <c r="Y1279" s="4">
        <v>47.01</v>
      </c>
      <c r="Z1279" s="4">
        <v>6.3808990000000003</v>
      </c>
      <c r="AA1279" s="10">
        <v>9.6254237287999995</v>
      </c>
      <c r="AB1279" s="10">
        <v>6.4205765969000002</v>
      </c>
      <c r="AC1279" s="4">
        <v>0.32833200000000001</v>
      </c>
      <c r="AD1279" s="4">
        <v>0.3433994608689</v>
      </c>
      <c r="AE1279" s="4">
        <v>0.32871358472419998</v>
      </c>
      <c r="AF1279" s="4">
        <v>4.2683200000000001</v>
      </c>
      <c r="AG1279" s="4">
        <v>5.8120679220240996</v>
      </c>
      <c r="AH1279" s="4">
        <v>4.4862800576276998</v>
      </c>
      <c r="AI1279" s="4">
        <v>1.8754949999999999</v>
      </c>
      <c r="AJ1279" s="4">
        <v>2.282556</v>
      </c>
    </row>
    <row r="1280" spans="1:36" hidden="1" x14ac:dyDescent="0.3">
      <c r="A1280" s="1" t="s">
        <v>1274</v>
      </c>
      <c r="B1280" s="2">
        <v>10544137</v>
      </c>
      <c r="C1280" s="3" t="s">
        <v>2919</v>
      </c>
      <c r="D1280" s="4">
        <v>565.28776845000004</v>
      </c>
      <c r="E1280" s="3" t="s">
        <v>2930</v>
      </c>
      <c r="F1280" s="3" t="s">
        <v>2954</v>
      </c>
      <c r="G1280" s="3" t="s">
        <v>2954</v>
      </c>
      <c r="H1280" s="3" t="s">
        <v>3042</v>
      </c>
      <c r="I1280" s="3" t="s">
        <v>3228</v>
      </c>
      <c r="J1280" s="4">
        <v>16.200295000000001</v>
      </c>
      <c r="K1280" s="4">
        <v>11.022513999999999</v>
      </c>
      <c r="L1280" s="5" t="s">
        <v>3626</v>
      </c>
      <c r="M1280" s="4">
        <v>-4.6333599999999997</v>
      </c>
      <c r="N1280" s="4" t="s">
        <v>2924</v>
      </c>
      <c r="O1280" s="4">
        <v>19.080854384612699</v>
      </c>
      <c r="P1280" s="4">
        <v>1.4886790000000001</v>
      </c>
      <c r="Q1280" s="4">
        <v>12.972341999999999</v>
      </c>
      <c r="R1280" s="4" t="s">
        <v>2935</v>
      </c>
      <c r="S1280" s="3" t="s">
        <v>5688</v>
      </c>
      <c r="T1280" s="4">
        <v>23.67</v>
      </c>
      <c r="U1280" s="4">
        <v>565.28776845000004</v>
      </c>
      <c r="V1280" s="10">
        <v>650.41576799999996</v>
      </c>
      <c r="W1280" s="4" t="s">
        <v>2935</v>
      </c>
      <c r="X1280" s="4">
        <v>26</v>
      </c>
      <c r="Y1280" s="4">
        <v>17.54</v>
      </c>
      <c r="Z1280" s="4">
        <v>4.8904959999999997</v>
      </c>
      <c r="AA1280" s="10">
        <v>19.807531380699999</v>
      </c>
      <c r="AB1280" s="10">
        <v>19.807531380699999</v>
      </c>
      <c r="AC1280" s="4">
        <v>2.8288419999999999</v>
      </c>
      <c r="AD1280" s="4">
        <v>2.5855952522879999</v>
      </c>
      <c r="AE1280" s="4">
        <v>2.5855952522879999</v>
      </c>
      <c r="AF1280" s="4">
        <v>12.972341999999999</v>
      </c>
      <c r="AG1280" s="4">
        <v>9.6856580980056002</v>
      </c>
      <c r="AH1280" s="4">
        <v>9.6856580980056002</v>
      </c>
      <c r="AI1280" s="4">
        <v>1.4886790000000001</v>
      </c>
      <c r="AJ1280" s="4" t="s">
        <v>2924</v>
      </c>
    </row>
    <row r="1281" spans="1:36" hidden="1" x14ac:dyDescent="0.3">
      <c r="A1281" s="1" t="s">
        <v>1275</v>
      </c>
      <c r="B1281" s="2">
        <v>19880854</v>
      </c>
      <c r="C1281" s="3" t="s">
        <v>2919</v>
      </c>
      <c r="D1281" s="4">
        <v>4181.4376848399997</v>
      </c>
      <c r="E1281" s="3" t="s">
        <v>3107</v>
      </c>
      <c r="F1281" s="3" t="s">
        <v>3108</v>
      </c>
      <c r="G1281" s="3" t="s">
        <v>3109</v>
      </c>
      <c r="H1281" s="3" t="s">
        <v>3109</v>
      </c>
      <c r="I1281" s="3" t="s">
        <v>3627</v>
      </c>
      <c r="J1281" s="4">
        <v>0</v>
      </c>
      <c r="K1281" s="4">
        <v>-5.4981479999999996</v>
      </c>
      <c r="L1281" s="4">
        <v>-8.2007580000000004</v>
      </c>
      <c r="M1281" s="4">
        <v>3.2374869999999998</v>
      </c>
      <c r="N1281" s="4" t="s">
        <v>2924</v>
      </c>
      <c r="O1281" s="4">
        <v>17.561593999999999</v>
      </c>
      <c r="P1281" s="4">
        <v>0.725881</v>
      </c>
      <c r="Q1281" s="4">
        <v>15.292495000000001</v>
      </c>
      <c r="R1281" s="4">
        <v>19.550452</v>
      </c>
      <c r="S1281" s="3" t="s">
        <v>5689</v>
      </c>
      <c r="T1281" s="4">
        <v>48.47</v>
      </c>
      <c r="U1281" s="4">
        <v>4181.4376848399997</v>
      </c>
      <c r="V1281" s="10">
        <v>5597.8636839999999</v>
      </c>
      <c r="W1281" s="4" t="s">
        <v>2935</v>
      </c>
      <c r="X1281" s="4">
        <v>58.289099999999998</v>
      </c>
      <c r="Y1281" s="4">
        <v>43.51</v>
      </c>
      <c r="Z1281" s="4" t="s">
        <v>2924</v>
      </c>
      <c r="AA1281" s="10">
        <v>32.912337882800003</v>
      </c>
      <c r="AB1281" s="10" t="s">
        <v>2924</v>
      </c>
      <c r="AC1281" s="4">
        <v>1.4442520000000001</v>
      </c>
      <c r="AD1281" s="4">
        <v>1.5310828977404001</v>
      </c>
      <c r="AE1281" s="4">
        <v>1.4918801934212</v>
      </c>
      <c r="AF1281" s="4">
        <v>15.292495000000001</v>
      </c>
      <c r="AG1281" s="4">
        <v>13.316813431135101</v>
      </c>
      <c r="AH1281" s="4">
        <v>14.751408688427601</v>
      </c>
      <c r="AI1281" s="4">
        <v>0.725881</v>
      </c>
      <c r="AJ1281" s="4">
        <v>1.9716880000000001</v>
      </c>
    </row>
    <row r="1282" spans="1:36" hidden="1" x14ac:dyDescent="0.3">
      <c r="A1282" s="1" t="s">
        <v>1276</v>
      </c>
      <c r="B1282" s="2">
        <v>5259205</v>
      </c>
      <c r="C1282" s="3" t="s">
        <v>2936</v>
      </c>
      <c r="D1282" s="4">
        <v>2162.9218182</v>
      </c>
      <c r="E1282" s="3" t="s">
        <v>3107</v>
      </c>
      <c r="F1282" s="3" t="s">
        <v>3108</v>
      </c>
      <c r="G1282" s="3" t="s">
        <v>3328</v>
      </c>
      <c r="H1282" s="3" t="s">
        <v>3436</v>
      </c>
      <c r="I1282" s="3" t="s">
        <v>2950</v>
      </c>
      <c r="J1282" s="4">
        <v>-31.602906000000001</v>
      </c>
      <c r="K1282" s="4">
        <v>41.409692</v>
      </c>
      <c r="L1282" s="4">
        <v>-1.3135829999999999</v>
      </c>
      <c r="M1282" s="4">
        <v>5.2145409999999996</v>
      </c>
      <c r="N1282" s="4">
        <v>145.60824700000001</v>
      </c>
      <c r="O1282" s="4">
        <v>12.243411999999999</v>
      </c>
      <c r="P1282" s="4">
        <v>5.7293529999999997</v>
      </c>
      <c r="Q1282" s="4">
        <v>39.267211000000003</v>
      </c>
      <c r="R1282" s="4" t="s">
        <v>2935</v>
      </c>
      <c r="S1282" s="3" t="s">
        <v>5690</v>
      </c>
      <c r="T1282" s="4">
        <v>70.62</v>
      </c>
      <c r="U1282" s="4">
        <v>2162.9218182</v>
      </c>
      <c r="V1282" s="10">
        <v>1823.6478179999999</v>
      </c>
      <c r="W1282" s="4" t="s">
        <v>2935</v>
      </c>
      <c r="X1282" s="4">
        <v>117.59</v>
      </c>
      <c r="Y1282" s="4">
        <v>41.87</v>
      </c>
      <c r="Z1282" s="4">
        <v>145.60824700000001</v>
      </c>
      <c r="AA1282" s="10">
        <v>32.915404334599998</v>
      </c>
      <c r="AB1282" s="10" t="s">
        <v>2935</v>
      </c>
      <c r="AC1282" s="4">
        <v>4.9481960000000003</v>
      </c>
      <c r="AD1282" s="4">
        <v>4.4313525719687004</v>
      </c>
      <c r="AE1282" s="4">
        <v>4.8957936018036996</v>
      </c>
      <c r="AF1282" s="4">
        <v>39.267211000000003</v>
      </c>
      <c r="AG1282" s="4">
        <v>13.4991029801472</v>
      </c>
      <c r="AH1282" s="4">
        <v>15.528168402811</v>
      </c>
      <c r="AI1282" s="4">
        <v>5.7293529999999997</v>
      </c>
      <c r="AJ1282" s="4">
        <v>5.9731030000000001</v>
      </c>
    </row>
    <row r="1283" spans="1:36" hidden="1" x14ac:dyDescent="0.3">
      <c r="A1283" s="1" t="s">
        <v>1277</v>
      </c>
      <c r="B1283" s="2">
        <v>4044522</v>
      </c>
      <c r="C1283" s="3" t="s">
        <v>2919</v>
      </c>
      <c r="D1283" s="4">
        <v>5715.3988848600002</v>
      </c>
      <c r="E1283" s="3" t="s">
        <v>2937</v>
      </c>
      <c r="F1283" s="3" t="s">
        <v>2938</v>
      </c>
      <c r="G1283" s="3" t="s">
        <v>2939</v>
      </c>
      <c r="H1283" s="3" t="s">
        <v>2939</v>
      </c>
      <c r="I1283" s="3" t="s">
        <v>3310</v>
      </c>
      <c r="J1283" s="4">
        <v>-34.298957000000001</v>
      </c>
      <c r="K1283" s="4">
        <v>-28.363866000000002</v>
      </c>
      <c r="L1283" s="4">
        <v>-26.219909000000001</v>
      </c>
      <c r="M1283" s="4">
        <v>-9.1346150000000002</v>
      </c>
      <c r="N1283" s="4" t="s">
        <v>2924</v>
      </c>
      <c r="O1283" s="4">
        <v>12.420591</v>
      </c>
      <c r="P1283" s="4">
        <v>1.672566</v>
      </c>
      <c r="Q1283" s="4">
        <v>21.419962000000002</v>
      </c>
      <c r="R1283" s="4">
        <v>10.751445</v>
      </c>
      <c r="S1283" s="3" t="s">
        <v>5691</v>
      </c>
      <c r="T1283" s="4">
        <v>11.34</v>
      </c>
      <c r="U1283" s="4">
        <v>5715.3988848600002</v>
      </c>
      <c r="V1283" s="10">
        <v>11802.398884</v>
      </c>
      <c r="W1283" s="4">
        <v>17.636684303351</v>
      </c>
      <c r="X1283" s="4">
        <v>22.59</v>
      </c>
      <c r="Y1283" s="4">
        <v>9.7200000000000006</v>
      </c>
      <c r="Z1283" s="4" t="s">
        <v>2924</v>
      </c>
      <c r="AA1283" s="10">
        <v>15.12</v>
      </c>
      <c r="AB1283" s="10" t="s">
        <v>2924</v>
      </c>
      <c r="AC1283" s="4">
        <v>1.1737839999999999</v>
      </c>
      <c r="AD1283" s="4">
        <v>1.3698234545032</v>
      </c>
      <c r="AE1283" s="4">
        <v>1.2972520206639</v>
      </c>
      <c r="AF1283" s="4">
        <v>21.419962000000002</v>
      </c>
      <c r="AG1283" s="4" t="s">
        <v>2935</v>
      </c>
      <c r="AH1283" s="4" t="s">
        <v>2935</v>
      </c>
      <c r="AI1283" s="4">
        <v>1.672566</v>
      </c>
      <c r="AJ1283" s="4">
        <v>2.1129120000000001</v>
      </c>
    </row>
    <row r="1284" spans="1:36" x14ac:dyDescent="0.3">
      <c r="A1284" s="1" t="s">
        <v>677</v>
      </c>
      <c r="B1284" s="2">
        <v>4081644</v>
      </c>
      <c r="C1284" s="3" t="s">
        <v>2919</v>
      </c>
      <c r="D1284" s="4">
        <v>1314.1789864</v>
      </c>
      <c r="E1284" s="3" t="s">
        <v>2937</v>
      </c>
      <c r="F1284" s="3" t="s">
        <v>2967</v>
      </c>
      <c r="G1284" s="3" t="s">
        <v>3087</v>
      </c>
      <c r="H1284" s="3" t="s">
        <v>3125</v>
      </c>
      <c r="I1284" s="3" t="s">
        <v>3347</v>
      </c>
      <c r="J1284" s="10">
        <v>99.690944999999999</v>
      </c>
      <c r="K1284" s="10">
        <v>20.832813999999999</v>
      </c>
      <c r="L1284" s="10">
        <v>2.241679</v>
      </c>
      <c r="M1284" s="11">
        <v>4.0695800000000002</v>
      </c>
      <c r="N1284" s="4">
        <v>31.345407999999999</v>
      </c>
      <c r="O1284" s="4">
        <v>55.430368999999999</v>
      </c>
      <c r="P1284" s="4">
        <v>6.4087810000000003</v>
      </c>
      <c r="Q1284" s="4">
        <v>14.024817000000001</v>
      </c>
      <c r="R1284" s="4">
        <v>36.821626999999999</v>
      </c>
      <c r="S1284" s="3" t="s">
        <v>4926</v>
      </c>
      <c r="T1284" s="4">
        <v>193.84</v>
      </c>
      <c r="U1284" s="4">
        <v>1314.1789864</v>
      </c>
      <c r="V1284" s="10">
        <v>1457.7359859999999</v>
      </c>
      <c r="W1284" s="4">
        <v>1.01114321089558</v>
      </c>
      <c r="X1284" s="4">
        <v>208.38</v>
      </c>
      <c r="Y1284" s="4">
        <v>92.07</v>
      </c>
      <c r="Z1284" s="4">
        <v>31.345407999999999</v>
      </c>
      <c r="AA1284" s="10">
        <v>26.748727006700001</v>
      </c>
      <c r="AB1284" s="10">
        <v>27.009741286600001</v>
      </c>
      <c r="AC1284" s="4">
        <v>2.167341</v>
      </c>
      <c r="AD1284" s="4">
        <v>2.1574779192167002</v>
      </c>
      <c r="AE1284" s="4">
        <v>2.150694890999</v>
      </c>
      <c r="AF1284" s="4">
        <v>14.024817000000001</v>
      </c>
      <c r="AG1284" s="4">
        <v>18.346986811186898</v>
      </c>
      <c r="AH1284" s="4">
        <v>16.969756070871501</v>
      </c>
      <c r="AI1284" s="4">
        <v>6.4087810000000003</v>
      </c>
      <c r="AJ1284" s="5" t="s">
        <v>4927</v>
      </c>
    </row>
    <row r="1285" spans="1:36" hidden="1" x14ac:dyDescent="0.3">
      <c r="A1285" s="1" t="s">
        <v>1684</v>
      </c>
      <c r="B1285" s="2">
        <v>4421052</v>
      </c>
      <c r="C1285" s="3" t="s">
        <v>2919</v>
      </c>
      <c r="D1285" s="4">
        <v>1310.98203012</v>
      </c>
      <c r="E1285" s="3" t="s">
        <v>2946</v>
      </c>
      <c r="F1285" s="3" t="s">
        <v>2991</v>
      </c>
      <c r="G1285" s="3" t="s">
        <v>2991</v>
      </c>
      <c r="H1285" s="3" t="s">
        <v>3031</v>
      </c>
      <c r="I1285" s="3" t="s">
        <v>3032</v>
      </c>
      <c r="J1285" s="18">
        <v>-13.905817000000001</v>
      </c>
      <c r="K1285" s="18">
        <v>26.136364</v>
      </c>
      <c r="L1285" s="18">
        <v>7.1724139999999998</v>
      </c>
      <c r="M1285" s="18">
        <v>8.6713290000000001</v>
      </c>
      <c r="N1285" s="4" t="s">
        <v>2924</v>
      </c>
      <c r="O1285" s="4" t="s">
        <v>2924</v>
      </c>
      <c r="P1285" s="4">
        <v>2.3541889999999999</v>
      </c>
      <c r="Q1285" s="4" t="s">
        <v>2924</v>
      </c>
      <c r="R1285" s="4">
        <v>21.156889</v>
      </c>
      <c r="S1285" s="3" t="s">
        <v>6215</v>
      </c>
      <c r="T1285" s="4">
        <v>15.54</v>
      </c>
      <c r="U1285" s="4">
        <v>1310.98203012</v>
      </c>
      <c r="V1285" s="10">
        <v>1314.5780299999999</v>
      </c>
      <c r="W1285" s="4" t="s">
        <v>2935</v>
      </c>
      <c r="X1285" s="18">
        <v>26.59</v>
      </c>
      <c r="Y1285" s="19" t="s">
        <v>5077</v>
      </c>
      <c r="Z1285" s="4" t="s">
        <v>2924</v>
      </c>
      <c r="AA1285" s="10" t="s">
        <v>2924</v>
      </c>
      <c r="AB1285" s="10" t="s">
        <v>2924</v>
      </c>
      <c r="AC1285" s="4">
        <v>3.3389160000000002</v>
      </c>
      <c r="AD1285" s="4">
        <v>3.2408168049981998</v>
      </c>
      <c r="AE1285" s="4">
        <v>3.6681425425061001</v>
      </c>
      <c r="AF1285" s="4" t="s">
        <v>2924</v>
      </c>
      <c r="AG1285" s="4">
        <v>46.0447646234676</v>
      </c>
      <c r="AH1285" s="4" t="s">
        <v>2924</v>
      </c>
      <c r="AI1285" s="4">
        <v>2.3541889999999999</v>
      </c>
      <c r="AJ1285" s="4">
        <v>7.2718759999999998</v>
      </c>
    </row>
    <row r="1286" spans="1:36" hidden="1" x14ac:dyDescent="0.3">
      <c r="A1286" s="1" t="s">
        <v>1280</v>
      </c>
      <c r="B1286" s="2">
        <v>4812451</v>
      </c>
      <c r="C1286" s="3" t="s">
        <v>2919</v>
      </c>
      <c r="D1286" s="4">
        <v>17688.344165499999</v>
      </c>
      <c r="E1286" s="3" t="s">
        <v>2920</v>
      </c>
      <c r="F1286" s="3" t="s">
        <v>2921</v>
      </c>
      <c r="G1286" s="3" t="s">
        <v>2922</v>
      </c>
      <c r="H1286" s="3" t="s">
        <v>2922</v>
      </c>
      <c r="I1286" s="3" t="s">
        <v>3225</v>
      </c>
      <c r="J1286" s="4">
        <v>-21.199750000000002</v>
      </c>
      <c r="K1286" s="4">
        <v>-33.113760999999997</v>
      </c>
      <c r="L1286" s="4">
        <v>-24.424142</v>
      </c>
      <c r="M1286" s="4">
        <v>12.977220000000001</v>
      </c>
      <c r="N1286" s="4">
        <v>23.837339</v>
      </c>
      <c r="O1286" s="4">
        <v>14.406267</v>
      </c>
      <c r="P1286" s="4">
        <v>1.809636</v>
      </c>
      <c r="Q1286" s="4">
        <v>11.927968999999999</v>
      </c>
      <c r="R1286" s="4">
        <v>17.002296999999999</v>
      </c>
      <c r="S1286" s="3" t="s">
        <v>5694</v>
      </c>
      <c r="T1286" s="4">
        <v>214.25</v>
      </c>
      <c r="U1286" s="4">
        <v>17688.344165499999</v>
      </c>
      <c r="V1286" s="10">
        <v>20609.181165000002</v>
      </c>
      <c r="W1286" s="4" t="s">
        <v>2935</v>
      </c>
      <c r="X1286" s="4">
        <v>347.72250000000003</v>
      </c>
      <c r="Y1286" s="4">
        <v>183.38</v>
      </c>
      <c r="Z1286" s="4">
        <v>23.837339</v>
      </c>
      <c r="AA1286" s="10">
        <v>14.699223359499999</v>
      </c>
      <c r="AB1286" s="10">
        <v>15.3279538236</v>
      </c>
      <c r="AC1286" s="4">
        <v>2.4809939999999999</v>
      </c>
      <c r="AD1286" s="4">
        <v>2.4627685834416</v>
      </c>
      <c r="AE1286" s="4">
        <v>2.4905713223469998</v>
      </c>
      <c r="AF1286" s="4">
        <v>11.927968999999999</v>
      </c>
      <c r="AG1286" s="4">
        <v>11.742389187980701</v>
      </c>
      <c r="AH1286" s="4">
        <v>11.8889269386202</v>
      </c>
      <c r="AI1286" s="4">
        <v>1.809636</v>
      </c>
      <c r="AJ1286" s="4" t="s">
        <v>2924</v>
      </c>
    </row>
    <row r="1287" spans="1:36" hidden="1" x14ac:dyDescent="0.3">
      <c r="A1287" s="1" t="s">
        <v>1281</v>
      </c>
      <c r="B1287" s="2">
        <v>4810460</v>
      </c>
      <c r="C1287" s="3" t="s">
        <v>2919</v>
      </c>
      <c r="D1287" s="4">
        <v>4124.61945036</v>
      </c>
      <c r="E1287" s="3" t="s">
        <v>2920</v>
      </c>
      <c r="F1287" s="3" t="s">
        <v>2961</v>
      </c>
      <c r="G1287" s="3" t="s">
        <v>2962</v>
      </c>
      <c r="H1287" s="3" t="s">
        <v>3090</v>
      </c>
      <c r="I1287" s="3" t="s">
        <v>2964</v>
      </c>
      <c r="J1287" s="4">
        <v>98.234879000000006</v>
      </c>
      <c r="K1287" s="4">
        <v>6.0630860000000002</v>
      </c>
      <c r="L1287" s="4">
        <v>-6.291372</v>
      </c>
      <c r="M1287" s="4">
        <v>0.35744100000000001</v>
      </c>
      <c r="N1287" s="4" t="s">
        <v>2924</v>
      </c>
      <c r="O1287" s="4">
        <v>25.660319999999999</v>
      </c>
      <c r="P1287" s="4">
        <v>2.0113189999999999</v>
      </c>
      <c r="Q1287" s="4">
        <v>18.653946000000001</v>
      </c>
      <c r="R1287" s="4">
        <v>16.049925000000002</v>
      </c>
      <c r="S1287" s="3" t="s">
        <v>5695</v>
      </c>
      <c r="T1287" s="4">
        <v>168.46</v>
      </c>
      <c r="U1287" s="4">
        <v>4124.61945036</v>
      </c>
      <c r="V1287" s="10">
        <v>5459.8234499999999</v>
      </c>
      <c r="W1287" s="4" t="s">
        <v>2935</v>
      </c>
      <c r="X1287" s="4">
        <v>196.26070000000001</v>
      </c>
      <c r="Y1287" s="4">
        <v>83.26</v>
      </c>
      <c r="Z1287" s="4" t="s">
        <v>2924</v>
      </c>
      <c r="AA1287" s="10" t="s">
        <v>2924</v>
      </c>
      <c r="AB1287" s="10" t="s">
        <v>2924</v>
      </c>
      <c r="AC1287" s="4">
        <v>2.333161</v>
      </c>
      <c r="AD1287" s="4">
        <v>2.2911073833951998</v>
      </c>
      <c r="AE1287" s="4">
        <v>2.3468273607654999</v>
      </c>
      <c r="AF1287" s="4">
        <v>18.653946000000001</v>
      </c>
      <c r="AG1287" s="4">
        <v>14.0578223883468</v>
      </c>
      <c r="AH1287" s="4">
        <v>15.1449674059222</v>
      </c>
      <c r="AI1287" s="4">
        <v>2.0113189999999999</v>
      </c>
      <c r="AJ1287" s="4" t="s">
        <v>2924</v>
      </c>
    </row>
    <row r="1288" spans="1:36" hidden="1" x14ac:dyDescent="0.3">
      <c r="A1288" s="1" t="s">
        <v>1282</v>
      </c>
      <c r="B1288" s="2">
        <v>4056949</v>
      </c>
      <c r="C1288" s="3" t="s">
        <v>2936</v>
      </c>
      <c r="D1288" s="4">
        <v>6334.3135827400001</v>
      </c>
      <c r="E1288" s="3" t="s">
        <v>3095</v>
      </c>
      <c r="F1288" s="3" t="s">
        <v>3095</v>
      </c>
      <c r="G1288" s="3" t="s">
        <v>3096</v>
      </c>
      <c r="H1288" s="3" t="s">
        <v>3096</v>
      </c>
      <c r="I1288" s="3" t="s">
        <v>3097</v>
      </c>
      <c r="J1288" s="4">
        <v>22.259922</v>
      </c>
      <c r="K1288" s="4">
        <v>16.327528999999998</v>
      </c>
      <c r="L1288" s="4">
        <v>14.534772</v>
      </c>
      <c r="M1288" s="4">
        <v>1.4677020000000001</v>
      </c>
      <c r="N1288" s="4">
        <v>21.818349000000001</v>
      </c>
      <c r="O1288" s="4" t="s">
        <v>2924</v>
      </c>
      <c r="P1288" s="4">
        <v>1.937244</v>
      </c>
      <c r="Q1288" s="4">
        <v>16.527274999999999</v>
      </c>
      <c r="R1288" s="4" t="s">
        <v>2924</v>
      </c>
      <c r="S1288" s="3" t="s">
        <v>5696</v>
      </c>
      <c r="T1288" s="4">
        <v>118.91</v>
      </c>
      <c r="U1288" s="4">
        <v>6334.3135827400001</v>
      </c>
      <c r="V1288" s="10">
        <v>9037.8245819999993</v>
      </c>
      <c r="W1288" s="4">
        <v>2.8929442435455401</v>
      </c>
      <c r="X1288" s="5" t="s">
        <v>5697</v>
      </c>
      <c r="Y1288" s="4">
        <v>86.43</v>
      </c>
      <c r="Z1288" s="4">
        <v>21.818349000000001</v>
      </c>
      <c r="AA1288" s="10">
        <v>20.747112398300001</v>
      </c>
      <c r="AB1288" s="10">
        <v>21.964564107400001</v>
      </c>
      <c r="AC1288" s="4">
        <v>4.910647</v>
      </c>
      <c r="AD1288" s="4">
        <v>4.8117483165076003</v>
      </c>
      <c r="AE1288" s="4">
        <v>4.910822813737</v>
      </c>
      <c r="AF1288" s="4">
        <v>16.527274999999999</v>
      </c>
      <c r="AG1288" s="4">
        <v>13.8526070888774</v>
      </c>
      <c r="AH1288" s="4">
        <v>15.841979483765099</v>
      </c>
      <c r="AI1288" s="4">
        <v>1.937244</v>
      </c>
      <c r="AJ1288" s="4">
        <v>1.937244</v>
      </c>
    </row>
    <row r="1289" spans="1:36" hidden="1" x14ac:dyDescent="0.3">
      <c r="A1289" s="1" t="s">
        <v>1283</v>
      </c>
      <c r="B1289" s="2">
        <v>5326575</v>
      </c>
      <c r="C1289" s="3" t="s">
        <v>2919</v>
      </c>
      <c r="D1289" s="4">
        <v>2315.5078952099998</v>
      </c>
      <c r="E1289" s="3" t="s">
        <v>2920</v>
      </c>
      <c r="F1289" s="3" t="s">
        <v>2921</v>
      </c>
      <c r="G1289" s="3" t="s">
        <v>2942</v>
      </c>
      <c r="H1289" s="3" t="s">
        <v>2942</v>
      </c>
      <c r="I1289" s="3" t="s">
        <v>2943</v>
      </c>
      <c r="J1289" s="4">
        <v>-16.28125</v>
      </c>
      <c r="K1289" s="4">
        <v>-30.106966</v>
      </c>
      <c r="L1289" s="4">
        <v>-11.350099</v>
      </c>
      <c r="M1289" s="4">
        <v>0.56306299999999998</v>
      </c>
      <c r="N1289" s="4" t="s">
        <v>2924</v>
      </c>
      <c r="O1289" s="4" t="s">
        <v>2924</v>
      </c>
      <c r="P1289" s="4">
        <v>1.9599089999999999</v>
      </c>
      <c r="Q1289" s="4" t="s">
        <v>2924</v>
      </c>
      <c r="R1289" s="4" t="s">
        <v>2924</v>
      </c>
      <c r="S1289" s="3" t="s">
        <v>5698</v>
      </c>
      <c r="T1289" s="4">
        <v>26.79</v>
      </c>
      <c r="U1289" s="4">
        <v>2315.5078952099998</v>
      </c>
      <c r="V1289" s="10">
        <v>1134.1468950000001</v>
      </c>
      <c r="W1289" s="4" t="s">
        <v>2935</v>
      </c>
      <c r="X1289" s="4">
        <v>47.734999999999999</v>
      </c>
      <c r="Y1289" s="4">
        <v>25.2</v>
      </c>
      <c r="Z1289" s="4" t="s">
        <v>2924</v>
      </c>
      <c r="AA1289" s="10" t="s">
        <v>2924</v>
      </c>
      <c r="AB1289" s="10" t="s">
        <v>2924</v>
      </c>
      <c r="AC1289" s="4">
        <v>289.17564900000002</v>
      </c>
      <c r="AD1289" s="4">
        <v>74.823645893809001</v>
      </c>
      <c r="AE1289" s="4">
        <v>240.57282324642199</v>
      </c>
      <c r="AF1289" s="4" t="s">
        <v>2924</v>
      </c>
      <c r="AG1289" s="4" t="s">
        <v>2924</v>
      </c>
      <c r="AH1289" s="4" t="s">
        <v>2924</v>
      </c>
      <c r="AI1289" s="4">
        <v>1.9599089999999999</v>
      </c>
      <c r="AJ1289" s="4">
        <v>1.9599089999999999</v>
      </c>
    </row>
    <row r="1290" spans="1:36" hidden="1" x14ac:dyDescent="0.3">
      <c r="A1290" s="1" t="s">
        <v>1284</v>
      </c>
      <c r="B1290" s="2">
        <v>4992897</v>
      </c>
      <c r="C1290" s="3" t="s">
        <v>2936</v>
      </c>
      <c r="D1290" s="4">
        <v>17605.669109999999</v>
      </c>
      <c r="E1290" s="3" t="s">
        <v>2937</v>
      </c>
      <c r="F1290" s="3" t="s">
        <v>2938</v>
      </c>
      <c r="G1290" s="3" t="s">
        <v>3047</v>
      </c>
      <c r="H1290" s="3" t="s">
        <v>3071</v>
      </c>
      <c r="I1290" s="3" t="s">
        <v>3536</v>
      </c>
      <c r="J1290" s="4">
        <v>16.711009000000001</v>
      </c>
      <c r="K1290" s="4">
        <v>16.558881</v>
      </c>
      <c r="L1290" s="4">
        <v>11.837991000000001</v>
      </c>
      <c r="M1290" s="4">
        <v>2.0497740000000002</v>
      </c>
      <c r="N1290" s="4">
        <v>36.046512</v>
      </c>
      <c r="O1290" s="4">
        <v>28.13748</v>
      </c>
      <c r="P1290" s="4">
        <v>4.6208879999999999</v>
      </c>
      <c r="Q1290" s="4">
        <v>21.215326000000001</v>
      </c>
      <c r="R1290" s="4">
        <v>37.067812000000004</v>
      </c>
      <c r="S1290" s="3" t="s">
        <v>5699</v>
      </c>
      <c r="T1290" s="5" t="s">
        <v>5700</v>
      </c>
      <c r="U1290" s="4">
        <v>17605.669109999999</v>
      </c>
      <c r="V1290" s="10">
        <v>19074.169109999999</v>
      </c>
      <c r="W1290" s="4">
        <v>1.1870967741935501</v>
      </c>
      <c r="X1290" s="4">
        <v>246.36</v>
      </c>
      <c r="Y1290" s="4">
        <v>189.51</v>
      </c>
      <c r="Z1290" s="4">
        <v>36.046512</v>
      </c>
      <c r="AA1290" s="10">
        <v>27.854986342</v>
      </c>
      <c r="AB1290" s="10">
        <v>29.477319579700001</v>
      </c>
      <c r="AC1290" s="4">
        <v>5.9703799999999996</v>
      </c>
      <c r="AD1290" s="4">
        <v>5.4423263636088999</v>
      </c>
      <c r="AE1290" s="4">
        <v>5.8181702573142999</v>
      </c>
      <c r="AF1290" s="4">
        <v>21.215326000000001</v>
      </c>
      <c r="AG1290" s="4">
        <v>19.721265237085799</v>
      </c>
      <c r="AH1290" s="4">
        <v>21.538160519187699</v>
      </c>
      <c r="AI1290" s="4">
        <v>4.6208879999999999</v>
      </c>
      <c r="AJ1290" s="4" t="s">
        <v>2924</v>
      </c>
    </row>
    <row r="1291" spans="1:36" hidden="1" x14ac:dyDescent="0.3">
      <c r="A1291" s="1" t="s">
        <v>1285</v>
      </c>
      <c r="B1291" s="2">
        <v>4811348</v>
      </c>
      <c r="C1291" s="3" t="s">
        <v>2919</v>
      </c>
      <c r="D1291" s="4">
        <v>34165.557207359998</v>
      </c>
      <c r="E1291" s="3" t="s">
        <v>2920</v>
      </c>
      <c r="F1291" s="3" t="s">
        <v>2961</v>
      </c>
      <c r="G1291" s="3" t="s">
        <v>2962</v>
      </c>
      <c r="H1291" s="3" t="s">
        <v>2963</v>
      </c>
      <c r="I1291" s="3" t="s">
        <v>2964</v>
      </c>
      <c r="J1291" s="4">
        <v>-12.744154999999999</v>
      </c>
      <c r="K1291" s="4">
        <v>-15.148557</v>
      </c>
      <c r="L1291" s="4">
        <v>-9.5885069999999999</v>
      </c>
      <c r="M1291" s="4">
        <v>-0.87192000000000003</v>
      </c>
      <c r="N1291" s="4">
        <v>40.281908000000001</v>
      </c>
      <c r="O1291" s="4">
        <v>43.575978999999997</v>
      </c>
      <c r="P1291" s="4">
        <v>21.154997000000002</v>
      </c>
      <c r="Q1291" s="4">
        <v>26.140682000000002</v>
      </c>
      <c r="R1291" s="4">
        <v>42.890836999999998</v>
      </c>
      <c r="S1291" s="3" t="s">
        <v>5701</v>
      </c>
      <c r="T1291" s="4">
        <v>417.24</v>
      </c>
      <c r="U1291" s="4">
        <v>34165.557207359998</v>
      </c>
      <c r="V1291" s="10">
        <v>34855.201206999998</v>
      </c>
      <c r="W1291" s="4" t="s">
        <v>2935</v>
      </c>
      <c r="X1291" s="4">
        <v>583.39</v>
      </c>
      <c r="Y1291" s="5" t="s">
        <v>5702</v>
      </c>
      <c r="Z1291" s="4">
        <v>40.281908000000001</v>
      </c>
      <c r="AA1291" s="10">
        <v>35.700595523300002</v>
      </c>
      <c r="AB1291" s="10">
        <v>38.885368126700001</v>
      </c>
      <c r="AC1291" s="4">
        <v>9.0655029999999996</v>
      </c>
      <c r="AD1291" s="4">
        <v>8.5774035034141001</v>
      </c>
      <c r="AE1291" s="4">
        <v>8.9788225271794992</v>
      </c>
      <c r="AF1291" s="4">
        <v>26.140682000000002</v>
      </c>
      <c r="AG1291" s="4">
        <v>25.235470235711201</v>
      </c>
      <c r="AH1291" s="4">
        <v>27.165065392142601</v>
      </c>
      <c r="AI1291" s="4">
        <v>21.154997000000002</v>
      </c>
      <c r="AJ1291" s="4">
        <v>31.141960999999998</v>
      </c>
    </row>
    <row r="1292" spans="1:36" hidden="1" x14ac:dyDescent="0.3">
      <c r="A1292" s="1" t="s">
        <v>1286</v>
      </c>
      <c r="B1292" s="2">
        <v>4120081</v>
      </c>
      <c r="C1292" s="3" t="s">
        <v>2936</v>
      </c>
      <c r="D1292" s="4">
        <v>1292.4456830900001</v>
      </c>
      <c r="E1292" s="3" t="s">
        <v>3107</v>
      </c>
      <c r="F1292" s="3" t="s">
        <v>3153</v>
      </c>
      <c r="G1292" s="3" t="s">
        <v>3154</v>
      </c>
      <c r="H1292" s="3" t="s">
        <v>3207</v>
      </c>
      <c r="I1292" s="3" t="s">
        <v>3486</v>
      </c>
      <c r="J1292" s="4">
        <v>78.923452999999995</v>
      </c>
      <c r="K1292" s="4">
        <v>37.496642999999999</v>
      </c>
      <c r="L1292" s="4">
        <v>10.204521</v>
      </c>
      <c r="M1292" s="4">
        <v>3.6864490000000001</v>
      </c>
      <c r="N1292" s="4">
        <v>20.153542999999999</v>
      </c>
      <c r="O1292" s="4">
        <v>21.801532999999999</v>
      </c>
      <c r="P1292" s="4">
        <v>5.2518719999999997</v>
      </c>
      <c r="Q1292" s="4">
        <v>14.60502</v>
      </c>
      <c r="R1292" s="4">
        <v>25.707757000000001</v>
      </c>
      <c r="S1292" s="3" t="s">
        <v>5703</v>
      </c>
      <c r="T1292" s="4">
        <v>51.19</v>
      </c>
      <c r="U1292" s="4">
        <v>1292.4456830900001</v>
      </c>
      <c r="V1292" s="10">
        <v>1123.2136829999999</v>
      </c>
      <c r="W1292" s="4">
        <v>0.39070130884938498</v>
      </c>
      <c r="X1292" s="4">
        <v>52.35</v>
      </c>
      <c r="Y1292" s="4">
        <v>27.09</v>
      </c>
      <c r="Z1292" s="4">
        <v>20.153542999999999</v>
      </c>
      <c r="AA1292" s="10" t="s">
        <v>2935</v>
      </c>
      <c r="AB1292" s="10" t="s">
        <v>2935</v>
      </c>
      <c r="AC1292" s="4">
        <v>0.93152599999999997</v>
      </c>
      <c r="AD1292" s="4">
        <v>4.5375237944363503E-2</v>
      </c>
      <c r="AE1292" s="4">
        <v>4.5375237944363503E-2</v>
      </c>
      <c r="AF1292" s="4">
        <v>14.60502</v>
      </c>
      <c r="AG1292" s="4">
        <v>2.4029081543624198</v>
      </c>
      <c r="AH1292" s="4">
        <v>2.4029081543624198</v>
      </c>
      <c r="AI1292" s="4">
        <v>5.2518719999999997</v>
      </c>
      <c r="AJ1292" s="4">
        <v>6.0529739999999999</v>
      </c>
    </row>
    <row r="1293" spans="1:36" hidden="1" x14ac:dyDescent="0.3">
      <c r="A1293" s="1" t="s">
        <v>1287</v>
      </c>
      <c r="B1293" s="2">
        <v>4990350</v>
      </c>
      <c r="C1293" s="3" t="s">
        <v>2941</v>
      </c>
      <c r="D1293" s="4">
        <v>5554.1418840899996</v>
      </c>
      <c r="E1293" s="3" t="s">
        <v>2937</v>
      </c>
      <c r="F1293" s="3" t="s">
        <v>2938</v>
      </c>
      <c r="G1293" s="3" t="s">
        <v>3037</v>
      </c>
      <c r="H1293" s="3" t="s">
        <v>3037</v>
      </c>
      <c r="I1293" s="3" t="s">
        <v>3490</v>
      </c>
      <c r="J1293" s="4">
        <v>285.69644799999998</v>
      </c>
      <c r="K1293" s="4">
        <v>59.254167000000002</v>
      </c>
      <c r="L1293" s="4">
        <v>30.172777</v>
      </c>
      <c r="M1293" s="4">
        <v>7.7474610000000004</v>
      </c>
      <c r="N1293" s="4">
        <v>32.707059000000001</v>
      </c>
      <c r="O1293" s="4">
        <v>34.764287000000003</v>
      </c>
      <c r="P1293" s="4">
        <v>9.8393200000000007</v>
      </c>
      <c r="Q1293" s="4">
        <v>16.101683000000001</v>
      </c>
      <c r="R1293" s="4">
        <v>43.567982999999998</v>
      </c>
      <c r="S1293" s="3" t="s">
        <v>5704</v>
      </c>
      <c r="T1293" s="5" t="s">
        <v>5705</v>
      </c>
      <c r="U1293" s="4">
        <v>5554.1418840899996</v>
      </c>
      <c r="V1293" s="10">
        <v>5532.022884</v>
      </c>
      <c r="W1293" s="4" t="s">
        <v>2935</v>
      </c>
      <c r="X1293" s="5" t="s">
        <v>5706</v>
      </c>
      <c r="Y1293" s="4">
        <v>68.78</v>
      </c>
      <c r="Z1293" s="4">
        <v>32.707059000000001</v>
      </c>
      <c r="AA1293" s="10" t="s">
        <v>2935</v>
      </c>
      <c r="AB1293" s="10" t="s">
        <v>2924</v>
      </c>
      <c r="AC1293" s="5" t="s">
        <v>5707</v>
      </c>
      <c r="AD1293" s="4" t="s">
        <v>2935</v>
      </c>
      <c r="AE1293" s="4">
        <v>6.06335852846E-2</v>
      </c>
      <c r="AF1293" s="4">
        <v>16.101683000000001</v>
      </c>
      <c r="AG1293" s="4" t="s">
        <v>2935</v>
      </c>
      <c r="AH1293" s="4" t="s">
        <v>2935</v>
      </c>
      <c r="AI1293" s="4">
        <v>9.8393200000000007</v>
      </c>
      <c r="AJ1293" s="4">
        <v>13.186453999999999</v>
      </c>
    </row>
    <row r="1294" spans="1:36" hidden="1" x14ac:dyDescent="0.3">
      <c r="A1294" s="1" t="s">
        <v>1288</v>
      </c>
      <c r="B1294" s="2">
        <v>5307819</v>
      </c>
      <c r="C1294" s="3" t="s">
        <v>2919</v>
      </c>
      <c r="D1294" s="4">
        <v>528.63656908999997</v>
      </c>
      <c r="E1294" s="3" t="s">
        <v>2920</v>
      </c>
      <c r="F1294" s="3" t="s">
        <v>2921</v>
      </c>
      <c r="G1294" s="3" t="s">
        <v>2942</v>
      </c>
      <c r="H1294" s="3" t="s">
        <v>2942</v>
      </c>
      <c r="I1294" s="3" t="s">
        <v>2943</v>
      </c>
      <c r="J1294" s="4">
        <v>66.791745000000006</v>
      </c>
      <c r="K1294" s="4">
        <v>-17.761331999999999</v>
      </c>
      <c r="L1294" s="4">
        <v>-49.054440999999997</v>
      </c>
      <c r="M1294" s="4">
        <v>-6.1246039999999997</v>
      </c>
      <c r="N1294" s="4" t="s">
        <v>2924</v>
      </c>
      <c r="O1294" s="4" t="s">
        <v>2924</v>
      </c>
      <c r="P1294" s="4">
        <v>6.6942769999999996</v>
      </c>
      <c r="Q1294" s="4" t="s">
        <v>2924</v>
      </c>
      <c r="R1294" s="4" t="s">
        <v>2924</v>
      </c>
      <c r="S1294" s="3" t="s">
        <v>5708</v>
      </c>
      <c r="T1294" s="4">
        <v>8.89</v>
      </c>
      <c r="U1294" s="4">
        <v>528.63656908999997</v>
      </c>
      <c r="V1294" s="10">
        <v>355.706569</v>
      </c>
      <c r="W1294" s="4" t="s">
        <v>2935</v>
      </c>
      <c r="X1294" s="4">
        <v>22.5</v>
      </c>
      <c r="Y1294" s="4">
        <v>4.72</v>
      </c>
      <c r="Z1294" s="4" t="s">
        <v>2924</v>
      </c>
      <c r="AA1294" s="10" t="s">
        <v>2924</v>
      </c>
      <c r="AB1294" s="10" t="s">
        <v>2924</v>
      </c>
      <c r="AC1294" s="4">
        <v>121.900812</v>
      </c>
      <c r="AD1294" s="4">
        <v>46.075980440414497</v>
      </c>
      <c r="AE1294" s="4">
        <v>142.27579836167899</v>
      </c>
      <c r="AF1294" s="4" t="s">
        <v>2924</v>
      </c>
      <c r="AG1294" s="4" t="s">
        <v>2924</v>
      </c>
      <c r="AH1294" s="4" t="s">
        <v>2924</v>
      </c>
      <c r="AI1294" s="4">
        <v>6.6942769999999996</v>
      </c>
      <c r="AJ1294" s="4">
        <v>6.6942769999999996</v>
      </c>
    </row>
    <row r="1295" spans="1:36" hidden="1" x14ac:dyDescent="0.3">
      <c r="A1295" s="1" t="s">
        <v>1289</v>
      </c>
      <c r="B1295" s="2">
        <v>4992234</v>
      </c>
      <c r="C1295" s="3" t="s">
        <v>2936</v>
      </c>
      <c r="D1295" s="4">
        <v>80897.434999999998</v>
      </c>
      <c r="E1295" s="3" t="s">
        <v>2937</v>
      </c>
      <c r="F1295" s="3" t="s">
        <v>2938</v>
      </c>
      <c r="G1295" s="3" t="s">
        <v>3047</v>
      </c>
      <c r="H1295" s="3" t="s">
        <v>3071</v>
      </c>
      <c r="I1295" s="3" t="s">
        <v>3508</v>
      </c>
      <c r="J1295" s="4">
        <v>13.272690000000001</v>
      </c>
      <c r="K1295" s="4">
        <v>11.434265999999999</v>
      </c>
      <c r="L1295" s="4">
        <v>6.6036270000000004</v>
      </c>
      <c r="M1295" s="4">
        <v>1.2305079999999999</v>
      </c>
      <c r="N1295" s="4">
        <v>23.728887</v>
      </c>
      <c r="O1295" s="4">
        <v>29.645060000000001</v>
      </c>
      <c r="P1295" s="4">
        <v>23.857005999999998</v>
      </c>
      <c r="Q1295" s="4">
        <v>18.738844</v>
      </c>
      <c r="R1295" s="4">
        <v>32.247408</v>
      </c>
      <c r="S1295" s="3" t="s">
        <v>5709</v>
      </c>
      <c r="T1295" s="4">
        <v>273.95</v>
      </c>
      <c r="U1295" s="4">
        <v>80897.434999999998</v>
      </c>
      <c r="V1295" s="10">
        <v>88297.434999999998</v>
      </c>
      <c r="W1295" s="4">
        <v>2.1901806899069198</v>
      </c>
      <c r="X1295" s="4">
        <v>277.58</v>
      </c>
      <c r="Y1295" s="4">
        <v>232.77279999999999</v>
      </c>
      <c r="Z1295" s="4">
        <v>23.728887</v>
      </c>
      <c r="AA1295" s="10">
        <v>26.163734647399998</v>
      </c>
      <c r="AB1295" s="10">
        <v>26.781306364599999</v>
      </c>
      <c r="AC1295" s="4">
        <v>5.5362359999999997</v>
      </c>
      <c r="AD1295" s="4">
        <v>5.4257673217999001</v>
      </c>
      <c r="AE1295" s="4">
        <v>5.5231348615833999</v>
      </c>
      <c r="AF1295" s="4">
        <v>18.738844</v>
      </c>
      <c r="AG1295" s="4">
        <v>18.5238253628746</v>
      </c>
      <c r="AH1295" s="4">
        <v>18.7269450796997</v>
      </c>
      <c r="AI1295" s="4">
        <v>23.857005999999998</v>
      </c>
      <c r="AJ1295" s="4" t="s">
        <v>2924</v>
      </c>
    </row>
    <row r="1296" spans="1:36" hidden="1" x14ac:dyDescent="0.3">
      <c r="A1296" s="1" t="s">
        <v>1290</v>
      </c>
      <c r="B1296" s="2">
        <v>4094034</v>
      </c>
      <c r="C1296" s="3" t="s">
        <v>2919</v>
      </c>
      <c r="D1296" s="4">
        <v>22226.204000000002</v>
      </c>
      <c r="E1296" s="3" t="s">
        <v>2920</v>
      </c>
      <c r="F1296" s="3" t="s">
        <v>2921</v>
      </c>
      <c r="G1296" s="3" t="s">
        <v>2922</v>
      </c>
      <c r="H1296" s="3" t="s">
        <v>2922</v>
      </c>
      <c r="I1296" s="3" t="s">
        <v>3050</v>
      </c>
      <c r="J1296" s="4">
        <v>42.505592999999998</v>
      </c>
      <c r="K1296" s="4">
        <v>8.3584630000000004</v>
      </c>
      <c r="L1296" s="4">
        <v>-2.721088</v>
      </c>
      <c r="M1296" s="4">
        <v>3.7689750000000002</v>
      </c>
      <c r="N1296" s="4" t="s">
        <v>2924</v>
      </c>
      <c r="O1296" s="4">
        <v>40.750217999999997</v>
      </c>
      <c r="P1296" s="4">
        <v>10.420106000000001</v>
      </c>
      <c r="Q1296" s="4">
        <v>27.821427</v>
      </c>
      <c r="R1296" s="4">
        <v>49.789515000000002</v>
      </c>
      <c r="S1296" s="3" t="s">
        <v>5710</v>
      </c>
      <c r="T1296" s="4">
        <v>140.13999999999999</v>
      </c>
      <c r="U1296" s="4">
        <v>22226.204000000002</v>
      </c>
      <c r="V1296" s="10">
        <v>23961.204000000002</v>
      </c>
      <c r="W1296" s="4" t="s">
        <v>2935</v>
      </c>
      <c r="X1296" s="4">
        <v>156.66</v>
      </c>
      <c r="Y1296" s="4">
        <v>93.51</v>
      </c>
      <c r="Z1296" s="4" t="s">
        <v>2924</v>
      </c>
      <c r="AA1296" s="10">
        <v>33.782513318699998</v>
      </c>
      <c r="AB1296" s="10">
        <v>34.020591027000002</v>
      </c>
      <c r="AC1296" s="4">
        <v>5.4581330000000001</v>
      </c>
      <c r="AD1296" s="4">
        <v>5.4425860779192998</v>
      </c>
      <c r="AE1296" s="4">
        <v>5.5458093060275999</v>
      </c>
      <c r="AF1296" s="4">
        <v>27.821427</v>
      </c>
      <c r="AG1296" s="4">
        <v>20.840108130025701</v>
      </c>
      <c r="AH1296" s="4">
        <v>21.3280647946094</v>
      </c>
      <c r="AI1296" s="4">
        <v>10.420106000000001</v>
      </c>
      <c r="AJ1296" s="4">
        <v>31.316201</v>
      </c>
    </row>
    <row r="1297" spans="1:36" hidden="1" x14ac:dyDescent="0.3">
      <c r="A1297" s="1" t="s">
        <v>1291</v>
      </c>
      <c r="B1297" s="2">
        <v>4121705</v>
      </c>
      <c r="C1297" s="3" t="s">
        <v>2936</v>
      </c>
      <c r="D1297" s="4">
        <v>1327.0757267900001</v>
      </c>
      <c r="E1297" s="3" t="s">
        <v>3107</v>
      </c>
      <c r="F1297" s="3" t="s">
        <v>3108</v>
      </c>
      <c r="G1297" s="3" t="s">
        <v>3212</v>
      </c>
      <c r="H1297" s="3" t="s">
        <v>3213</v>
      </c>
      <c r="I1297" s="3" t="s">
        <v>3238</v>
      </c>
      <c r="J1297" s="4">
        <v>51.56438</v>
      </c>
      <c r="K1297" s="4">
        <v>18.876829000000001</v>
      </c>
      <c r="L1297" s="4">
        <v>22.459893000000001</v>
      </c>
      <c r="M1297" s="4">
        <v>4.0479139999999996</v>
      </c>
      <c r="N1297" s="4">
        <v>57.511415999999997</v>
      </c>
      <c r="O1297" s="4">
        <v>70.758426999999998</v>
      </c>
      <c r="P1297" s="4">
        <v>4.5850020000000002</v>
      </c>
      <c r="Q1297" s="4">
        <v>20.008398</v>
      </c>
      <c r="R1297" s="4">
        <v>27.586372000000001</v>
      </c>
      <c r="S1297" s="3" t="s">
        <v>5711</v>
      </c>
      <c r="T1297" s="4">
        <v>25.19</v>
      </c>
      <c r="U1297" s="4">
        <v>1327.0757267900001</v>
      </c>
      <c r="V1297" s="10">
        <v>1588.5267260000001</v>
      </c>
      <c r="W1297" s="4" t="s">
        <v>2935</v>
      </c>
      <c r="X1297" s="4">
        <v>25.51</v>
      </c>
      <c r="Y1297" s="4">
        <v>13.2</v>
      </c>
      <c r="Z1297" s="4">
        <v>57.511415999999997</v>
      </c>
      <c r="AA1297" s="10">
        <v>21.592662437800001</v>
      </c>
      <c r="AB1297" s="10">
        <v>22.338095364699999</v>
      </c>
      <c r="AC1297" s="4">
        <v>4.5970430000000002</v>
      </c>
      <c r="AD1297" s="4">
        <v>3.9678637815441</v>
      </c>
      <c r="AE1297" s="4">
        <v>4.1918371039134001</v>
      </c>
      <c r="AF1297" s="4">
        <v>20.008398</v>
      </c>
      <c r="AG1297" s="4">
        <v>10.8504293378105</v>
      </c>
      <c r="AH1297" s="4">
        <v>11.6182619036178</v>
      </c>
      <c r="AI1297" s="4">
        <v>4.5850020000000002</v>
      </c>
      <c r="AJ1297" s="4">
        <v>6.5581880000000004</v>
      </c>
    </row>
    <row r="1298" spans="1:36" hidden="1" x14ac:dyDescent="0.3">
      <c r="A1298" s="1" t="s">
        <v>1292</v>
      </c>
      <c r="B1298" s="2">
        <v>5983110</v>
      </c>
      <c r="C1298" s="3" t="s">
        <v>2957</v>
      </c>
      <c r="D1298" s="4">
        <v>905.91132654</v>
      </c>
      <c r="E1298" s="3" t="s">
        <v>2920</v>
      </c>
      <c r="F1298" s="3" t="s">
        <v>2921</v>
      </c>
      <c r="G1298" s="3" t="s">
        <v>2942</v>
      </c>
      <c r="H1298" s="3" t="s">
        <v>2942</v>
      </c>
      <c r="I1298" s="3" t="s">
        <v>2943</v>
      </c>
      <c r="J1298" s="4">
        <v>-9.9644130000000004</v>
      </c>
      <c r="K1298" s="4">
        <v>-32.292596000000003</v>
      </c>
      <c r="L1298" s="4">
        <v>-20.440252000000001</v>
      </c>
      <c r="M1298" s="4">
        <v>-7.0991429999999998</v>
      </c>
      <c r="N1298" s="4" t="s">
        <v>2924</v>
      </c>
      <c r="O1298" s="4" t="s">
        <v>2924</v>
      </c>
      <c r="P1298" s="4">
        <v>1.905683</v>
      </c>
      <c r="Q1298" s="4" t="s">
        <v>2924</v>
      </c>
      <c r="R1298" s="4" t="s">
        <v>2924</v>
      </c>
      <c r="S1298" s="3" t="s">
        <v>5712</v>
      </c>
      <c r="T1298" s="4">
        <v>7.59</v>
      </c>
      <c r="U1298" s="4">
        <v>905.91132654</v>
      </c>
      <c r="V1298" s="10">
        <v>376.69316600000002</v>
      </c>
      <c r="W1298" s="4" t="s">
        <v>2935</v>
      </c>
      <c r="X1298" s="4">
        <v>13.77</v>
      </c>
      <c r="Y1298" s="4">
        <v>7.46</v>
      </c>
      <c r="Z1298" s="4" t="s">
        <v>2924</v>
      </c>
      <c r="AA1298" s="10" t="s">
        <v>2924</v>
      </c>
      <c r="AB1298" s="10" t="s">
        <v>2924</v>
      </c>
      <c r="AC1298" s="4">
        <v>2.9240810000000002</v>
      </c>
      <c r="AD1298" s="4">
        <v>5.2843777100988998</v>
      </c>
      <c r="AE1298" s="4">
        <v>3.1173242958252998</v>
      </c>
      <c r="AF1298" s="4" t="s">
        <v>2924</v>
      </c>
      <c r="AG1298" s="4" t="s">
        <v>2924</v>
      </c>
      <c r="AH1298" s="4" t="s">
        <v>2924</v>
      </c>
      <c r="AI1298" s="4">
        <v>1.905683</v>
      </c>
      <c r="AJ1298" s="4">
        <v>1.913184</v>
      </c>
    </row>
    <row r="1299" spans="1:36" hidden="1" x14ac:dyDescent="0.3">
      <c r="A1299" s="1" t="s">
        <v>1293</v>
      </c>
      <c r="B1299" s="2">
        <v>5298533</v>
      </c>
      <c r="C1299" s="3" t="s">
        <v>2919</v>
      </c>
      <c r="D1299" s="4">
        <v>3553.8396096000001</v>
      </c>
      <c r="E1299" s="3" t="s">
        <v>2920</v>
      </c>
      <c r="F1299" s="3" t="s">
        <v>2921</v>
      </c>
      <c r="G1299" s="3" t="s">
        <v>2942</v>
      </c>
      <c r="H1299" s="3" t="s">
        <v>2942</v>
      </c>
      <c r="I1299" s="3" t="s">
        <v>2943</v>
      </c>
      <c r="J1299" s="4">
        <v>23.786408000000002</v>
      </c>
      <c r="K1299" s="4">
        <v>22.596153999999999</v>
      </c>
      <c r="L1299" s="4">
        <v>46.131805</v>
      </c>
      <c r="M1299" s="4">
        <v>13.585746</v>
      </c>
      <c r="N1299" s="4" t="s">
        <v>2924</v>
      </c>
      <c r="O1299" s="4" t="s">
        <v>2924</v>
      </c>
      <c r="P1299" s="4" t="s">
        <v>2924</v>
      </c>
      <c r="Q1299" s="4" t="s">
        <v>2924</v>
      </c>
      <c r="R1299" s="4" t="s">
        <v>2924</v>
      </c>
      <c r="S1299" s="3" t="s">
        <v>5713</v>
      </c>
      <c r="T1299" s="5" t="s">
        <v>4943</v>
      </c>
      <c r="U1299" s="4">
        <v>3553.8396096000001</v>
      </c>
      <c r="V1299" s="10">
        <v>4443.1906090000002</v>
      </c>
      <c r="W1299" s="4" t="s">
        <v>2935</v>
      </c>
      <c r="X1299" s="4">
        <v>10.53</v>
      </c>
      <c r="Y1299" s="5" t="s">
        <v>5714</v>
      </c>
      <c r="Z1299" s="4" t="s">
        <v>2924</v>
      </c>
      <c r="AA1299" s="10" t="s">
        <v>2924</v>
      </c>
      <c r="AB1299" s="10" t="s">
        <v>2924</v>
      </c>
      <c r="AC1299" s="4" t="s">
        <v>2924</v>
      </c>
      <c r="AD1299" s="4">
        <v>45.973869679034799</v>
      </c>
      <c r="AE1299" s="4">
        <v>185.74178814472299</v>
      </c>
      <c r="AF1299" s="4" t="s">
        <v>2924</v>
      </c>
      <c r="AG1299" s="4" t="s">
        <v>2935</v>
      </c>
      <c r="AH1299" s="4" t="s">
        <v>2935</v>
      </c>
      <c r="AI1299" s="4" t="s">
        <v>2924</v>
      </c>
      <c r="AJ1299" s="4" t="s">
        <v>2924</v>
      </c>
    </row>
    <row r="1300" spans="1:36" hidden="1" x14ac:dyDescent="0.3">
      <c r="A1300" s="1" t="s">
        <v>1294</v>
      </c>
      <c r="B1300" s="2">
        <v>5221051</v>
      </c>
      <c r="C1300" s="3" t="s">
        <v>2919</v>
      </c>
      <c r="D1300" s="4">
        <v>1615.0578155999999</v>
      </c>
      <c r="E1300" s="3" t="s">
        <v>2920</v>
      </c>
      <c r="F1300" s="3" t="s">
        <v>2921</v>
      </c>
      <c r="G1300" s="3" t="s">
        <v>2942</v>
      </c>
      <c r="H1300" s="3" t="s">
        <v>2942</v>
      </c>
      <c r="I1300" s="3" t="s">
        <v>2943</v>
      </c>
      <c r="J1300" s="4">
        <v>-29.719138000000001</v>
      </c>
      <c r="K1300" s="4">
        <v>-9.3258430000000008</v>
      </c>
      <c r="L1300" s="4">
        <v>-3.0921650000000001</v>
      </c>
      <c r="M1300" s="4">
        <v>2.1842359999999998</v>
      </c>
      <c r="N1300" s="4" t="s">
        <v>2924</v>
      </c>
      <c r="O1300" s="4">
        <v>80.902255999999994</v>
      </c>
      <c r="P1300" s="4">
        <v>4.2737980000000002</v>
      </c>
      <c r="Q1300" s="4" t="s">
        <v>2924</v>
      </c>
      <c r="R1300" s="4">
        <v>23.596112999999999</v>
      </c>
      <c r="S1300" s="3" t="s">
        <v>5715</v>
      </c>
      <c r="T1300" s="4">
        <v>32.28</v>
      </c>
      <c r="U1300" s="4">
        <v>1615.0578155999999</v>
      </c>
      <c r="V1300" s="10">
        <v>1194.8388150000001</v>
      </c>
      <c r="W1300" s="4" t="s">
        <v>2935</v>
      </c>
      <c r="X1300" s="4">
        <v>76.98</v>
      </c>
      <c r="Y1300" s="4">
        <v>29.72</v>
      </c>
      <c r="Z1300" s="4" t="s">
        <v>2924</v>
      </c>
      <c r="AA1300" s="10" t="s">
        <v>2924</v>
      </c>
      <c r="AB1300" s="10" t="s">
        <v>2924</v>
      </c>
      <c r="AC1300" s="4">
        <v>4.0323669999999998</v>
      </c>
      <c r="AD1300" s="4">
        <v>3.4221663978399999</v>
      </c>
      <c r="AE1300" s="4">
        <v>3.8880922844433998</v>
      </c>
      <c r="AF1300" s="4" t="s">
        <v>2924</v>
      </c>
      <c r="AG1300" s="4" t="s">
        <v>2924</v>
      </c>
      <c r="AH1300" s="4" t="s">
        <v>2924</v>
      </c>
      <c r="AI1300" s="4">
        <v>4.2737980000000002</v>
      </c>
      <c r="AJ1300" s="4">
        <v>4.2737980000000002</v>
      </c>
    </row>
    <row r="1301" spans="1:36" hidden="1" x14ac:dyDescent="0.3">
      <c r="A1301" s="1" t="s">
        <v>1295</v>
      </c>
      <c r="B1301" s="2">
        <v>5200558</v>
      </c>
      <c r="C1301" s="3" t="s">
        <v>2957</v>
      </c>
      <c r="D1301" s="4">
        <v>612.93341789999999</v>
      </c>
      <c r="E1301" s="3" t="s">
        <v>2920</v>
      </c>
      <c r="F1301" s="3" t="s">
        <v>2921</v>
      </c>
      <c r="G1301" s="3" t="s">
        <v>2942</v>
      </c>
      <c r="H1301" s="3" t="s">
        <v>2942</v>
      </c>
      <c r="I1301" s="3" t="s">
        <v>2943</v>
      </c>
      <c r="J1301" s="4">
        <v>22.75</v>
      </c>
      <c r="K1301" s="4">
        <v>-32.647461999999997</v>
      </c>
      <c r="L1301" s="4">
        <v>-16.140051</v>
      </c>
      <c r="M1301" s="4">
        <v>-0.85815200000000003</v>
      </c>
      <c r="N1301" s="4" t="s">
        <v>2924</v>
      </c>
      <c r="O1301" s="4" t="s">
        <v>2924</v>
      </c>
      <c r="P1301" s="4">
        <v>2.7607529999999998</v>
      </c>
      <c r="Q1301" s="4" t="s">
        <v>2924</v>
      </c>
      <c r="R1301" s="4" t="s">
        <v>2924</v>
      </c>
      <c r="S1301" s="3" t="s">
        <v>5716</v>
      </c>
      <c r="T1301" s="4">
        <v>9.82</v>
      </c>
      <c r="U1301" s="4">
        <v>612.93341789999999</v>
      </c>
      <c r="V1301" s="10">
        <v>375.52441700000003</v>
      </c>
      <c r="W1301" s="4" t="s">
        <v>2935</v>
      </c>
      <c r="X1301" s="4">
        <v>30.957999999999998</v>
      </c>
      <c r="Y1301" s="4">
        <v>6.93</v>
      </c>
      <c r="Z1301" s="4" t="s">
        <v>2924</v>
      </c>
      <c r="AA1301" s="10" t="s">
        <v>2924</v>
      </c>
      <c r="AB1301" s="10" t="s">
        <v>2924</v>
      </c>
      <c r="AC1301" s="4">
        <v>37.074185</v>
      </c>
      <c r="AD1301" s="4">
        <v>118.987457858048</v>
      </c>
      <c r="AE1301" s="4">
        <v>39.9250687612764</v>
      </c>
      <c r="AF1301" s="4" t="s">
        <v>2924</v>
      </c>
      <c r="AG1301" s="4" t="s">
        <v>2935</v>
      </c>
      <c r="AH1301" s="4" t="s">
        <v>2935</v>
      </c>
      <c r="AI1301" s="4">
        <v>2.7607529999999998</v>
      </c>
      <c r="AJ1301" s="4">
        <v>2.7607529999999998</v>
      </c>
    </row>
    <row r="1302" spans="1:36" hidden="1" x14ac:dyDescent="0.3">
      <c r="A1302" s="1" t="s">
        <v>1296</v>
      </c>
      <c r="B1302" s="2">
        <v>13433787</v>
      </c>
      <c r="C1302" s="3" t="s">
        <v>2919</v>
      </c>
      <c r="D1302" s="4">
        <v>3944.1032499299999</v>
      </c>
      <c r="E1302" s="3" t="s">
        <v>2920</v>
      </c>
      <c r="F1302" s="3" t="s">
        <v>2921</v>
      </c>
      <c r="G1302" s="3" t="s">
        <v>2942</v>
      </c>
      <c r="H1302" s="3" t="s">
        <v>2942</v>
      </c>
      <c r="I1302" s="3" t="s">
        <v>2943</v>
      </c>
      <c r="J1302" s="4">
        <v>-19.599043000000002</v>
      </c>
      <c r="K1302" s="4">
        <v>-14.426752</v>
      </c>
      <c r="L1302" s="4">
        <v>-9.2229729999999996</v>
      </c>
      <c r="M1302" s="4">
        <v>0.90123900000000001</v>
      </c>
      <c r="N1302" s="4" t="s">
        <v>2924</v>
      </c>
      <c r="O1302" s="4" t="s">
        <v>2924</v>
      </c>
      <c r="P1302" s="4">
        <v>8.7695819999999998</v>
      </c>
      <c r="Q1302" s="4" t="s">
        <v>2924</v>
      </c>
      <c r="R1302" s="4" t="s">
        <v>2924</v>
      </c>
      <c r="S1302" s="3" t="s">
        <v>5717</v>
      </c>
      <c r="T1302" s="4">
        <v>26.87</v>
      </c>
      <c r="U1302" s="4">
        <v>3944.1032499299999</v>
      </c>
      <c r="V1302" s="10">
        <v>3471.209249</v>
      </c>
      <c r="W1302" s="4" t="s">
        <v>2935</v>
      </c>
      <c r="X1302" s="4">
        <v>45.58</v>
      </c>
      <c r="Y1302" s="4">
        <v>24.61</v>
      </c>
      <c r="Z1302" s="4" t="s">
        <v>2924</v>
      </c>
      <c r="AA1302" s="10" t="s">
        <v>2924</v>
      </c>
      <c r="AB1302" s="10" t="s">
        <v>2924</v>
      </c>
      <c r="AC1302" s="4" t="s">
        <v>2935</v>
      </c>
      <c r="AD1302" s="4" t="s">
        <v>2935</v>
      </c>
      <c r="AE1302" s="4" t="s">
        <v>2935</v>
      </c>
      <c r="AF1302" s="4" t="s">
        <v>2924</v>
      </c>
      <c r="AG1302" s="4" t="s">
        <v>2924</v>
      </c>
      <c r="AH1302" s="4" t="s">
        <v>2924</v>
      </c>
      <c r="AI1302" s="4">
        <v>8.7695819999999998</v>
      </c>
      <c r="AJ1302" s="4">
        <v>8.7695819999999998</v>
      </c>
    </row>
    <row r="1303" spans="1:36" hidden="1" x14ac:dyDescent="0.3">
      <c r="A1303" s="1" t="s">
        <v>1719</v>
      </c>
      <c r="B1303" s="2">
        <v>4133530</v>
      </c>
      <c r="C1303" s="3" t="s">
        <v>2919</v>
      </c>
      <c r="D1303" s="4">
        <v>113801.34888048</v>
      </c>
      <c r="E1303" s="3" t="s">
        <v>2946</v>
      </c>
      <c r="F1303" s="3" t="s">
        <v>2991</v>
      </c>
      <c r="G1303" s="3" t="s">
        <v>2991</v>
      </c>
      <c r="H1303" s="3" t="s">
        <v>3031</v>
      </c>
      <c r="I1303" s="3" t="s">
        <v>3032</v>
      </c>
      <c r="J1303" s="18">
        <v>33.524132000000002</v>
      </c>
      <c r="K1303" s="18">
        <v>-1.5538080000000001</v>
      </c>
      <c r="L1303" s="18">
        <v>-4.8043040000000001</v>
      </c>
      <c r="M1303" s="18">
        <v>6.5393400000000002</v>
      </c>
      <c r="N1303" s="4">
        <v>146.62857099999999</v>
      </c>
      <c r="O1303" s="4" t="s">
        <v>2924</v>
      </c>
      <c r="P1303" s="4">
        <v>2.5221770000000001</v>
      </c>
      <c r="Q1303" s="4">
        <v>13.085787</v>
      </c>
      <c r="R1303" s="4">
        <v>166.11031700000001</v>
      </c>
      <c r="S1303" s="3" t="s">
        <v>6257</v>
      </c>
      <c r="T1303" s="4">
        <v>102.64</v>
      </c>
      <c r="U1303" s="4">
        <v>113801.34888048</v>
      </c>
      <c r="V1303" s="10">
        <v>118727.34888000001</v>
      </c>
      <c r="W1303" s="4">
        <v>0.44816835541699102</v>
      </c>
      <c r="X1303" s="18">
        <v>157.535</v>
      </c>
      <c r="Y1303" s="18">
        <v>72.930000000000007</v>
      </c>
      <c r="Z1303" s="4">
        <v>146.62857099999999</v>
      </c>
      <c r="AA1303" s="10">
        <v>11.4969051102</v>
      </c>
      <c r="AB1303" s="10">
        <v>11.4969051102</v>
      </c>
      <c r="AC1303" s="4">
        <v>4.7281009999999997</v>
      </c>
      <c r="AD1303" s="4">
        <v>3.1053082724911998</v>
      </c>
      <c r="AE1303" s="4">
        <v>3.1053082724911998</v>
      </c>
      <c r="AF1303" s="4">
        <v>13.085787</v>
      </c>
      <c r="AG1303" s="4">
        <v>6.1635700670922002</v>
      </c>
      <c r="AH1303" s="4">
        <v>6.1635700670922002</v>
      </c>
      <c r="AI1303" s="4">
        <v>2.5221770000000001</v>
      </c>
      <c r="AJ1303" s="4">
        <v>2.612835</v>
      </c>
    </row>
    <row r="1304" spans="1:36" hidden="1" x14ac:dyDescent="0.3">
      <c r="A1304" s="1" t="s">
        <v>1298</v>
      </c>
      <c r="B1304" s="2">
        <v>8595858</v>
      </c>
      <c r="C1304" s="3" t="s">
        <v>2919</v>
      </c>
      <c r="D1304" s="4">
        <v>2907.3028862800002</v>
      </c>
      <c r="E1304" s="3" t="s">
        <v>2920</v>
      </c>
      <c r="F1304" s="3" t="s">
        <v>2961</v>
      </c>
      <c r="G1304" s="3" t="s">
        <v>2962</v>
      </c>
      <c r="H1304" s="3" t="s">
        <v>2963</v>
      </c>
      <c r="I1304" s="3" t="s">
        <v>2964</v>
      </c>
      <c r="J1304" s="4">
        <v>-15.859031</v>
      </c>
      <c r="K1304" s="4">
        <v>9.4314680000000006</v>
      </c>
      <c r="L1304" s="4">
        <v>11.746174999999999</v>
      </c>
      <c r="M1304" s="4">
        <v>-1.780063</v>
      </c>
      <c r="N1304" s="4" t="s">
        <v>2924</v>
      </c>
      <c r="O1304" s="4" t="s">
        <v>2924</v>
      </c>
      <c r="P1304" s="4">
        <v>6.6747310000000004</v>
      </c>
      <c r="Q1304" s="4" t="s">
        <v>2924</v>
      </c>
      <c r="R1304" s="4">
        <v>32.618737000000003</v>
      </c>
      <c r="S1304" s="3" t="s">
        <v>5720</v>
      </c>
      <c r="T1304" s="4">
        <v>49.66</v>
      </c>
      <c r="U1304" s="4">
        <v>2907.3028862800002</v>
      </c>
      <c r="V1304" s="10">
        <v>2828.4888860000001</v>
      </c>
      <c r="W1304" s="4" t="s">
        <v>2935</v>
      </c>
      <c r="X1304" s="4">
        <v>67.13</v>
      </c>
      <c r="Y1304" s="4">
        <v>36.729999999999997</v>
      </c>
      <c r="Z1304" s="4" t="s">
        <v>2924</v>
      </c>
      <c r="AA1304" s="10" t="s">
        <v>2924</v>
      </c>
      <c r="AB1304" s="10" t="s">
        <v>2924</v>
      </c>
      <c r="AC1304" s="4">
        <v>4.9234090000000004</v>
      </c>
      <c r="AD1304" s="4">
        <v>4.1443005950614999</v>
      </c>
      <c r="AE1304" s="4">
        <v>4.6925058371618</v>
      </c>
      <c r="AF1304" s="4" t="s">
        <v>2924</v>
      </c>
      <c r="AG1304" s="4" t="s">
        <v>2924</v>
      </c>
      <c r="AH1304" s="4" t="s">
        <v>2924</v>
      </c>
      <c r="AI1304" s="4">
        <v>6.6747310000000004</v>
      </c>
      <c r="AJ1304" s="4">
        <v>37.394578000000003</v>
      </c>
    </row>
    <row r="1305" spans="1:36" hidden="1" x14ac:dyDescent="0.3">
      <c r="A1305" s="1" t="s">
        <v>1299</v>
      </c>
      <c r="B1305" s="2">
        <v>4810794</v>
      </c>
      <c r="C1305" s="3" t="s">
        <v>2919</v>
      </c>
      <c r="D1305" s="4">
        <v>13816.87585828</v>
      </c>
      <c r="E1305" s="3" t="s">
        <v>2920</v>
      </c>
      <c r="F1305" s="3" t="s">
        <v>2921</v>
      </c>
      <c r="G1305" s="3" t="s">
        <v>2942</v>
      </c>
      <c r="H1305" s="3" t="s">
        <v>2942</v>
      </c>
      <c r="I1305" s="3" t="s">
        <v>2943</v>
      </c>
      <c r="J1305" s="4">
        <v>33.457386999999997</v>
      </c>
      <c r="K1305" s="4">
        <v>13.805141000000001</v>
      </c>
      <c r="L1305" s="4">
        <v>9.3459369999999993</v>
      </c>
      <c r="M1305" s="4">
        <v>-5.4698830000000003</v>
      </c>
      <c r="N1305" s="4" t="s">
        <v>2924</v>
      </c>
      <c r="O1305" s="4" t="s">
        <v>2924</v>
      </c>
      <c r="P1305" s="4">
        <v>4.3604089999999998</v>
      </c>
      <c r="Q1305" s="4">
        <v>135.92031700000001</v>
      </c>
      <c r="R1305" s="4">
        <v>24.948751999999999</v>
      </c>
      <c r="S1305" s="3" t="s">
        <v>5721</v>
      </c>
      <c r="T1305" s="4">
        <v>71.72</v>
      </c>
      <c r="U1305" s="4">
        <v>13816.87585828</v>
      </c>
      <c r="V1305" s="10">
        <v>12078.694858000001</v>
      </c>
      <c r="W1305" s="4" t="s">
        <v>2935</v>
      </c>
      <c r="X1305" s="4">
        <v>83.95</v>
      </c>
      <c r="Y1305" s="4">
        <v>50.349800000000002</v>
      </c>
      <c r="Z1305" s="4" t="s">
        <v>2924</v>
      </c>
      <c r="AA1305" s="10">
        <v>12.641672395200001</v>
      </c>
      <c r="AB1305" s="10">
        <v>54.776525219100002</v>
      </c>
      <c r="AC1305" s="4">
        <v>2.9634710000000002</v>
      </c>
      <c r="AD1305" s="4">
        <v>2.6873867419424</v>
      </c>
      <c r="AE1305" s="4">
        <v>2.8734578751745001</v>
      </c>
      <c r="AF1305" s="4">
        <v>135.92031700000001</v>
      </c>
      <c r="AG1305" s="4">
        <v>10.6884654023536</v>
      </c>
      <c r="AH1305" s="4">
        <v>58.444770754405603</v>
      </c>
      <c r="AI1305" s="4">
        <v>4.3604089999999998</v>
      </c>
      <c r="AJ1305" s="4">
        <v>4.7752850000000002</v>
      </c>
    </row>
    <row r="1306" spans="1:36" hidden="1" x14ac:dyDescent="0.3">
      <c r="A1306" s="1" t="s">
        <v>1300</v>
      </c>
      <c r="B1306" s="2">
        <v>4235858</v>
      </c>
      <c r="C1306" s="3" t="s">
        <v>2936</v>
      </c>
      <c r="D1306" s="4">
        <v>4887.8089005000002</v>
      </c>
      <c r="E1306" s="3" t="s">
        <v>2977</v>
      </c>
      <c r="F1306" s="3" t="s">
        <v>2978</v>
      </c>
      <c r="G1306" s="3" t="s">
        <v>3135</v>
      </c>
      <c r="H1306" s="3" t="s">
        <v>3161</v>
      </c>
      <c r="I1306" s="3" t="s">
        <v>2980</v>
      </c>
      <c r="J1306" s="4">
        <v>61.350147999999997</v>
      </c>
      <c r="K1306" s="4">
        <v>10.126582000000001</v>
      </c>
      <c r="L1306" s="4">
        <v>11.42418</v>
      </c>
      <c r="M1306" s="4">
        <v>3.6207720000000001</v>
      </c>
      <c r="N1306" s="4" t="s">
        <v>2924</v>
      </c>
      <c r="O1306" s="4">
        <v>37.958114999999999</v>
      </c>
      <c r="P1306" s="4">
        <v>1.456798</v>
      </c>
      <c r="Q1306" s="4">
        <v>20.927796000000001</v>
      </c>
      <c r="R1306" s="4">
        <v>30.926165999999998</v>
      </c>
      <c r="S1306" s="3" t="s">
        <v>5722</v>
      </c>
      <c r="T1306" s="4">
        <v>21.75</v>
      </c>
      <c r="U1306" s="4">
        <v>4887.8089005000002</v>
      </c>
      <c r="V1306" s="10">
        <v>7275.6319000000003</v>
      </c>
      <c r="W1306" s="4">
        <v>2.9425287356321799</v>
      </c>
      <c r="X1306" s="4">
        <v>21.77</v>
      </c>
      <c r="Y1306" s="4">
        <v>13.24</v>
      </c>
      <c r="Z1306" s="4" t="s">
        <v>2924</v>
      </c>
      <c r="AA1306" s="10">
        <v>82.044511505000003</v>
      </c>
      <c r="AB1306" s="10">
        <v>79.574141147999995</v>
      </c>
      <c r="AC1306" s="4">
        <v>11.339295</v>
      </c>
      <c r="AD1306" s="4">
        <v>10.904882609954001</v>
      </c>
      <c r="AE1306" s="4">
        <v>11.3427624478695</v>
      </c>
      <c r="AF1306" s="4">
        <v>20.927796000000001</v>
      </c>
      <c r="AG1306" s="4">
        <v>19.854310398934601</v>
      </c>
      <c r="AH1306" s="4">
        <v>20.770648013627799</v>
      </c>
      <c r="AI1306" s="4">
        <v>1.456798</v>
      </c>
      <c r="AJ1306" s="4">
        <v>1.4572860000000001</v>
      </c>
    </row>
    <row r="1307" spans="1:36" hidden="1" x14ac:dyDescent="0.3">
      <c r="A1307" s="1" t="s">
        <v>1301</v>
      </c>
      <c r="B1307" s="2">
        <v>100325</v>
      </c>
      <c r="C1307" s="3" t="s">
        <v>2919</v>
      </c>
      <c r="D1307" s="4">
        <v>3143.6162343000001</v>
      </c>
      <c r="E1307" s="3" t="s">
        <v>2930</v>
      </c>
      <c r="F1307" s="3" t="s">
        <v>2931</v>
      </c>
      <c r="G1307" s="3" t="s">
        <v>2931</v>
      </c>
      <c r="H1307" s="3" t="s">
        <v>2932</v>
      </c>
      <c r="I1307" s="3" t="s">
        <v>2933</v>
      </c>
      <c r="J1307" s="4">
        <v>32.842520999999998</v>
      </c>
      <c r="K1307" s="4">
        <v>25.029575999999999</v>
      </c>
      <c r="L1307" s="4">
        <v>18.996300999999999</v>
      </c>
      <c r="M1307" s="4">
        <v>2.436998</v>
      </c>
      <c r="N1307" s="4">
        <v>16.082608695652201</v>
      </c>
      <c r="O1307" s="4">
        <v>14.362259999999999</v>
      </c>
      <c r="P1307" s="4">
        <v>1.0556209999999999</v>
      </c>
      <c r="Q1307" s="4" t="s">
        <v>2935</v>
      </c>
      <c r="R1307" s="4" t="s">
        <v>2935</v>
      </c>
      <c r="S1307" s="3" t="s">
        <v>5723</v>
      </c>
      <c r="T1307" s="4">
        <v>73.98</v>
      </c>
      <c r="U1307" s="4">
        <v>3143.6162343000001</v>
      </c>
      <c r="V1307" s="10" t="s">
        <v>2935</v>
      </c>
      <c r="W1307" s="4">
        <v>3.0819140308191399</v>
      </c>
      <c r="X1307" s="4">
        <v>75.63</v>
      </c>
      <c r="Y1307" s="4">
        <v>45.11</v>
      </c>
      <c r="Z1307" s="4">
        <v>16.082609000000001</v>
      </c>
      <c r="AA1307" s="10">
        <v>14.9984794728</v>
      </c>
      <c r="AB1307" s="10">
        <v>16.430871737899999</v>
      </c>
      <c r="AC1307" s="4" t="s">
        <v>2935</v>
      </c>
      <c r="AD1307" s="4" t="s">
        <v>2935</v>
      </c>
      <c r="AE1307" s="4" t="s">
        <v>2935</v>
      </c>
      <c r="AF1307" s="4" t="s">
        <v>2935</v>
      </c>
      <c r="AG1307" s="4" t="s">
        <v>2935</v>
      </c>
      <c r="AH1307" s="4" t="s">
        <v>2935</v>
      </c>
      <c r="AI1307" s="4">
        <v>1.0556209999999999</v>
      </c>
      <c r="AJ1307" s="4">
        <v>1.5885419999999999</v>
      </c>
    </row>
    <row r="1308" spans="1:36" hidden="1" x14ac:dyDescent="0.3">
      <c r="A1308" s="1" t="s">
        <v>1302</v>
      </c>
      <c r="B1308" s="2">
        <v>100319</v>
      </c>
      <c r="C1308" s="3" t="s">
        <v>2919</v>
      </c>
      <c r="D1308" s="4">
        <v>804.42200300000002</v>
      </c>
      <c r="E1308" s="3" t="s">
        <v>2930</v>
      </c>
      <c r="F1308" s="3" t="s">
        <v>2931</v>
      </c>
      <c r="G1308" s="3" t="s">
        <v>2931</v>
      </c>
      <c r="H1308" s="3" t="s">
        <v>2932</v>
      </c>
      <c r="I1308" s="3" t="s">
        <v>2933</v>
      </c>
      <c r="J1308" s="4">
        <v>78.986518000000004</v>
      </c>
      <c r="K1308" s="4">
        <v>18.461538999999998</v>
      </c>
      <c r="L1308" s="4">
        <v>14.856802</v>
      </c>
      <c r="M1308" s="4">
        <v>2.013779</v>
      </c>
      <c r="N1308" s="4">
        <v>13.0952380952381</v>
      </c>
      <c r="O1308" s="4">
        <v>13.829022999999999</v>
      </c>
      <c r="P1308" s="4">
        <v>1.7782089999999999</v>
      </c>
      <c r="Q1308" s="4" t="s">
        <v>2935</v>
      </c>
      <c r="R1308" s="4" t="s">
        <v>2935</v>
      </c>
      <c r="S1308" s="3" t="s">
        <v>5724</v>
      </c>
      <c r="T1308" s="4">
        <v>38.5</v>
      </c>
      <c r="U1308" s="4">
        <v>804.42200300000002</v>
      </c>
      <c r="V1308" s="10" t="s">
        <v>2935</v>
      </c>
      <c r="W1308" s="4">
        <v>2.4935064935064899</v>
      </c>
      <c r="X1308" s="4">
        <v>39.5199</v>
      </c>
      <c r="Y1308" s="4">
        <v>20.5</v>
      </c>
      <c r="Z1308" s="4">
        <v>13.095238</v>
      </c>
      <c r="AA1308" s="10">
        <v>12.6436781609</v>
      </c>
      <c r="AB1308" s="10">
        <v>12.706270627</v>
      </c>
      <c r="AC1308" s="4" t="s">
        <v>2935</v>
      </c>
      <c r="AD1308" s="4" t="s">
        <v>2935</v>
      </c>
      <c r="AE1308" s="4" t="s">
        <v>2935</v>
      </c>
      <c r="AF1308" s="4" t="s">
        <v>2935</v>
      </c>
      <c r="AG1308" s="4" t="s">
        <v>2935</v>
      </c>
      <c r="AH1308" s="4" t="s">
        <v>2935</v>
      </c>
      <c r="AI1308" s="4">
        <v>1.7782089999999999</v>
      </c>
      <c r="AJ1308" s="4">
        <v>1.90415</v>
      </c>
    </row>
    <row r="1309" spans="1:36" hidden="1" x14ac:dyDescent="0.3">
      <c r="A1309" s="1" t="s">
        <v>1303</v>
      </c>
      <c r="B1309" s="2">
        <v>4087983</v>
      </c>
      <c r="C1309" s="3" t="s">
        <v>2919</v>
      </c>
      <c r="D1309" s="4">
        <v>2713.64809332</v>
      </c>
      <c r="E1309" s="3" t="s">
        <v>2930</v>
      </c>
      <c r="F1309" s="3" t="s">
        <v>2931</v>
      </c>
      <c r="G1309" s="3" t="s">
        <v>2931</v>
      </c>
      <c r="H1309" s="3" t="s">
        <v>2932</v>
      </c>
      <c r="I1309" s="3" t="s">
        <v>2933</v>
      </c>
      <c r="J1309" s="4">
        <v>74.733191000000005</v>
      </c>
      <c r="K1309" s="4">
        <v>19.857247000000001</v>
      </c>
      <c r="L1309" s="4">
        <v>12.025316999999999</v>
      </c>
      <c r="M1309" s="4">
        <v>3.0202930000000001</v>
      </c>
      <c r="N1309" s="4" t="s">
        <v>2924</v>
      </c>
      <c r="O1309" s="4">
        <v>64.268890999999996</v>
      </c>
      <c r="P1309" s="4">
        <v>1.3925149999999999</v>
      </c>
      <c r="Q1309" s="4" t="s">
        <v>2935</v>
      </c>
      <c r="R1309" s="4" t="s">
        <v>2935</v>
      </c>
      <c r="S1309" s="3" t="s">
        <v>5725</v>
      </c>
      <c r="T1309" s="4">
        <v>65.489999999999995</v>
      </c>
      <c r="U1309" s="4">
        <v>2713.64809332</v>
      </c>
      <c r="V1309" s="10" t="s">
        <v>2935</v>
      </c>
      <c r="W1309" s="4">
        <v>2.3209650328294398</v>
      </c>
      <c r="X1309" s="4">
        <v>67.92</v>
      </c>
      <c r="Y1309" s="4">
        <v>36.159999999999997</v>
      </c>
      <c r="Z1309" s="4" t="s">
        <v>2924</v>
      </c>
      <c r="AA1309" s="10">
        <v>18.640594313000001</v>
      </c>
      <c r="AB1309" s="10">
        <v>26.301204819199999</v>
      </c>
      <c r="AC1309" s="4" t="s">
        <v>2935</v>
      </c>
      <c r="AD1309" s="4" t="s">
        <v>2935</v>
      </c>
      <c r="AE1309" s="4" t="s">
        <v>2935</v>
      </c>
      <c r="AF1309" s="4" t="s">
        <v>2935</v>
      </c>
      <c r="AG1309" s="4" t="s">
        <v>2935</v>
      </c>
      <c r="AH1309" s="4" t="s">
        <v>2935</v>
      </c>
      <c r="AI1309" s="4">
        <v>1.3925149999999999</v>
      </c>
      <c r="AJ1309" s="4">
        <v>1.896172</v>
      </c>
    </row>
    <row r="1310" spans="1:36" hidden="1" x14ac:dyDescent="0.3">
      <c r="A1310" s="1" t="s">
        <v>1304</v>
      </c>
      <c r="B1310" s="2">
        <v>4189608</v>
      </c>
      <c r="C1310" s="3" t="s">
        <v>2919</v>
      </c>
      <c r="D1310" s="4">
        <v>1572.367438</v>
      </c>
      <c r="E1310" s="3" t="s">
        <v>2946</v>
      </c>
      <c r="F1310" s="3" t="s">
        <v>3022</v>
      </c>
      <c r="G1310" s="3" t="s">
        <v>3023</v>
      </c>
      <c r="H1310" s="3" t="s">
        <v>3023</v>
      </c>
      <c r="I1310" s="3" t="s">
        <v>3024</v>
      </c>
      <c r="J1310" s="4">
        <v>57.345972000000003</v>
      </c>
      <c r="K1310" s="4">
        <v>10.482529</v>
      </c>
      <c r="L1310" s="4">
        <v>-1.6296299999999999</v>
      </c>
      <c r="M1310" s="4">
        <v>0</v>
      </c>
      <c r="N1310" s="4" t="s">
        <v>2924</v>
      </c>
      <c r="O1310" s="4">
        <v>77.209301999999994</v>
      </c>
      <c r="P1310" s="4">
        <v>11.731449</v>
      </c>
      <c r="Q1310" s="4">
        <v>71.709504999999993</v>
      </c>
      <c r="R1310" s="4">
        <v>19.463004999999999</v>
      </c>
      <c r="S1310" s="3" t="s">
        <v>5726</v>
      </c>
      <c r="T1310" s="4">
        <v>6.64</v>
      </c>
      <c r="U1310" s="4">
        <v>1572.367438</v>
      </c>
      <c r="V1310" s="10">
        <v>2196.3904379999999</v>
      </c>
      <c r="W1310" s="4" t="s">
        <v>2935</v>
      </c>
      <c r="X1310" s="4">
        <v>6.92</v>
      </c>
      <c r="Y1310" s="5" t="s">
        <v>5727</v>
      </c>
      <c r="Z1310" s="4" t="s">
        <v>2924</v>
      </c>
      <c r="AA1310" s="10">
        <v>23.306423306399999</v>
      </c>
      <c r="AB1310" s="10" t="s">
        <v>2924</v>
      </c>
      <c r="AC1310" s="4">
        <v>1.506942</v>
      </c>
      <c r="AD1310" s="4">
        <v>1.4019723431602</v>
      </c>
      <c r="AE1310" s="4">
        <v>1.5366736293267</v>
      </c>
      <c r="AF1310" s="4">
        <v>71.709504999999993</v>
      </c>
      <c r="AG1310" s="4">
        <v>21.854631223880599</v>
      </c>
      <c r="AH1310" s="4">
        <v>19.555978680649499</v>
      </c>
      <c r="AI1310" s="4">
        <v>11.731449</v>
      </c>
      <c r="AJ1310" s="4" t="s">
        <v>2924</v>
      </c>
    </row>
    <row r="1311" spans="1:36" hidden="1" x14ac:dyDescent="0.3">
      <c r="A1311" s="1" t="s">
        <v>1305</v>
      </c>
      <c r="B1311" s="2">
        <v>11210307</v>
      </c>
      <c r="C1311" s="3" t="s">
        <v>2936</v>
      </c>
      <c r="D1311" s="4">
        <v>8049.5618987999997</v>
      </c>
      <c r="E1311" s="3" t="s">
        <v>2946</v>
      </c>
      <c r="F1311" s="3" t="s">
        <v>2947</v>
      </c>
      <c r="G1311" s="3" t="s">
        <v>2948</v>
      </c>
      <c r="H1311" s="3" t="s">
        <v>2990</v>
      </c>
      <c r="I1311" s="3" t="s">
        <v>2950</v>
      </c>
      <c r="J1311" s="4">
        <v>6.8937549999999996</v>
      </c>
      <c r="K1311" s="4">
        <v>8.1657779999999995</v>
      </c>
      <c r="L1311" s="4">
        <v>-1.824953</v>
      </c>
      <c r="M1311" s="4">
        <v>6.3331989999999996</v>
      </c>
      <c r="N1311" s="4">
        <v>123.755869</v>
      </c>
      <c r="O1311" s="4">
        <v>21.857379999999999</v>
      </c>
      <c r="P1311" s="4">
        <v>3.3426330000000002</v>
      </c>
      <c r="Q1311" s="4">
        <v>28.757116</v>
      </c>
      <c r="R1311" s="4">
        <v>21.426103000000001</v>
      </c>
      <c r="S1311" s="3" t="s">
        <v>5728</v>
      </c>
      <c r="T1311" s="4">
        <v>26.36</v>
      </c>
      <c r="U1311" s="4">
        <v>8049.5618987999997</v>
      </c>
      <c r="V1311" s="10">
        <v>8679.5588979999993</v>
      </c>
      <c r="W1311" s="4" t="s">
        <v>2935</v>
      </c>
      <c r="X1311" s="4">
        <v>39.799999999999997</v>
      </c>
      <c r="Y1311" s="4">
        <v>22.074999999999999</v>
      </c>
      <c r="Z1311" s="4">
        <v>123.755869</v>
      </c>
      <c r="AA1311" s="10">
        <v>21.792328042299999</v>
      </c>
      <c r="AB1311" s="10">
        <v>23.828248587499999</v>
      </c>
      <c r="AC1311" s="4">
        <v>5.238461</v>
      </c>
      <c r="AD1311" s="4">
        <v>4.9612788506168002</v>
      </c>
      <c r="AE1311" s="4">
        <v>5.1996467786703997</v>
      </c>
      <c r="AF1311" s="4">
        <v>28.757116</v>
      </c>
      <c r="AG1311" s="4">
        <v>14.433173005003001</v>
      </c>
      <c r="AH1311" s="4">
        <v>15.411650748919101</v>
      </c>
      <c r="AI1311" s="4">
        <v>3.3426330000000002</v>
      </c>
      <c r="AJ1311" s="4" t="s">
        <v>2924</v>
      </c>
    </row>
    <row r="1312" spans="1:36" hidden="1" x14ac:dyDescent="0.3">
      <c r="A1312" s="1" t="s">
        <v>1306</v>
      </c>
      <c r="B1312" s="2">
        <v>4380458</v>
      </c>
      <c r="C1312" s="3" t="s">
        <v>2936</v>
      </c>
      <c r="D1312" s="4">
        <v>41913.292095999997</v>
      </c>
      <c r="E1312" s="3" t="s">
        <v>2937</v>
      </c>
      <c r="F1312" s="3" t="s">
        <v>2938</v>
      </c>
      <c r="G1312" s="3" t="s">
        <v>3047</v>
      </c>
      <c r="H1312" s="3" t="s">
        <v>3071</v>
      </c>
      <c r="I1312" s="3" t="s">
        <v>3508</v>
      </c>
      <c r="J1312" s="4">
        <v>45.801206000000001</v>
      </c>
      <c r="K1312" s="4">
        <v>15.376082</v>
      </c>
      <c r="L1312" s="4">
        <v>5.6266499999999997</v>
      </c>
      <c r="M1312" s="4">
        <v>1.5327539999999999</v>
      </c>
      <c r="N1312" s="4">
        <v>50.731707</v>
      </c>
      <c r="O1312" s="4">
        <v>32.098765</v>
      </c>
      <c r="P1312" s="4">
        <v>4.0856409999999999</v>
      </c>
      <c r="Q1312" s="4">
        <v>23.482605</v>
      </c>
      <c r="R1312" s="4">
        <v>40.821055999999999</v>
      </c>
      <c r="S1312" s="3" t="s">
        <v>5729</v>
      </c>
      <c r="T1312" s="4">
        <v>104</v>
      </c>
      <c r="U1312" s="4">
        <v>41913.292095999997</v>
      </c>
      <c r="V1312" s="10">
        <v>45486.392096000003</v>
      </c>
      <c r="W1312" s="4">
        <v>7.69230769230769E-2</v>
      </c>
      <c r="X1312" s="4">
        <v>105.63</v>
      </c>
      <c r="Y1312" s="4">
        <v>69.459999999999994</v>
      </c>
      <c r="Z1312" s="4">
        <v>50.731707</v>
      </c>
      <c r="AA1312" s="10">
        <v>30.3313112459</v>
      </c>
      <c r="AB1312" s="10">
        <v>31.5012146141</v>
      </c>
      <c r="AC1312" s="4">
        <v>6.3548010000000001</v>
      </c>
      <c r="AD1312" s="4">
        <v>5.9724212565577002</v>
      </c>
      <c r="AE1312" s="4">
        <v>6.2568087354872004</v>
      </c>
      <c r="AF1312" s="4">
        <v>23.482605</v>
      </c>
      <c r="AG1312" s="4">
        <v>21.101108815066901</v>
      </c>
      <c r="AH1312" s="4">
        <v>22.495006949203901</v>
      </c>
      <c r="AI1312" s="4">
        <v>4.0856409999999999</v>
      </c>
      <c r="AJ1312" s="4" t="s">
        <v>2924</v>
      </c>
    </row>
    <row r="1313" spans="1:36" hidden="1" x14ac:dyDescent="0.3">
      <c r="A1313" s="1" t="s">
        <v>1307</v>
      </c>
      <c r="B1313" s="2">
        <v>4986155</v>
      </c>
      <c r="C1313" s="3" t="s">
        <v>2936</v>
      </c>
      <c r="D1313" s="4">
        <v>1765.1126844800001</v>
      </c>
      <c r="E1313" s="3" t="s">
        <v>3033</v>
      </c>
      <c r="F1313" s="3" t="s">
        <v>3033</v>
      </c>
      <c r="G1313" s="3" t="s">
        <v>3034</v>
      </c>
      <c r="H1313" s="3" t="s">
        <v>3073</v>
      </c>
      <c r="I1313" s="3" t="s">
        <v>3488</v>
      </c>
      <c r="J1313" s="4">
        <v>22.040714000000001</v>
      </c>
      <c r="K1313" s="4">
        <v>33.041096000000003</v>
      </c>
      <c r="L1313" s="4">
        <v>50.294027</v>
      </c>
      <c r="M1313" s="4">
        <v>5.6341089999999996</v>
      </c>
      <c r="N1313" s="4" t="s">
        <v>2924</v>
      </c>
      <c r="O1313" s="4">
        <v>62.017879999999998</v>
      </c>
      <c r="P1313" s="4">
        <v>8.2277190000000004</v>
      </c>
      <c r="Q1313" s="4">
        <v>8.7988759999999999</v>
      </c>
      <c r="R1313" s="4">
        <v>10.747629999999999</v>
      </c>
      <c r="S1313" s="3" t="s">
        <v>5730</v>
      </c>
      <c r="T1313" s="4">
        <v>48.56</v>
      </c>
      <c r="U1313" s="4">
        <v>1765.1126844800001</v>
      </c>
      <c r="V1313" s="10">
        <v>3187.6126840000002</v>
      </c>
      <c r="W1313" s="4" t="s">
        <v>2935</v>
      </c>
      <c r="X1313" s="4">
        <v>56.295000000000002</v>
      </c>
      <c r="Y1313" s="4">
        <v>30.8995</v>
      </c>
      <c r="Z1313" s="4" t="s">
        <v>2924</v>
      </c>
      <c r="AA1313" s="10">
        <v>12.793087096200001</v>
      </c>
      <c r="AB1313" s="10">
        <v>17.436265709099999</v>
      </c>
      <c r="AC1313" s="4">
        <v>2.1548120000000002</v>
      </c>
      <c r="AD1313" s="4">
        <v>2.2111119963724</v>
      </c>
      <c r="AE1313" s="4">
        <v>2.2539244716281002</v>
      </c>
      <c r="AF1313" s="4">
        <v>8.7988759999999999</v>
      </c>
      <c r="AG1313" s="4">
        <v>8.3263725595448008</v>
      </c>
      <c r="AH1313" s="4">
        <v>8.9476847270174993</v>
      </c>
      <c r="AI1313" s="4">
        <v>8.2277190000000004</v>
      </c>
      <c r="AJ1313" s="4" t="s">
        <v>2924</v>
      </c>
    </row>
    <row r="1314" spans="1:36" hidden="1" x14ac:dyDescent="0.3">
      <c r="A1314" s="1" t="s">
        <v>1308</v>
      </c>
      <c r="B1314" s="2">
        <v>3009783</v>
      </c>
      <c r="C1314" s="3" t="s">
        <v>2919</v>
      </c>
      <c r="D1314" s="4">
        <v>1371.0140596799999</v>
      </c>
      <c r="E1314" s="3" t="s">
        <v>3007</v>
      </c>
      <c r="F1314" s="3" t="s">
        <v>3075</v>
      </c>
      <c r="G1314" s="3" t="s">
        <v>3075</v>
      </c>
      <c r="H1314" s="3" t="s">
        <v>3076</v>
      </c>
      <c r="I1314" s="3" t="s">
        <v>3593</v>
      </c>
      <c r="J1314" s="4">
        <v>-11.684816</v>
      </c>
      <c r="K1314" s="4">
        <v>2.4556420000000001</v>
      </c>
      <c r="L1314" s="4">
        <v>13.687194999999999</v>
      </c>
      <c r="M1314" s="4">
        <v>3.0406849999999999</v>
      </c>
      <c r="N1314" s="4">
        <v>8.5928570000000004</v>
      </c>
      <c r="O1314" s="4">
        <v>13.824938</v>
      </c>
      <c r="P1314" s="4">
        <v>0.88234199999999996</v>
      </c>
      <c r="Q1314" s="4">
        <v>4.7248770000000002</v>
      </c>
      <c r="R1314" s="4">
        <v>18.490617</v>
      </c>
      <c r="S1314" s="3" t="s">
        <v>5731</v>
      </c>
      <c r="T1314" s="4">
        <v>72.180000000000007</v>
      </c>
      <c r="U1314" s="4">
        <v>1371.0140596799999</v>
      </c>
      <c r="V1314" s="10">
        <v>1591.9019189999999</v>
      </c>
      <c r="W1314" s="4">
        <v>0.91438071487946804</v>
      </c>
      <c r="X1314" s="4">
        <v>89.590599999999995</v>
      </c>
      <c r="Y1314" s="4">
        <v>59.73</v>
      </c>
      <c r="Z1314" s="4">
        <v>8.5928570000000004</v>
      </c>
      <c r="AA1314" s="10">
        <v>9.7232558138999998</v>
      </c>
      <c r="AB1314" s="10">
        <v>9.7232558138999998</v>
      </c>
      <c r="AC1314" s="4">
        <v>0.27319100000000002</v>
      </c>
      <c r="AD1314" s="4">
        <v>0.36756372805190002</v>
      </c>
      <c r="AE1314" s="4">
        <v>0.36756372805190002</v>
      </c>
      <c r="AF1314" s="4">
        <v>4.7248770000000002</v>
      </c>
      <c r="AG1314" s="4">
        <v>5.8552494981549996</v>
      </c>
      <c r="AH1314" s="4">
        <v>5.8552494981549996</v>
      </c>
      <c r="AI1314" s="4">
        <v>0.88234199999999996</v>
      </c>
      <c r="AJ1314" s="4">
        <v>0.88234199999999996</v>
      </c>
    </row>
    <row r="1315" spans="1:36" hidden="1" x14ac:dyDescent="0.3">
      <c r="A1315" s="1" t="s">
        <v>1309</v>
      </c>
      <c r="B1315" s="2">
        <v>4068983</v>
      </c>
      <c r="C1315" s="3" t="s">
        <v>2936</v>
      </c>
      <c r="D1315" s="4">
        <v>5166.1627820000003</v>
      </c>
      <c r="E1315" s="3" t="s">
        <v>2946</v>
      </c>
      <c r="F1315" s="3" t="s">
        <v>3022</v>
      </c>
      <c r="G1315" s="3" t="s">
        <v>3029</v>
      </c>
      <c r="H1315" s="3" t="s">
        <v>3197</v>
      </c>
      <c r="I1315" s="3" t="s">
        <v>3361</v>
      </c>
      <c r="J1315" s="4">
        <v>-10.569106</v>
      </c>
      <c r="K1315" s="4">
        <v>-10.569106</v>
      </c>
      <c r="L1315" s="4">
        <v>-10.569106</v>
      </c>
      <c r="M1315" s="4">
        <v>-3.2967029999999999</v>
      </c>
      <c r="N1315" s="4">
        <v>15.406162</v>
      </c>
      <c r="O1315" s="4" t="s">
        <v>2924</v>
      </c>
      <c r="P1315" s="4">
        <v>1.3538460000000001</v>
      </c>
      <c r="Q1315" s="4">
        <v>6.6576769999999996</v>
      </c>
      <c r="R1315" s="4">
        <v>15.298177000000001</v>
      </c>
      <c r="S1315" s="3" t="s">
        <v>5732</v>
      </c>
      <c r="T1315" s="4">
        <v>22</v>
      </c>
      <c r="U1315" s="4">
        <v>5166.1627820000003</v>
      </c>
      <c r="V1315" s="10">
        <v>8618.4727820000007</v>
      </c>
      <c r="W1315" s="4" t="s">
        <v>2935</v>
      </c>
      <c r="X1315" s="4">
        <v>25.69</v>
      </c>
      <c r="Y1315" s="4">
        <v>21.14</v>
      </c>
      <c r="Z1315" s="4">
        <v>15.406162</v>
      </c>
      <c r="AA1315" s="10">
        <v>7.1502860114000004</v>
      </c>
      <c r="AB1315" s="10" t="s">
        <v>2935</v>
      </c>
      <c r="AC1315" s="4">
        <v>0.180838</v>
      </c>
      <c r="AD1315" s="4">
        <v>0.1751085355734</v>
      </c>
      <c r="AE1315" s="4">
        <v>0.18007107374760001</v>
      </c>
      <c r="AF1315" s="4">
        <v>6.6576769999999996</v>
      </c>
      <c r="AG1315" s="4">
        <v>6.2290565296705998</v>
      </c>
      <c r="AH1315" s="4">
        <v>6.6499987411374004</v>
      </c>
      <c r="AI1315" s="4">
        <v>1.3538460000000001</v>
      </c>
      <c r="AJ1315" s="4">
        <v>2.5105559999999998</v>
      </c>
    </row>
    <row r="1316" spans="1:36" hidden="1" x14ac:dyDescent="0.3">
      <c r="A1316" s="1" t="s">
        <v>1310</v>
      </c>
      <c r="B1316" s="2">
        <v>4059483</v>
      </c>
      <c r="C1316" s="3" t="s">
        <v>2936</v>
      </c>
      <c r="D1316" s="4">
        <v>9543.6383590400001</v>
      </c>
      <c r="E1316" s="3" t="s">
        <v>3007</v>
      </c>
      <c r="F1316" s="3" t="s">
        <v>3008</v>
      </c>
      <c r="G1316" s="3" t="s">
        <v>3009</v>
      </c>
      <c r="H1316" s="3" t="s">
        <v>3182</v>
      </c>
      <c r="I1316" s="3" t="s">
        <v>3628</v>
      </c>
      <c r="J1316" s="4">
        <v>40.999229999999997</v>
      </c>
      <c r="K1316" s="4">
        <v>10.928507</v>
      </c>
      <c r="L1316" s="4">
        <v>8.9887639999999998</v>
      </c>
      <c r="M1316" s="5" t="s">
        <v>3629</v>
      </c>
      <c r="N1316" s="4">
        <v>14.280004</v>
      </c>
      <c r="O1316" s="4">
        <v>8.3079979999999995</v>
      </c>
      <c r="P1316" s="4">
        <v>2.4139689999999998</v>
      </c>
      <c r="Q1316" s="4">
        <v>8.3404419999999995</v>
      </c>
      <c r="R1316" s="4">
        <v>10.184459</v>
      </c>
      <c r="S1316" s="3" t="s">
        <v>5733</v>
      </c>
      <c r="T1316" s="4">
        <v>146.47</v>
      </c>
      <c r="U1316" s="4">
        <v>9543.6383590400001</v>
      </c>
      <c r="V1316" s="10">
        <v>10525.638359</v>
      </c>
      <c r="W1316" s="4">
        <v>2.1847477299105602</v>
      </c>
      <c r="X1316" s="4">
        <v>155.44</v>
      </c>
      <c r="Y1316" s="5" t="s">
        <v>5734</v>
      </c>
      <c r="Z1316" s="4">
        <v>14.280004</v>
      </c>
      <c r="AA1316" s="10">
        <v>13.279118049699999</v>
      </c>
      <c r="AB1316" s="10">
        <v>13.9133358854</v>
      </c>
      <c r="AC1316" s="4">
        <v>1.39394</v>
      </c>
      <c r="AD1316" s="4">
        <v>1.3688534028321</v>
      </c>
      <c r="AE1316" s="4">
        <v>1.4087298006169999</v>
      </c>
      <c r="AF1316" s="4">
        <v>8.3404419999999995</v>
      </c>
      <c r="AG1316" s="4">
        <v>8.1674459675710001</v>
      </c>
      <c r="AH1316" s="4">
        <v>8.6670494146659003</v>
      </c>
      <c r="AI1316" s="4">
        <v>2.4139689999999998</v>
      </c>
      <c r="AJ1316" s="4">
        <v>3.5914470000000001</v>
      </c>
    </row>
    <row r="1317" spans="1:36" hidden="1" x14ac:dyDescent="0.3">
      <c r="A1317" s="1" t="s">
        <v>1311</v>
      </c>
      <c r="B1317" s="2">
        <v>5194153</v>
      </c>
      <c r="C1317" s="3" t="s">
        <v>2919</v>
      </c>
      <c r="D1317" s="4">
        <v>1609.4555673</v>
      </c>
      <c r="E1317" s="3" t="s">
        <v>2920</v>
      </c>
      <c r="F1317" s="3" t="s">
        <v>2961</v>
      </c>
      <c r="G1317" s="3" t="s">
        <v>2962</v>
      </c>
      <c r="H1317" s="3" t="s">
        <v>2963</v>
      </c>
      <c r="I1317" s="3" t="s">
        <v>2964</v>
      </c>
      <c r="J1317" s="4">
        <v>-17.015706999999999</v>
      </c>
      <c r="K1317" s="4">
        <v>22.788896000000001</v>
      </c>
      <c r="L1317" s="4">
        <v>3.6512259999999999</v>
      </c>
      <c r="M1317" s="4">
        <v>5.607996</v>
      </c>
      <c r="N1317" s="4">
        <v>10.353838</v>
      </c>
      <c r="O1317" s="4">
        <v>9.7239260000000005</v>
      </c>
      <c r="P1317" s="4">
        <v>1.988084</v>
      </c>
      <c r="Q1317" s="4">
        <v>6.6705730000000001</v>
      </c>
      <c r="R1317" s="4">
        <v>9.6258979999999994</v>
      </c>
      <c r="S1317" s="3" t="s">
        <v>5735</v>
      </c>
      <c r="T1317" s="4">
        <v>19.02</v>
      </c>
      <c r="U1317" s="4">
        <v>1609.4555673</v>
      </c>
      <c r="V1317" s="10">
        <v>929.88456699999995</v>
      </c>
      <c r="W1317" s="4" t="s">
        <v>2935</v>
      </c>
      <c r="X1317" s="4">
        <v>26.8</v>
      </c>
      <c r="Y1317" s="4">
        <v>14.87</v>
      </c>
      <c r="Z1317" s="4">
        <v>10.353838</v>
      </c>
      <c r="AA1317" s="10">
        <v>9.0150725187000003</v>
      </c>
      <c r="AB1317" s="10">
        <v>9.8506349568000005</v>
      </c>
      <c r="AC1317" s="4">
        <v>2.194439</v>
      </c>
      <c r="AD1317" s="4">
        <v>2.2073672240288</v>
      </c>
      <c r="AE1317" s="4">
        <v>2.2615146348618</v>
      </c>
      <c r="AF1317" s="4">
        <v>6.6705730000000001</v>
      </c>
      <c r="AG1317" s="4">
        <v>6.1117830547196998</v>
      </c>
      <c r="AH1317" s="4">
        <v>6.6120780188381003</v>
      </c>
      <c r="AI1317" s="4">
        <v>1.988084</v>
      </c>
      <c r="AJ1317" s="4">
        <v>1.988084</v>
      </c>
    </row>
    <row r="1318" spans="1:36" x14ac:dyDescent="0.3">
      <c r="A1318" s="1" t="s">
        <v>1270</v>
      </c>
      <c r="B1318" s="2">
        <v>4158666</v>
      </c>
      <c r="C1318" s="3" t="s">
        <v>2919</v>
      </c>
      <c r="D1318" s="4">
        <v>2025.3376989599999</v>
      </c>
      <c r="E1318" s="3" t="s">
        <v>2937</v>
      </c>
      <c r="F1318" s="3" t="s">
        <v>2967</v>
      </c>
      <c r="G1318" s="3" t="s">
        <v>3087</v>
      </c>
      <c r="H1318" s="3" t="s">
        <v>3125</v>
      </c>
      <c r="I1318" s="3" t="s">
        <v>3347</v>
      </c>
      <c r="J1318" s="10">
        <v>17.481987</v>
      </c>
      <c r="K1318" s="10">
        <v>17.693988000000001</v>
      </c>
      <c r="L1318" s="10">
        <v>14.454604</v>
      </c>
      <c r="M1318" s="10">
        <v>2.6167609999999999</v>
      </c>
      <c r="N1318" s="4">
        <v>27.415928999999998</v>
      </c>
      <c r="O1318" s="4">
        <v>21.089175999999998</v>
      </c>
      <c r="P1318" s="4">
        <v>3.8717739999999998</v>
      </c>
      <c r="Q1318" s="4">
        <v>14.055726999999999</v>
      </c>
      <c r="R1318" s="4">
        <v>28.175457000000002</v>
      </c>
      <c r="S1318" s="3" t="s">
        <v>5683</v>
      </c>
      <c r="T1318" s="4">
        <v>123.92</v>
      </c>
      <c r="U1318" s="4">
        <v>2025.3376989599999</v>
      </c>
      <c r="V1318" s="10">
        <v>2493.6546979999998</v>
      </c>
      <c r="W1318" s="4" t="s">
        <v>2935</v>
      </c>
      <c r="X1318" s="5" t="s">
        <v>5684</v>
      </c>
      <c r="Y1318" s="4">
        <v>84.26</v>
      </c>
      <c r="Z1318" s="4">
        <v>27.415928999999998</v>
      </c>
      <c r="AA1318" s="10">
        <v>18.758704208200001</v>
      </c>
      <c r="AB1318" s="10">
        <v>20.469111331299999</v>
      </c>
      <c r="AC1318" s="4">
        <v>1.7354499999999999</v>
      </c>
      <c r="AD1318" s="4">
        <v>1.5815333382845</v>
      </c>
      <c r="AE1318" s="4">
        <v>1.6816732376099</v>
      </c>
      <c r="AF1318" s="4">
        <v>14.055726999999999</v>
      </c>
      <c r="AG1318" s="4">
        <v>11.603488685264599</v>
      </c>
      <c r="AH1318" s="4">
        <v>12.7071035002879</v>
      </c>
      <c r="AI1318" s="4">
        <v>3.8717739999999998</v>
      </c>
      <c r="AJ1318" s="4" t="s">
        <v>2924</v>
      </c>
    </row>
    <row r="1319" spans="1:36" hidden="1" x14ac:dyDescent="0.3">
      <c r="A1319" s="1" t="s">
        <v>1313</v>
      </c>
      <c r="B1319" s="2">
        <v>4985857</v>
      </c>
      <c r="C1319" s="3" t="s">
        <v>2919</v>
      </c>
      <c r="D1319" s="4">
        <v>2986.7561209999999</v>
      </c>
      <c r="E1319" s="3" t="s">
        <v>3033</v>
      </c>
      <c r="F1319" s="3" t="s">
        <v>3033</v>
      </c>
      <c r="G1319" s="3" t="s">
        <v>3034</v>
      </c>
      <c r="H1319" s="3" t="s">
        <v>3073</v>
      </c>
      <c r="I1319" s="3" t="s">
        <v>3074</v>
      </c>
      <c r="J1319" s="4">
        <v>12.515268000000001</v>
      </c>
      <c r="K1319" s="4">
        <v>7.437646</v>
      </c>
      <c r="L1319" s="4">
        <v>9.2808910000000004</v>
      </c>
      <c r="M1319" s="4">
        <v>0.60489000000000004</v>
      </c>
      <c r="N1319" s="4">
        <v>20.898778</v>
      </c>
      <c r="O1319" s="4">
        <v>17.704021000000001</v>
      </c>
      <c r="P1319" s="4">
        <v>2.40211</v>
      </c>
      <c r="Q1319" s="4">
        <v>10.179183</v>
      </c>
      <c r="R1319" s="4">
        <v>18.745476</v>
      </c>
      <c r="S1319" s="3" t="s">
        <v>5737</v>
      </c>
      <c r="T1319" s="4">
        <v>119.75</v>
      </c>
      <c r="U1319" s="4">
        <v>2986.7561209999999</v>
      </c>
      <c r="V1319" s="10">
        <v>2732.8561209999998</v>
      </c>
      <c r="W1319" s="4">
        <v>1.31941544885177</v>
      </c>
      <c r="X1319" s="4">
        <v>133.70500000000001</v>
      </c>
      <c r="Y1319" s="4">
        <v>103.97</v>
      </c>
      <c r="Z1319" s="4">
        <v>20.898778</v>
      </c>
      <c r="AA1319" s="10">
        <v>20.516730344199999</v>
      </c>
      <c r="AB1319" s="10">
        <v>20.377186399700001</v>
      </c>
      <c r="AC1319" s="4">
        <v>1.4588460000000001</v>
      </c>
      <c r="AD1319" s="4">
        <v>1.4822672457557999</v>
      </c>
      <c r="AE1319" s="4">
        <v>1.4967446231985999</v>
      </c>
      <c r="AF1319" s="4">
        <v>10.179183</v>
      </c>
      <c r="AG1319" s="4">
        <v>12.3621337858664</v>
      </c>
      <c r="AH1319" s="4">
        <v>12.420191618242599</v>
      </c>
      <c r="AI1319" s="4">
        <v>2.40211</v>
      </c>
      <c r="AJ1319" s="4">
        <v>3.792678</v>
      </c>
    </row>
    <row r="1320" spans="1:36" hidden="1" x14ac:dyDescent="0.3">
      <c r="A1320" s="1" t="s">
        <v>1314</v>
      </c>
      <c r="B1320" s="2">
        <v>4835257</v>
      </c>
      <c r="C1320" s="3" t="s">
        <v>2936</v>
      </c>
      <c r="D1320" s="4">
        <v>3034.9059509600002</v>
      </c>
      <c r="E1320" s="3" t="s">
        <v>2977</v>
      </c>
      <c r="F1320" s="3" t="s">
        <v>2978</v>
      </c>
      <c r="G1320" s="3" t="s">
        <v>3146</v>
      </c>
      <c r="H1320" s="3" t="s">
        <v>3146</v>
      </c>
      <c r="I1320" s="3" t="s">
        <v>3446</v>
      </c>
      <c r="J1320" s="4">
        <v>33.250404000000003</v>
      </c>
      <c r="K1320" s="4">
        <v>-11.39052</v>
      </c>
      <c r="L1320" s="4">
        <v>-18.527532999999998</v>
      </c>
      <c r="M1320" s="4">
        <v>4.7833319999999997</v>
      </c>
      <c r="N1320" s="4">
        <v>19.0604982206406</v>
      </c>
      <c r="O1320" s="4">
        <v>11.367929999999999</v>
      </c>
      <c r="P1320" s="4">
        <v>1.5782879999999999</v>
      </c>
      <c r="Q1320" s="4">
        <v>13.024400999999999</v>
      </c>
      <c r="R1320" s="4">
        <v>17.156400999999999</v>
      </c>
      <c r="S1320" s="3" t="s">
        <v>5738</v>
      </c>
      <c r="T1320" s="5" t="s">
        <v>5739</v>
      </c>
      <c r="U1320" s="4">
        <v>3034.9059509600002</v>
      </c>
      <c r="V1320" s="10">
        <v>3210.07195</v>
      </c>
      <c r="W1320" s="4">
        <v>7.09484690067214</v>
      </c>
      <c r="X1320" s="4">
        <v>138.35</v>
      </c>
      <c r="Y1320" s="4">
        <v>78.099999999999994</v>
      </c>
      <c r="Z1320" s="4">
        <v>19.104690999999999</v>
      </c>
      <c r="AA1320" s="10">
        <v>18.964998317999999</v>
      </c>
      <c r="AB1320" s="10">
        <v>19.2315978456</v>
      </c>
      <c r="AC1320" s="4">
        <v>10.324132000000001</v>
      </c>
      <c r="AD1320" s="4">
        <v>10.198089314834</v>
      </c>
      <c r="AE1320" s="4">
        <v>10.4199883422095</v>
      </c>
      <c r="AF1320" s="4">
        <v>13.024400999999999</v>
      </c>
      <c r="AG1320" s="4">
        <v>12.8531924051748</v>
      </c>
      <c r="AH1320" s="4">
        <v>13.292223395445101</v>
      </c>
      <c r="AI1320" s="4">
        <v>1.5782879999999999</v>
      </c>
      <c r="AJ1320" s="4">
        <v>1.5845450000000001</v>
      </c>
    </row>
    <row r="1321" spans="1:36" hidden="1" x14ac:dyDescent="0.3">
      <c r="A1321" s="1" t="s">
        <v>1315</v>
      </c>
      <c r="B1321" s="2">
        <v>8390123</v>
      </c>
      <c r="C1321" s="3" t="s">
        <v>2936</v>
      </c>
      <c r="D1321" s="4">
        <v>1182.16713516</v>
      </c>
      <c r="E1321" s="3" t="s">
        <v>3098</v>
      </c>
      <c r="F1321" s="3" t="s">
        <v>3098</v>
      </c>
      <c r="G1321" s="3" t="s">
        <v>3184</v>
      </c>
      <c r="H1321" s="3" t="s">
        <v>3185</v>
      </c>
      <c r="I1321" s="3" t="s">
        <v>3186</v>
      </c>
      <c r="J1321" s="4">
        <v>10.70529</v>
      </c>
      <c r="K1321" s="4">
        <v>10.70529</v>
      </c>
      <c r="L1321" s="4">
        <v>16.116247999999999</v>
      </c>
      <c r="M1321" s="4">
        <v>8.1180810000000001</v>
      </c>
      <c r="N1321" s="4">
        <v>2.5570909999999998</v>
      </c>
      <c r="O1321" s="4">
        <v>4.3785800000000004</v>
      </c>
      <c r="P1321" s="4">
        <v>1.305026</v>
      </c>
      <c r="Q1321" s="4">
        <v>10.026433000000001</v>
      </c>
      <c r="R1321" s="4" t="s">
        <v>2924</v>
      </c>
      <c r="S1321" s="3" t="s">
        <v>5740</v>
      </c>
      <c r="T1321" s="4">
        <v>17.579999999999998</v>
      </c>
      <c r="U1321" s="4">
        <v>1182.16713516</v>
      </c>
      <c r="V1321" s="10">
        <v>1140.251135</v>
      </c>
      <c r="W1321" s="4" t="s">
        <v>2935</v>
      </c>
      <c r="X1321" s="4">
        <v>17.879000000000001</v>
      </c>
      <c r="Y1321" s="4">
        <v>13.8</v>
      </c>
      <c r="Z1321" s="4">
        <v>2.5570909999999998</v>
      </c>
      <c r="AA1321" s="10">
        <v>23.101182654399999</v>
      </c>
      <c r="AB1321" s="10">
        <v>38.980044345800003</v>
      </c>
      <c r="AC1321" s="4">
        <v>2.0987269999999998</v>
      </c>
      <c r="AD1321" s="4">
        <v>1.2683549888765</v>
      </c>
      <c r="AE1321" s="4">
        <v>1.8013446050552999</v>
      </c>
      <c r="AF1321" s="4">
        <v>10.026433000000001</v>
      </c>
      <c r="AG1321" s="4">
        <v>7.0385872530864004</v>
      </c>
      <c r="AH1321" s="4">
        <v>8.9783553937008005</v>
      </c>
      <c r="AI1321" s="4">
        <v>1.305026</v>
      </c>
      <c r="AJ1321" s="4">
        <v>1.3972340000000001</v>
      </c>
    </row>
    <row r="1322" spans="1:36" hidden="1" x14ac:dyDescent="0.3">
      <c r="A1322" s="1" t="s">
        <v>1316</v>
      </c>
      <c r="B1322" s="2">
        <v>4076899</v>
      </c>
      <c r="C1322" s="3" t="s">
        <v>2919</v>
      </c>
      <c r="D1322" s="4">
        <v>1198.8107011500001</v>
      </c>
      <c r="E1322" s="3" t="s">
        <v>2920</v>
      </c>
      <c r="F1322" s="3" t="s">
        <v>2921</v>
      </c>
      <c r="G1322" s="3" t="s">
        <v>3114</v>
      </c>
      <c r="H1322" s="3" t="s">
        <v>3114</v>
      </c>
      <c r="I1322" s="3" t="s">
        <v>3051</v>
      </c>
      <c r="J1322" s="4">
        <v>37.868971000000002</v>
      </c>
      <c r="K1322" s="4">
        <v>2.7360519999999999</v>
      </c>
      <c r="L1322" s="4">
        <v>-4.1061589999999999</v>
      </c>
      <c r="M1322" s="4">
        <v>1.322751</v>
      </c>
      <c r="N1322" s="4">
        <v>19.343433999999998</v>
      </c>
      <c r="O1322" s="4">
        <v>7.4340060000000001</v>
      </c>
      <c r="P1322" s="4">
        <v>1.793239</v>
      </c>
      <c r="Q1322" s="4">
        <v>6.5630090000000001</v>
      </c>
      <c r="R1322" s="4">
        <v>10.285107999999999</v>
      </c>
      <c r="S1322" s="3" t="s">
        <v>5741</v>
      </c>
      <c r="T1322" s="4">
        <v>19.149999999999999</v>
      </c>
      <c r="U1322" s="4">
        <v>1198.8107011500001</v>
      </c>
      <c r="V1322" s="10">
        <v>1460.1447009999999</v>
      </c>
      <c r="W1322" s="4" t="s">
        <v>2935</v>
      </c>
      <c r="X1322" s="4">
        <v>21.28</v>
      </c>
      <c r="Y1322" s="4">
        <v>13.57</v>
      </c>
      <c r="Z1322" s="4">
        <v>19.343433999999998</v>
      </c>
      <c r="AA1322" s="10">
        <v>12.0440251572</v>
      </c>
      <c r="AB1322" s="10">
        <v>45.058823529400001</v>
      </c>
      <c r="AC1322" s="4">
        <v>4.1393769999999996</v>
      </c>
      <c r="AD1322" s="4">
        <v>4.2636319069102004</v>
      </c>
      <c r="AE1322" s="4">
        <v>4.1282185279270003</v>
      </c>
      <c r="AF1322" s="4">
        <v>6.5630090000000001</v>
      </c>
      <c r="AG1322" s="4">
        <v>8.7880690372842007</v>
      </c>
      <c r="AH1322" s="4">
        <v>6.8367476272749999</v>
      </c>
      <c r="AI1322" s="4">
        <v>1.793239</v>
      </c>
      <c r="AJ1322" s="4">
        <v>2.7263670000000002</v>
      </c>
    </row>
    <row r="1323" spans="1:36" hidden="1" x14ac:dyDescent="0.3">
      <c r="A1323" s="1" t="s">
        <v>1317</v>
      </c>
      <c r="B1323" s="2">
        <v>114260159</v>
      </c>
      <c r="C1323" s="3" t="s">
        <v>2941</v>
      </c>
      <c r="D1323" s="4">
        <v>551.46560049000004</v>
      </c>
      <c r="E1323" s="3" t="s">
        <v>2930</v>
      </c>
      <c r="F1323" s="3" t="s">
        <v>2954</v>
      </c>
      <c r="G1323" s="3" t="s">
        <v>2955</v>
      </c>
      <c r="H1323" s="3" t="s">
        <v>2956</v>
      </c>
      <c r="I1323" s="3" t="s">
        <v>3631</v>
      </c>
      <c r="J1323" s="4">
        <v>3.813974</v>
      </c>
      <c r="K1323" s="4">
        <v>1.181818</v>
      </c>
      <c r="L1323" s="4">
        <v>-3.2173910000000001</v>
      </c>
      <c r="M1323" s="4">
        <v>1.0899179999999999</v>
      </c>
      <c r="N1323" s="4" t="s">
        <v>2924</v>
      </c>
      <c r="O1323" s="4" t="s">
        <v>2924</v>
      </c>
      <c r="P1323" s="4" t="s">
        <v>2924</v>
      </c>
      <c r="Q1323" s="4" t="s">
        <v>2935</v>
      </c>
      <c r="R1323" s="4" t="s">
        <v>2935</v>
      </c>
      <c r="S1323" s="3" t="s">
        <v>5742</v>
      </c>
      <c r="T1323" s="5" t="s">
        <v>5743</v>
      </c>
      <c r="U1323" s="4">
        <v>551.46560049000004</v>
      </c>
      <c r="V1323" s="10">
        <v>618.16160000000002</v>
      </c>
      <c r="W1323" s="4" t="s">
        <v>2935</v>
      </c>
      <c r="X1323" s="4">
        <v>18.75</v>
      </c>
      <c r="Y1323" s="4">
        <v>8.5500000000000007</v>
      </c>
      <c r="Z1323" s="4" t="s">
        <v>2924</v>
      </c>
      <c r="AA1323" s="10" t="s">
        <v>2935</v>
      </c>
      <c r="AB1323" s="10" t="s">
        <v>2935</v>
      </c>
      <c r="AC1323" s="4" t="s">
        <v>2924</v>
      </c>
      <c r="AD1323" s="4" t="s">
        <v>2935</v>
      </c>
      <c r="AE1323" s="4" t="s">
        <v>2935</v>
      </c>
      <c r="AF1323" s="4" t="s">
        <v>2935</v>
      </c>
      <c r="AG1323" s="4" t="s">
        <v>2935</v>
      </c>
      <c r="AH1323" s="4" t="s">
        <v>2935</v>
      </c>
      <c r="AI1323" s="4" t="s">
        <v>2924</v>
      </c>
      <c r="AJ1323" s="4" t="s">
        <v>2924</v>
      </c>
    </row>
    <row r="1324" spans="1:36" hidden="1" x14ac:dyDescent="0.3">
      <c r="A1324" s="1" t="s">
        <v>1318</v>
      </c>
      <c r="B1324" s="2">
        <v>4150271</v>
      </c>
      <c r="C1324" s="3" t="s">
        <v>2919</v>
      </c>
      <c r="D1324" s="4">
        <v>4799.53829124</v>
      </c>
      <c r="E1324" s="3" t="s">
        <v>2946</v>
      </c>
      <c r="F1324" s="3" t="s">
        <v>3022</v>
      </c>
      <c r="G1324" s="3" t="s">
        <v>3029</v>
      </c>
      <c r="H1324" s="3" t="s">
        <v>3197</v>
      </c>
      <c r="I1324" s="3" t="s">
        <v>3361</v>
      </c>
      <c r="J1324" s="4">
        <v>0.71985600000000005</v>
      </c>
      <c r="K1324" s="4">
        <v>-26.957657000000001</v>
      </c>
      <c r="L1324" s="4">
        <v>-30.206457</v>
      </c>
      <c r="M1324" s="4">
        <v>-0.25742599999999999</v>
      </c>
      <c r="N1324" s="4">
        <v>19.045877999999998</v>
      </c>
      <c r="O1324" s="4">
        <v>8.4508700000000001</v>
      </c>
      <c r="P1324" s="4">
        <v>2.7172190000000001</v>
      </c>
      <c r="Q1324" s="4">
        <v>10.323919999999999</v>
      </c>
      <c r="R1324" s="4">
        <v>10.771202000000001</v>
      </c>
      <c r="S1324" s="3" t="s">
        <v>5744</v>
      </c>
      <c r="T1324" s="5" t="s">
        <v>5745</v>
      </c>
      <c r="U1324" s="4">
        <v>4799.53829124</v>
      </c>
      <c r="V1324" s="10">
        <v>5804.097291</v>
      </c>
      <c r="W1324" s="4" t="s">
        <v>2935</v>
      </c>
      <c r="X1324" s="5" t="s">
        <v>5746</v>
      </c>
      <c r="Y1324" s="4">
        <v>146.56</v>
      </c>
      <c r="Z1324" s="4">
        <v>19.045877999999998</v>
      </c>
      <c r="AA1324" s="10">
        <v>15.3687336635</v>
      </c>
      <c r="AB1324" s="10">
        <v>15.853199228199999</v>
      </c>
      <c r="AC1324" s="4">
        <v>0.65471699999999999</v>
      </c>
      <c r="AD1324" s="4">
        <v>0.65431589359310005</v>
      </c>
      <c r="AE1324" s="4">
        <v>0.66038088330879996</v>
      </c>
      <c r="AF1324" s="4">
        <v>10.323919999999999</v>
      </c>
      <c r="AG1324" s="4">
        <v>9.7961101301288007</v>
      </c>
      <c r="AH1324" s="4">
        <v>10.740922649405899</v>
      </c>
      <c r="AI1324" s="4">
        <v>2.7172190000000001</v>
      </c>
      <c r="AJ1324" s="4">
        <v>11.192504</v>
      </c>
    </row>
    <row r="1325" spans="1:36" hidden="1" x14ac:dyDescent="0.3">
      <c r="A1325" s="1" t="s">
        <v>1319</v>
      </c>
      <c r="B1325" s="2">
        <v>4810503</v>
      </c>
      <c r="C1325" s="3" t="s">
        <v>2919</v>
      </c>
      <c r="D1325" s="4">
        <v>13086.734041150001</v>
      </c>
      <c r="E1325" s="3" t="s">
        <v>2920</v>
      </c>
      <c r="F1325" s="3" t="s">
        <v>2921</v>
      </c>
      <c r="G1325" s="3" t="s">
        <v>2942</v>
      </c>
      <c r="H1325" s="3" t="s">
        <v>2942</v>
      </c>
      <c r="I1325" s="3" t="s">
        <v>2943</v>
      </c>
      <c r="J1325" s="4">
        <v>204.41115300000001</v>
      </c>
      <c r="K1325" s="4">
        <v>-7.4167829999999997</v>
      </c>
      <c r="L1325" s="4">
        <v>-0.71932700000000005</v>
      </c>
      <c r="M1325" s="4">
        <v>10.348469</v>
      </c>
      <c r="N1325" s="4" t="s">
        <v>2924</v>
      </c>
      <c r="O1325" s="4" t="s">
        <v>2924</v>
      </c>
      <c r="P1325" s="4">
        <v>27.062522999999999</v>
      </c>
      <c r="Q1325" s="4" t="s">
        <v>2924</v>
      </c>
      <c r="R1325" s="4" t="s">
        <v>2924</v>
      </c>
      <c r="S1325" s="3" t="s">
        <v>5747</v>
      </c>
      <c r="T1325" s="4">
        <v>73.150000000000006</v>
      </c>
      <c r="U1325" s="4">
        <v>13086.734041150001</v>
      </c>
      <c r="V1325" s="10">
        <v>12778.743041</v>
      </c>
      <c r="W1325" s="4" t="s">
        <v>2935</v>
      </c>
      <c r="X1325" s="4">
        <v>80.53</v>
      </c>
      <c r="Y1325" s="4">
        <v>21.92</v>
      </c>
      <c r="Z1325" s="4" t="s">
        <v>2924</v>
      </c>
      <c r="AA1325" s="10" t="s">
        <v>2924</v>
      </c>
      <c r="AB1325" s="10" t="s">
        <v>2924</v>
      </c>
      <c r="AC1325" s="4">
        <v>37.260373000000001</v>
      </c>
      <c r="AD1325" s="4">
        <v>33.278392649178897</v>
      </c>
      <c r="AE1325" s="4">
        <v>35.792366157414598</v>
      </c>
      <c r="AF1325" s="4" t="s">
        <v>2924</v>
      </c>
      <c r="AG1325" s="4" t="s">
        <v>2924</v>
      </c>
      <c r="AH1325" s="4" t="s">
        <v>2924</v>
      </c>
      <c r="AI1325" s="4">
        <v>27.062522999999999</v>
      </c>
      <c r="AJ1325" s="4">
        <v>41.327683999999998</v>
      </c>
    </row>
    <row r="1326" spans="1:36" hidden="1" x14ac:dyDescent="0.3">
      <c r="A1326" s="1" t="s">
        <v>1320</v>
      </c>
      <c r="B1326" s="2">
        <v>4099023</v>
      </c>
      <c r="C1326" s="3" t="s">
        <v>2936</v>
      </c>
      <c r="D1326" s="4">
        <v>2844.48685101</v>
      </c>
      <c r="E1326" s="3" t="s">
        <v>2937</v>
      </c>
      <c r="F1326" s="3" t="s">
        <v>2967</v>
      </c>
      <c r="G1326" s="3" t="s">
        <v>3087</v>
      </c>
      <c r="H1326" s="3" t="s">
        <v>3088</v>
      </c>
      <c r="I1326" s="3" t="s">
        <v>3632</v>
      </c>
      <c r="J1326" s="4">
        <v>-33.125329999999998</v>
      </c>
      <c r="K1326" s="4">
        <v>-17.90916</v>
      </c>
      <c r="L1326" s="4">
        <v>-12.550281999999999</v>
      </c>
      <c r="M1326" s="4">
        <v>4.0333610000000002</v>
      </c>
      <c r="N1326" s="4">
        <v>24.094363999999999</v>
      </c>
      <c r="O1326" s="4" t="s">
        <v>2924</v>
      </c>
      <c r="P1326" s="4">
        <v>22.754187000000002</v>
      </c>
      <c r="Q1326" s="4">
        <v>13.656276</v>
      </c>
      <c r="R1326" s="4" t="s">
        <v>2924</v>
      </c>
      <c r="S1326" s="3" t="s">
        <v>5748</v>
      </c>
      <c r="T1326" s="4">
        <v>76.09</v>
      </c>
      <c r="U1326" s="4">
        <v>2844.48685101</v>
      </c>
      <c r="V1326" s="10">
        <v>2793.4868510000001</v>
      </c>
      <c r="W1326" s="4">
        <v>3.1541595479038</v>
      </c>
      <c r="X1326" s="4">
        <v>119.405</v>
      </c>
      <c r="Y1326" s="4">
        <v>71.69</v>
      </c>
      <c r="Z1326" s="4">
        <v>24.094363999999999</v>
      </c>
      <c r="AA1326" s="10">
        <v>23.070159480899999</v>
      </c>
      <c r="AB1326" s="10">
        <v>21.529685727099999</v>
      </c>
      <c r="AC1326" s="4">
        <v>0.42662499999999998</v>
      </c>
      <c r="AD1326" s="4">
        <v>0.41321398894880002</v>
      </c>
      <c r="AE1326" s="4">
        <v>0.42551421227890002</v>
      </c>
      <c r="AF1326" s="4">
        <v>13.656276</v>
      </c>
      <c r="AG1326" s="4">
        <v>10.852041137335</v>
      </c>
      <c r="AH1326" s="4">
        <v>10.460031822461</v>
      </c>
      <c r="AI1326" s="4">
        <v>22.754187000000002</v>
      </c>
      <c r="AJ1326" s="4">
        <v>25.397196000000001</v>
      </c>
    </row>
    <row r="1327" spans="1:36" hidden="1" x14ac:dyDescent="0.3">
      <c r="A1327" s="1" t="s">
        <v>1321</v>
      </c>
      <c r="B1327" s="2">
        <v>5176271</v>
      </c>
      <c r="C1327" s="3" t="s">
        <v>2936</v>
      </c>
      <c r="D1327" s="4">
        <v>5655.6556792199999</v>
      </c>
      <c r="E1327" s="3" t="s">
        <v>2920</v>
      </c>
      <c r="F1327" s="3" t="s">
        <v>2961</v>
      </c>
      <c r="G1327" s="3" t="s">
        <v>2962</v>
      </c>
      <c r="H1327" s="3" t="s">
        <v>2963</v>
      </c>
      <c r="I1327" s="3" t="s">
        <v>2964</v>
      </c>
      <c r="J1327" s="4">
        <v>30.753775999999998</v>
      </c>
      <c r="K1327" s="4">
        <v>1.2771669999999999</v>
      </c>
      <c r="L1327" s="4">
        <v>-4.4550200000000002</v>
      </c>
      <c r="M1327" s="4">
        <v>9.2819920000000007</v>
      </c>
      <c r="N1327" s="4">
        <v>172.513711</v>
      </c>
      <c r="O1327" s="4">
        <v>146.64335700000001</v>
      </c>
      <c r="P1327" s="4">
        <v>8.1184670000000008</v>
      </c>
      <c r="Q1327" s="4">
        <v>225.608788</v>
      </c>
      <c r="R1327" s="4">
        <v>247.78990400000001</v>
      </c>
      <c r="S1327" s="3" t="s">
        <v>5749</v>
      </c>
      <c r="T1327" s="4">
        <v>188.73</v>
      </c>
      <c r="U1327" s="4">
        <v>5655.6556792199999</v>
      </c>
      <c r="V1327" s="10">
        <v>5269.9956789999997</v>
      </c>
      <c r="W1327" s="4" t="s">
        <v>2935</v>
      </c>
      <c r="X1327" s="5" t="s">
        <v>5750</v>
      </c>
      <c r="Y1327" s="4">
        <v>123</v>
      </c>
      <c r="Z1327" s="4">
        <v>172.513711</v>
      </c>
      <c r="AA1327" s="10">
        <v>113.8779943281</v>
      </c>
      <c r="AB1327" s="10">
        <v>142.16949152539999</v>
      </c>
      <c r="AC1327" s="4">
        <v>6.9746389999999998</v>
      </c>
      <c r="AD1327" s="4">
        <v>5.8229454946442001</v>
      </c>
      <c r="AE1327" s="4">
        <v>6.6208641679604998</v>
      </c>
      <c r="AF1327" s="4">
        <v>225.608788</v>
      </c>
      <c r="AG1327" s="4">
        <v>32.537425349083001</v>
      </c>
      <c r="AH1327" s="4">
        <v>38.542902154191601</v>
      </c>
      <c r="AI1327" s="4">
        <v>8.1184670000000008</v>
      </c>
      <c r="AJ1327" s="4">
        <v>8.1184670000000008</v>
      </c>
    </row>
    <row r="1328" spans="1:36" hidden="1" x14ac:dyDescent="0.3">
      <c r="A1328" s="1" t="s">
        <v>1322</v>
      </c>
      <c r="B1328" s="2">
        <v>4985176</v>
      </c>
      <c r="C1328" s="3" t="s">
        <v>2936</v>
      </c>
      <c r="D1328" s="4">
        <v>6073.7205742799997</v>
      </c>
      <c r="E1328" s="3" t="s">
        <v>2925</v>
      </c>
      <c r="F1328" s="3" t="s">
        <v>2997</v>
      </c>
      <c r="G1328" s="3" t="s">
        <v>3250</v>
      </c>
      <c r="H1328" s="3" t="s">
        <v>3251</v>
      </c>
      <c r="I1328" s="3" t="s">
        <v>3405</v>
      </c>
      <c r="J1328" s="4">
        <v>48.885536000000002</v>
      </c>
      <c r="K1328" s="4">
        <v>-0.28936299999999998</v>
      </c>
      <c r="L1328" s="4">
        <v>-7.5228970000000004</v>
      </c>
      <c r="M1328" s="4">
        <v>8.5341470000000008</v>
      </c>
      <c r="N1328" s="4">
        <v>24.121110999999999</v>
      </c>
      <c r="O1328" s="4">
        <v>22.327470999999999</v>
      </c>
      <c r="P1328" s="4">
        <v>8.4780909999999992</v>
      </c>
      <c r="Q1328" s="4">
        <v>12.527229</v>
      </c>
      <c r="R1328" s="4">
        <v>22.053170000000001</v>
      </c>
      <c r="S1328" s="3" t="s">
        <v>5751</v>
      </c>
      <c r="T1328" s="5" t="s">
        <v>5752</v>
      </c>
      <c r="U1328" s="4">
        <v>6073.7205742799997</v>
      </c>
      <c r="V1328" s="10">
        <v>6634.4205739999998</v>
      </c>
      <c r="W1328" s="4">
        <v>0.64489382283845398</v>
      </c>
      <c r="X1328" s="5" t="s">
        <v>5753</v>
      </c>
      <c r="Y1328" s="4">
        <v>144.15</v>
      </c>
      <c r="Z1328" s="4">
        <v>24.121110999999999</v>
      </c>
      <c r="AA1328" s="10">
        <v>19.213034666399999</v>
      </c>
      <c r="AB1328" s="10">
        <v>19.6255337152</v>
      </c>
      <c r="AC1328" s="4">
        <v>2.2784599999999999</v>
      </c>
      <c r="AD1328" s="4">
        <v>2.1903251323942001</v>
      </c>
      <c r="AE1328" s="4">
        <v>2.2486294352238998</v>
      </c>
      <c r="AF1328" s="4">
        <v>12.527229</v>
      </c>
      <c r="AG1328" s="4">
        <v>12.7465144777315</v>
      </c>
      <c r="AH1328" s="4">
        <v>12.9275960490284</v>
      </c>
      <c r="AI1328" s="4">
        <v>8.4780909999999992</v>
      </c>
      <c r="AJ1328" s="4">
        <v>133.511685</v>
      </c>
    </row>
    <row r="1329" spans="1:36" hidden="1" x14ac:dyDescent="0.3">
      <c r="A1329" s="1" t="s">
        <v>1323</v>
      </c>
      <c r="B1329" s="2">
        <v>4987231</v>
      </c>
      <c r="C1329" s="3" t="s">
        <v>2936</v>
      </c>
      <c r="D1329" s="4">
        <v>592.70771131000004</v>
      </c>
      <c r="E1329" s="3" t="s">
        <v>2937</v>
      </c>
      <c r="F1329" s="3" t="s">
        <v>2938</v>
      </c>
      <c r="G1329" s="3" t="s">
        <v>2944</v>
      </c>
      <c r="H1329" s="3" t="s">
        <v>2944</v>
      </c>
      <c r="I1329" s="3" t="s">
        <v>3633</v>
      </c>
      <c r="J1329" s="4">
        <v>-10.592722999999999</v>
      </c>
      <c r="K1329" s="4">
        <v>-6.5050629999999998</v>
      </c>
      <c r="L1329" s="4">
        <v>12.560029999999999</v>
      </c>
      <c r="M1329" s="4">
        <v>1.1284430000000001</v>
      </c>
      <c r="N1329" s="4">
        <v>30.777778000000001</v>
      </c>
      <c r="O1329" s="4">
        <v>15.212182</v>
      </c>
      <c r="P1329" s="4">
        <v>1.6893050000000001</v>
      </c>
      <c r="Q1329" s="4">
        <v>13.137555000000001</v>
      </c>
      <c r="R1329" s="4">
        <v>15.91089</v>
      </c>
      <c r="S1329" s="3" t="s">
        <v>5754</v>
      </c>
      <c r="T1329" s="4">
        <v>30.47</v>
      </c>
      <c r="U1329" s="4">
        <v>592.70771131000004</v>
      </c>
      <c r="V1329" s="10">
        <v>482.85771099999999</v>
      </c>
      <c r="W1329" s="4">
        <v>0.393829996718083</v>
      </c>
      <c r="X1329" s="4">
        <v>39.380000000000003</v>
      </c>
      <c r="Y1329" s="4">
        <v>26.7422</v>
      </c>
      <c r="Z1329" s="4">
        <v>30.777778000000001</v>
      </c>
      <c r="AA1329" s="10">
        <v>24.278884462099999</v>
      </c>
      <c r="AB1329" s="10">
        <v>24.278884462099999</v>
      </c>
      <c r="AC1329" s="4">
        <v>0.91243300000000005</v>
      </c>
      <c r="AD1329" s="4">
        <v>0.84916348752040005</v>
      </c>
      <c r="AE1329" s="4">
        <v>0.84916348752040005</v>
      </c>
      <c r="AF1329" s="4">
        <v>13.137555000000001</v>
      </c>
      <c r="AG1329" s="4">
        <v>10.2687616647527</v>
      </c>
      <c r="AH1329" s="4">
        <v>10.2687616647527</v>
      </c>
      <c r="AI1329" s="4">
        <v>1.6893050000000001</v>
      </c>
      <c r="AJ1329" s="4">
        <v>1.7652509999999999</v>
      </c>
    </row>
    <row r="1330" spans="1:36" hidden="1" x14ac:dyDescent="0.3">
      <c r="A1330" s="1" t="s">
        <v>1324</v>
      </c>
      <c r="B1330" s="2">
        <v>4811052</v>
      </c>
      <c r="C1330" s="3" t="s">
        <v>2919</v>
      </c>
      <c r="D1330" s="4">
        <v>18443.16569075</v>
      </c>
      <c r="E1330" s="3" t="s">
        <v>2920</v>
      </c>
      <c r="F1330" s="3" t="s">
        <v>2961</v>
      </c>
      <c r="G1330" s="3" t="s">
        <v>2962</v>
      </c>
      <c r="H1330" s="3" t="s">
        <v>2963</v>
      </c>
      <c r="I1330" s="3" t="s">
        <v>3292</v>
      </c>
      <c r="J1330" s="4">
        <v>39.893588999999999</v>
      </c>
      <c r="K1330" s="4">
        <v>41.619089000000002</v>
      </c>
      <c r="L1330" s="4">
        <v>11.128487</v>
      </c>
      <c r="M1330" s="4">
        <v>1.080271</v>
      </c>
      <c r="N1330" s="4">
        <v>45.838563000000001</v>
      </c>
      <c r="O1330" s="4">
        <v>84.353544999999997</v>
      </c>
      <c r="P1330" s="4">
        <v>16.496016000000001</v>
      </c>
      <c r="Q1330" s="4">
        <v>45.259335999999998</v>
      </c>
      <c r="R1330" s="4">
        <v>144.33430799999999</v>
      </c>
      <c r="S1330" s="3" t="s">
        <v>5755</v>
      </c>
      <c r="T1330" s="4">
        <v>262.93</v>
      </c>
      <c r="U1330" s="4">
        <v>18443.16569075</v>
      </c>
      <c r="V1330" s="10">
        <v>18981.76569</v>
      </c>
      <c r="W1330" s="4" t="s">
        <v>2935</v>
      </c>
      <c r="X1330" s="5" t="s">
        <v>5756</v>
      </c>
      <c r="Y1330" s="4">
        <v>160.19</v>
      </c>
      <c r="Z1330" s="4">
        <v>45.838563000000001</v>
      </c>
      <c r="AA1330" s="10">
        <v>71.364981136099999</v>
      </c>
      <c r="AB1330" s="10">
        <v>82.086616631400005</v>
      </c>
      <c r="AC1330" s="4">
        <v>9.5679040000000004</v>
      </c>
      <c r="AD1330" s="4">
        <v>8.1453318544938007</v>
      </c>
      <c r="AE1330" s="4">
        <v>9.2364346791635992</v>
      </c>
      <c r="AF1330" s="4">
        <v>45.259335999999998</v>
      </c>
      <c r="AG1330" s="4">
        <v>36.496854198439799</v>
      </c>
      <c r="AH1330" s="4">
        <v>42.998226386213801</v>
      </c>
      <c r="AI1330" s="4">
        <v>16.496016000000001</v>
      </c>
      <c r="AJ1330" s="4">
        <v>19.077783</v>
      </c>
    </row>
    <row r="1331" spans="1:36" hidden="1" x14ac:dyDescent="0.3">
      <c r="A1331" s="1" t="s">
        <v>1325</v>
      </c>
      <c r="B1331" s="2">
        <v>5131475</v>
      </c>
      <c r="C1331" s="3" t="s">
        <v>2919</v>
      </c>
      <c r="D1331" s="4">
        <v>4663.2503505200002</v>
      </c>
      <c r="E1331" s="3" t="s">
        <v>2946</v>
      </c>
      <c r="F1331" s="3" t="s">
        <v>2947</v>
      </c>
      <c r="G1331" s="3" t="s">
        <v>2948</v>
      </c>
      <c r="H1331" s="3" t="s">
        <v>2990</v>
      </c>
      <c r="I1331" s="3" t="s">
        <v>2950</v>
      </c>
      <c r="J1331" s="4">
        <v>55.871701999999999</v>
      </c>
      <c r="K1331" s="4">
        <v>39.523038</v>
      </c>
      <c r="L1331" s="4">
        <v>22.008503999999999</v>
      </c>
      <c r="M1331" s="4">
        <v>7.3579189999999999</v>
      </c>
      <c r="N1331" s="4" t="s">
        <v>2924</v>
      </c>
      <c r="O1331" s="4">
        <v>60.930233000000001</v>
      </c>
      <c r="P1331" s="4">
        <v>10.533124000000001</v>
      </c>
      <c r="Q1331" s="4" t="s">
        <v>2924</v>
      </c>
      <c r="R1331" s="4">
        <v>49.343881000000003</v>
      </c>
      <c r="S1331" s="3" t="s">
        <v>5757</v>
      </c>
      <c r="T1331" s="4">
        <v>60.26</v>
      </c>
      <c r="U1331" s="4">
        <v>4663.2503505200002</v>
      </c>
      <c r="V1331" s="10">
        <v>4433.6093499999997</v>
      </c>
      <c r="W1331" s="4" t="s">
        <v>2935</v>
      </c>
      <c r="X1331" s="4">
        <v>60.884999999999998</v>
      </c>
      <c r="Y1331" s="4">
        <v>30.36</v>
      </c>
      <c r="Z1331" s="4" t="s">
        <v>2924</v>
      </c>
      <c r="AA1331" s="10" t="s">
        <v>2924</v>
      </c>
      <c r="AB1331" s="10" t="s">
        <v>2924</v>
      </c>
      <c r="AC1331" s="4">
        <v>9.9019089999999998</v>
      </c>
      <c r="AD1331" s="4">
        <v>8.6274497918546</v>
      </c>
      <c r="AE1331" s="4">
        <v>8.9193191187685006</v>
      </c>
      <c r="AF1331" s="4" t="s">
        <v>2924</v>
      </c>
      <c r="AG1331" s="4">
        <v>55.652465920216898</v>
      </c>
      <c r="AH1331" s="4">
        <v>59.172914915224098</v>
      </c>
      <c r="AI1331" s="4">
        <v>10.533124000000001</v>
      </c>
      <c r="AJ1331" s="4">
        <v>40.661268999999997</v>
      </c>
    </row>
    <row r="1332" spans="1:36" hidden="1" x14ac:dyDescent="0.3">
      <c r="A1332" s="1" t="s">
        <v>1326</v>
      </c>
      <c r="B1332" s="2">
        <v>4812583</v>
      </c>
      <c r="C1332" s="3" t="s">
        <v>2936</v>
      </c>
      <c r="D1332" s="4">
        <v>4632.4886584200003</v>
      </c>
      <c r="E1332" s="3" t="s">
        <v>2920</v>
      </c>
      <c r="F1332" s="3" t="s">
        <v>2961</v>
      </c>
      <c r="G1332" s="3" t="s">
        <v>2962</v>
      </c>
      <c r="H1332" s="3" t="s">
        <v>2963</v>
      </c>
      <c r="I1332" s="3" t="s">
        <v>2964</v>
      </c>
      <c r="J1332" s="4">
        <v>54.278373999999999</v>
      </c>
      <c r="K1332" s="4">
        <v>11.721404</v>
      </c>
      <c r="L1332" s="5" t="s">
        <v>3634</v>
      </c>
      <c r="M1332" s="4">
        <v>3.7017570000000002</v>
      </c>
      <c r="N1332" s="4">
        <v>41.499398999999997</v>
      </c>
      <c r="O1332" s="4">
        <v>62.578159999999997</v>
      </c>
      <c r="P1332" s="4">
        <v>2.8574090000000001</v>
      </c>
      <c r="Q1332" s="4">
        <v>16.640612000000001</v>
      </c>
      <c r="R1332" s="4">
        <v>125.29930899999999</v>
      </c>
      <c r="S1332" s="3" t="s">
        <v>5758</v>
      </c>
      <c r="T1332" s="5" t="s">
        <v>5759</v>
      </c>
      <c r="U1332" s="4">
        <v>4632.4886584200003</v>
      </c>
      <c r="V1332" s="10">
        <v>5768.2476580000002</v>
      </c>
      <c r="W1332" s="4" t="s">
        <v>2935</v>
      </c>
      <c r="X1332" s="4">
        <v>140.91</v>
      </c>
      <c r="Y1332" s="4">
        <v>84.75</v>
      </c>
      <c r="Z1332" s="4">
        <v>42.534647</v>
      </c>
      <c r="AA1332" s="10">
        <v>23.6619380482</v>
      </c>
      <c r="AB1332" s="10">
        <v>25.8849151163</v>
      </c>
      <c r="AC1332" s="4">
        <v>3.3680840000000001</v>
      </c>
      <c r="AD1332" s="4">
        <v>3.1859477776649001</v>
      </c>
      <c r="AE1332" s="4">
        <v>3.3501942224815</v>
      </c>
      <c r="AF1332" s="4">
        <v>16.640612000000001</v>
      </c>
      <c r="AG1332" s="4">
        <v>14.7624888620678</v>
      </c>
      <c r="AH1332" s="4">
        <v>15.7952527445469</v>
      </c>
      <c r="AI1332" s="4">
        <v>2.8574090000000001</v>
      </c>
      <c r="AJ1332" s="4" t="s">
        <v>2924</v>
      </c>
    </row>
    <row r="1333" spans="1:36" hidden="1" x14ac:dyDescent="0.3">
      <c r="A1333" s="1" t="s">
        <v>1327</v>
      </c>
      <c r="B1333" s="2">
        <v>4810798</v>
      </c>
      <c r="C1333" s="3" t="s">
        <v>2919</v>
      </c>
      <c r="D1333" s="4">
        <v>1819.51589592</v>
      </c>
      <c r="E1333" s="3" t="s">
        <v>2920</v>
      </c>
      <c r="F1333" s="3" t="s">
        <v>2961</v>
      </c>
      <c r="G1333" s="3" t="s">
        <v>2962</v>
      </c>
      <c r="H1333" s="3" t="s">
        <v>2963</v>
      </c>
      <c r="I1333" s="3" t="s">
        <v>2923</v>
      </c>
      <c r="J1333" s="4">
        <v>-40.379266999999999</v>
      </c>
      <c r="K1333" s="4">
        <v>15.758468000000001</v>
      </c>
      <c r="L1333" s="4">
        <v>22.876498000000002</v>
      </c>
      <c r="M1333" s="4">
        <v>3.0594410000000001</v>
      </c>
      <c r="N1333" s="4" t="s">
        <v>2924</v>
      </c>
      <c r="O1333" s="4">
        <v>47.926828999999998</v>
      </c>
      <c r="P1333" s="4">
        <v>1.195316</v>
      </c>
      <c r="Q1333" s="4">
        <v>10.213062000000001</v>
      </c>
      <c r="R1333" s="4">
        <v>28.445952999999999</v>
      </c>
      <c r="S1333" s="3" t="s">
        <v>5760</v>
      </c>
      <c r="T1333" s="4">
        <v>23.58</v>
      </c>
      <c r="U1333" s="4">
        <v>1819.51589592</v>
      </c>
      <c r="V1333" s="10">
        <v>3533.3108950000001</v>
      </c>
      <c r="W1333" s="4" t="s">
        <v>2935</v>
      </c>
      <c r="X1333" s="4">
        <v>45.42</v>
      </c>
      <c r="Y1333" s="4">
        <v>16.805</v>
      </c>
      <c r="Z1333" s="4" t="s">
        <v>2924</v>
      </c>
      <c r="AA1333" s="10">
        <v>9.1822429906000007</v>
      </c>
      <c r="AB1333" s="10">
        <v>9.6199350511000006</v>
      </c>
      <c r="AC1333" s="4">
        <v>2.257822</v>
      </c>
      <c r="AD1333" s="4">
        <v>2.0852275454092002</v>
      </c>
      <c r="AE1333" s="4">
        <v>2.1904428452002001</v>
      </c>
      <c r="AF1333" s="4">
        <v>10.213062000000001</v>
      </c>
      <c r="AG1333" s="4">
        <v>10.549678237746701</v>
      </c>
      <c r="AH1333" s="4">
        <v>11.0318399187019</v>
      </c>
      <c r="AI1333" s="4">
        <v>1.195316</v>
      </c>
      <c r="AJ1333" s="4" t="s">
        <v>2924</v>
      </c>
    </row>
    <row r="1334" spans="1:36" hidden="1" x14ac:dyDescent="0.3">
      <c r="A1334" s="1" t="s">
        <v>1328</v>
      </c>
      <c r="B1334" s="2">
        <v>5183399</v>
      </c>
      <c r="C1334" s="3" t="s">
        <v>2919</v>
      </c>
      <c r="D1334" s="4">
        <v>1802.38855276</v>
      </c>
      <c r="E1334" s="3" t="s">
        <v>3107</v>
      </c>
      <c r="F1334" s="3" t="s">
        <v>3108</v>
      </c>
      <c r="G1334" s="3" t="s">
        <v>3328</v>
      </c>
      <c r="H1334" s="3" t="s">
        <v>3436</v>
      </c>
      <c r="I1334" s="3" t="s">
        <v>3437</v>
      </c>
      <c r="J1334" s="4">
        <v>-22.517482999999999</v>
      </c>
      <c r="K1334" s="4">
        <v>-1.6858919999999999</v>
      </c>
      <c r="L1334" s="4">
        <v>5.1233399999999998</v>
      </c>
      <c r="M1334" s="4">
        <v>9.5944610000000008</v>
      </c>
      <c r="N1334" s="4">
        <v>56.530611999999998</v>
      </c>
      <c r="O1334" s="4">
        <v>25.412844</v>
      </c>
      <c r="P1334" s="4">
        <v>1.8265739999999999</v>
      </c>
      <c r="Q1334" s="4">
        <v>18.438828999999998</v>
      </c>
      <c r="R1334" s="4">
        <v>21.108744000000002</v>
      </c>
      <c r="S1334" s="3" t="s">
        <v>5761</v>
      </c>
      <c r="T1334" s="5" t="s">
        <v>5077</v>
      </c>
      <c r="U1334" s="4">
        <v>1802.38855276</v>
      </c>
      <c r="V1334" s="10">
        <v>1836.009552</v>
      </c>
      <c r="W1334" s="4" t="s">
        <v>2935</v>
      </c>
      <c r="X1334" s="4">
        <v>17.53</v>
      </c>
      <c r="Y1334" s="4">
        <v>7.98</v>
      </c>
      <c r="Z1334" s="4">
        <v>56.530611999999998</v>
      </c>
      <c r="AA1334" s="10">
        <v>35.297865562200002</v>
      </c>
      <c r="AB1334" s="10">
        <v>43.912492073499998</v>
      </c>
      <c r="AC1334" s="4">
        <v>3.5904579999999999</v>
      </c>
      <c r="AD1334" s="4">
        <v>3.2220427855573002</v>
      </c>
      <c r="AE1334" s="4">
        <v>3.4909279165162999</v>
      </c>
      <c r="AF1334" s="4">
        <v>18.438828999999998</v>
      </c>
      <c r="AG1334" s="4">
        <v>9.1616283062902006</v>
      </c>
      <c r="AH1334" s="4">
        <v>9.8739334997264994</v>
      </c>
      <c r="AI1334" s="4">
        <v>1.8265739999999999</v>
      </c>
      <c r="AJ1334" s="4">
        <v>17.125192999999999</v>
      </c>
    </row>
    <row r="1335" spans="1:36" hidden="1" x14ac:dyDescent="0.3">
      <c r="A1335" s="1" t="s">
        <v>989</v>
      </c>
      <c r="B1335" s="2">
        <v>4211343</v>
      </c>
      <c r="C1335" s="3" t="s">
        <v>2919</v>
      </c>
      <c r="D1335" s="4">
        <v>19918.0910386</v>
      </c>
      <c r="E1335" s="3" t="s">
        <v>2946</v>
      </c>
      <c r="F1335" s="3" t="s">
        <v>2991</v>
      </c>
      <c r="G1335" s="3" t="s">
        <v>2991</v>
      </c>
      <c r="H1335" s="3" t="s">
        <v>3031</v>
      </c>
      <c r="I1335" s="3" t="s">
        <v>3032</v>
      </c>
      <c r="J1335" s="18">
        <v>20.514315</v>
      </c>
      <c r="K1335" s="18">
        <v>-14.757629</v>
      </c>
      <c r="L1335" s="18">
        <v>-7.6216489999999997</v>
      </c>
      <c r="M1335" s="18">
        <v>-2.3103180000000001</v>
      </c>
      <c r="N1335" s="4">
        <v>16.027739</v>
      </c>
      <c r="O1335" s="4" t="s">
        <v>2924</v>
      </c>
      <c r="P1335" s="4">
        <v>2.6230090000000001</v>
      </c>
      <c r="Q1335" s="4">
        <v>11.153096</v>
      </c>
      <c r="R1335" s="4" t="s">
        <v>2924</v>
      </c>
      <c r="S1335" s="3" t="s">
        <v>5340</v>
      </c>
      <c r="T1335" s="5" t="s">
        <v>5341</v>
      </c>
      <c r="U1335" s="4">
        <v>19918.0910386</v>
      </c>
      <c r="V1335" s="10">
        <v>19342.413037999999</v>
      </c>
      <c r="W1335" s="4" t="s">
        <v>2935</v>
      </c>
      <c r="X1335" s="18">
        <v>306.76990000000001</v>
      </c>
      <c r="Y1335" s="18">
        <v>135.88</v>
      </c>
      <c r="Z1335" s="4">
        <v>16.027739</v>
      </c>
      <c r="AA1335" s="10">
        <v>9.6452937394999996</v>
      </c>
      <c r="AB1335" s="10">
        <v>14.035122129299999</v>
      </c>
      <c r="AC1335" s="4">
        <v>5.022945</v>
      </c>
      <c r="AD1335" s="4">
        <v>3.5802008934392999</v>
      </c>
      <c r="AE1335" s="4">
        <v>4.5277820108142004</v>
      </c>
      <c r="AF1335" s="4">
        <v>11.153096</v>
      </c>
      <c r="AG1335" s="4">
        <v>7.0580293725540999</v>
      </c>
      <c r="AH1335" s="4">
        <v>10.0455487185388</v>
      </c>
      <c r="AI1335" s="4">
        <v>2.6230090000000001</v>
      </c>
      <c r="AJ1335" s="4">
        <v>2.6531189999999998</v>
      </c>
    </row>
    <row r="1336" spans="1:36" hidden="1" x14ac:dyDescent="0.3">
      <c r="A1336" s="1" t="s">
        <v>1330</v>
      </c>
      <c r="B1336" s="2">
        <v>4811109</v>
      </c>
      <c r="C1336" s="3" t="s">
        <v>2941</v>
      </c>
      <c r="D1336" s="4">
        <v>1456.4345796</v>
      </c>
      <c r="E1336" s="3" t="s">
        <v>2920</v>
      </c>
      <c r="F1336" s="3" t="s">
        <v>2921</v>
      </c>
      <c r="G1336" s="3" t="s">
        <v>2942</v>
      </c>
      <c r="H1336" s="3" t="s">
        <v>2942</v>
      </c>
      <c r="I1336" s="3" t="s">
        <v>2943</v>
      </c>
      <c r="J1336" s="4">
        <v>-53.915565999999998</v>
      </c>
      <c r="K1336" s="4">
        <v>-37.826087000000001</v>
      </c>
      <c r="L1336" s="4">
        <v>-32.163187999999998</v>
      </c>
      <c r="M1336" s="4">
        <v>2.3622049999999999</v>
      </c>
      <c r="N1336" s="4" t="s">
        <v>2924</v>
      </c>
      <c r="O1336" s="4" t="s">
        <v>2924</v>
      </c>
      <c r="P1336" s="4">
        <v>1.512267</v>
      </c>
      <c r="Q1336" s="4" t="s">
        <v>2924</v>
      </c>
      <c r="R1336" s="4" t="s">
        <v>2924</v>
      </c>
      <c r="S1336" s="3" t="s">
        <v>5763</v>
      </c>
      <c r="T1336" s="4">
        <v>14.3</v>
      </c>
      <c r="U1336" s="4">
        <v>1456.4345796</v>
      </c>
      <c r="V1336" s="10">
        <v>613.37657899999999</v>
      </c>
      <c r="W1336" s="4" t="s">
        <v>2935</v>
      </c>
      <c r="X1336" s="4">
        <v>34.869999999999997</v>
      </c>
      <c r="Y1336" s="4">
        <v>12.82</v>
      </c>
      <c r="Z1336" s="4" t="s">
        <v>2924</v>
      </c>
      <c r="AA1336" s="10" t="s">
        <v>2924</v>
      </c>
      <c r="AB1336" s="10" t="s">
        <v>2924</v>
      </c>
      <c r="AC1336" s="4">
        <v>14.236098999999999</v>
      </c>
      <c r="AD1336" s="4">
        <v>15.523058442725199</v>
      </c>
      <c r="AE1336" s="4">
        <v>11.6006847767067</v>
      </c>
      <c r="AF1336" s="4" t="s">
        <v>2924</v>
      </c>
      <c r="AG1336" s="4" t="s">
        <v>2924</v>
      </c>
      <c r="AH1336" s="4" t="s">
        <v>2924</v>
      </c>
      <c r="AI1336" s="4">
        <v>1.512267</v>
      </c>
      <c r="AJ1336" s="4">
        <v>1.512267</v>
      </c>
    </row>
    <row r="1337" spans="1:36" hidden="1" x14ac:dyDescent="0.3">
      <c r="A1337" s="1" t="s">
        <v>1331</v>
      </c>
      <c r="B1337" s="2">
        <v>4403916</v>
      </c>
      <c r="C1337" s="3" t="s">
        <v>2919</v>
      </c>
      <c r="D1337" s="4">
        <v>2462.7000941400001</v>
      </c>
      <c r="E1337" s="3" t="s">
        <v>2930</v>
      </c>
      <c r="F1337" s="3" t="s">
        <v>2931</v>
      </c>
      <c r="G1337" s="3" t="s">
        <v>2931</v>
      </c>
      <c r="H1337" s="3" t="s">
        <v>3243</v>
      </c>
      <c r="I1337" s="3" t="s">
        <v>2933</v>
      </c>
      <c r="J1337" s="4">
        <v>2.3722629999999998</v>
      </c>
      <c r="K1337" s="4">
        <v>-25</v>
      </c>
      <c r="L1337" s="4">
        <v>-15.128593</v>
      </c>
      <c r="M1337" s="4">
        <v>-6.3439069999999997</v>
      </c>
      <c r="N1337" s="4">
        <v>16.793607000000002</v>
      </c>
      <c r="O1337" s="4" t="s">
        <v>2924</v>
      </c>
      <c r="P1337" s="4">
        <v>1.540084</v>
      </c>
      <c r="Q1337" s="4" t="s">
        <v>2935</v>
      </c>
      <c r="R1337" s="4" t="s">
        <v>2935</v>
      </c>
      <c r="S1337" s="3" t="s">
        <v>5764</v>
      </c>
      <c r="T1337" s="4">
        <v>5.61</v>
      </c>
      <c r="U1337" s="4">
        <v>2462.7000941400001</v>
      </c>
      <c r="V1337" s="10" t="s">
        <v>2935</v>
      </c>
      <c r="W1337" s="4">
        <v>0.53475935828876997</v>
      </c>
      <c r="X1337" s="5" t="s">
        <v>5765</v>
      </c>
      <c r="Y1337" s="4">
        <v>4.32</v>
      </c>
      <c r="Z1337" s="4">
        <v>16.793607000000002</v>
      </c>
      <c r="AA1337" s="10">
        <v>10.5451127819</v>
      </c>
      <c r="AB1337" s="10">
        <v>15.317406143299999</v>
      </c>
      <c r="AC1337" s="4" t="s">
        <v>2935</v>
      </c>
      <c r="AD1337" s="4" t="s">
        <v>2935</v>
      </c>
      <c r="AE1337" s="4" t="s">
        <v>2935</v>
      </c>
      <c r="AF1337" s="4" t="s">
        <v>2935</v>
      </c>
      <c r="AG1337" s="4" t="s">
        <v>2935</v>
      </c>
      <c r="AH1337" s="4" t="s">
        <v>2935</v>
      </c>
      <c r="AI1337" s="4">
        <v>1.540084</v>
      </c>
      <c r="AJ1337" s="4">
        <v>1.838222</v>
      </c>
    </row>
    <row r="1338" spans="1:36" hidden="1" x14ac:dyDescent="0.3">
      <c r="A1338" s="1" t="s">
        <v>1332</v>
      </c>
      <c r="B1338" s="2">
        <v>4153870</v>
      </c>
      <c r="C1338" s="3" t="s">
        <v>2919</v>
      </c>
      <c r="D1338" s="4">
        <v>20863.409117980002</v>
      </c>
      <c r="E1338" s="3" t="s">
        <v>2930</v>
      </c>
      <c r="F1338" s="3" t="s">
        <v>2954</v>
      </c>
      <c r="G1338" s="3" t="s">
        <v>2955</v>
      </c>
      <c r="H1338" s="3" t="s">
        <v>3267</v>
      </c>
      <c r="I1338" s="3" t="s">
        <v>3166</v>
      </c>
      <c r="J1338" s="4">
        <v>134.254279</v>
      </c>
      <c r="K1338" s="4">
        <v>54.407736</v>
      </c>
      <c r="L1338" s="4">
        <v>28.898157000000001</v>
      </c>
      <c r="M1338" s="4">
        <v>6.3315020000000004</v>
      </c>
      <c r="N1338" s="4">
        <v>29.8939157566303</v>
      </c>
      <c r="O1338" s="4">
        <v>2.2689089626068002</v>
      </c>
      <c r="P1338" s="4">
        <v>5.0328309999999998</v>
      </c>
      <c r="Q1338" s="4" t="s">
        <v>2935</v>
      </c>
      <c r="R1338" s="4" t="s">
        <v>2935</v>
      </c>
      <c r="S1338" s="3" t="s">
        <v>5766</v>
      </c>
      <c r="T1338" s="4">
        <v>191.62</v>
      </c>
      <c r="U1338" s="4">
        <v>20863.409117980002</v>
      </c>
      <c r="V1338" s="10" t="s">
        <v>2935</v>
      </c>
      <c r="W1338" s="4">
        <v>0.52186619350798502</v>
      </c>
      <c r="X1338" s="4">
        <v>193.21</v>
      </c>
      <c r="Y1338" s="4">
        <v>72.599999999999994</v>
      </c>
      <c r="Z1338" s="4">
        <v>29.847352000000001</v>
      </c>
      <c r="AA1338" s="10">
        <v>28.062210766700002</v>
      </c>
      <c r="AB1338" s="10">
        <v>28.154941807899998</v>
      </c>
      <c r="AC1338" s="4" t="s">
        <v>2935</v>
      </c>
      <c r="AD1338" s="4" t="s">
        <v>2935</v>
      </c>
      <c r="AE1338" s="4" t="s">
        <v>2935</v>
      </c>
      <c r="AF1338" s="4" t="s">
        <v>2935</v>
      </c>
      <c r="AG1338" s="4" t="s">
        <v>2935</v>
      </c>
      <c r="AH1338" s="4" t="s">
        <v>2935</v>
      </c>
      <c r="AI1338" s="4">
        <v>5.0328309999999998</v>
      </c>
      <c r="AJ1338" s="4">
        <v>5.0328309999999998</v>
      </c>
    </row>
    <row r="1339" spans="1:36" hidden="1" x14ac:dyDescent="0.3">
      <c r="A1339" s="1" t="s">
        <v>1333</v>
      </c>
      <c r="B1339" s="2">
        <v>4099823</v>
      </c>
      <c r="C1339" s="3" t="s">
        <v>2936</v>
      </c>
      <c r="D1339" s="4">
        <v>91460.574207130005</v>
      </c>
      <c r="E1339" s="3" t="s">
        <v>2930</v>
      </c>
      <c r="F1339" s="3" t="s">
        <v>2954</v>
      </c>
      <c r="G1339" s="3" t="s">
        <v>2955</v>
      </c>
      <c r="H1339" s="3" t="s">
        <v>3393</v>
      </c>
      <c r="I1339" s="3" t="s">
        <v>3394</v>
      </c>
      <c r="J1339" s="4">
        <v>39.251683</v>
      </c>
      <c r="K1339" s="4">
        <v>0.43505700000000003</v>
      </c>
      <c r="L1339" s="4">
        <v>-4.0074730000000001</v>
      </c>
      <c r="M1339" s="4">
        <v>2.404372</v>
      </c>
      <c r="N1339" s="4">
        <v>37.746445000000001</v>
      </c>
      <c r="O1339" s="4">
        <v>26.588215999999999</v>
      </c>
      <c r="P1339" s="4">
        <v>3.3574320000000002</v>
      </c>
      <c r="Q1339" s="4">
        <v>20.165901999999999</v>
      </c>
      <c r="R1339" s="4">
        <v>33.030842</v>
      </c>
      <c r="S1339" s="3" t="s">
        <v>5767</v>
      </c>
      <c r="T1339" s="4">
        <v>159.29</v>
      </c>
      <c r="U1339" s="4">
        <v>91460.574207130005</v>
      </c>
      <c r="V1339" s="10">
        <v>112263.574207</v>
      </c>
      <c r="W1339" s="4">
        <v>1.1300144390733899</v>
      </c>
      <c r="X1339" s="4">
        <v>167.99</v>
      </c>
      <c r="Y1339" s="4">
        <v>111.82</v>
      </c>
      <c r="Z1339" s="4">
        <v>37.746445000000001</v>
      </c>
      <c r="AA1339" s="10">
        <v>24.414879757200001</v>
      </c>
      <c r="AB1339" s="10">
        <v>26.189364444599999</v>
      </c>
      <c r="AC1339" s="4">
        <v>12.259864</v>
      </c>
      <c r="AD1339" s="4">
        <v>11.5705494477599</v>
      </c>
      <c r="AE1339" s="4">
        <v>12.0753628256179</v>
      </c>
      <c r="AF1339" s="4">
        <v>20.165901999999999</v>
      </c>
      <c r="AG1339" s="4">
        <v>17.375221866285202</v>
      </c>
      <c r="AH1339" s="4">
        <v>18.509574442290798</v>
      </c>
      <c r="AI1339" s="4">
        <v>3.3574320000000002</v>
      </c>
      <c r="AJ1339" s="4" t="s">
        <v>2924</v>
      </c>
    </row>
    <row r="1340" spans="1:36" hidden="1" x14ac:dyDescent="0.3">
      <c r="A1340" s="1" t="s">
        <v>1334</v>
      </c>
      <c r="B1340" s="2">
        <v>4103938</v>
      </c>
      <c r="C1340" s="3" t="s">
        <v>2919</v>
      </c>
      <c r="D1340" s="4">
        <v>4818.35070808</v>
      </c>
      <c r="E1340" s="3" t="s">
        <v>2946</v>
      </c>
      <c r="F1340" s="3" t="s">
        <v>2947</v>
      </c>
      <c r="G1340" s="3" t="s">
        <v>2948</v>
      </c>
      <c r="H1340" s="3" t="s">
        <v>2990</v>
      </c>
      <c r="I1340" s="3" t="s">
        <v>2950</v>
      </c>
      <c r="J1340" s="4">
        <v>90.291262000000003</v>
      </c>
      <c r="K1340" s="4">
        <v>41.553122999999999</v>
      </c>
      <c r="L1340" s="4">
        <v>24.253316999999999</v>
      </c>
      <c r="M1340" s="4">
        <v>4.4213760000000004</v>
      </c>
      <c r="N1340" s="4">
        <v>20.454008000000002</v>
      </c>
      <c r="O1340" s="4" t="s">
        <v>2924</v>
      </c>
      <c r="P1340" s="4">
        <v>6.6419790000000001</v>
      </c>
      <c r="Q1340" s="4">
        <v>11.947241</v>
      </c>
      <c r="R1340" s="4">
        <v>77.717419000000007</v>
      </c>
      <c r="S1340" s="3" t="s">
        <v>5768</v>
      </c>
      <c r="T1340" s="5" t="s">
        <v>5769</v>
      </c>
      <c r="U1340" s="4">
        <v>4818.35070808</v>
      </c>
      <c r="V1340" s="10">
        <v>4453.868708</v>
      </c>
      <c r="W1340" s="4">
        <v>0.94677046076162397</v>
      </c>
      <c r="X1340" s="4">
        <v>191.565</v>
      </c>
      <c r="Y1340" s="4">
        <v>95.33</v>
      </c>
      <c r="Z1340" s="4">
        <v>20.454008000000002</v>
      </c>
      <c r="AA1340" s="10">
        <v>18.333654773300001</v>
      </c>
      <c r="AB1340" s="10">
        <v>12.5519338574</v>
      </c>
      <c r="AC1340" s="4">
        <v>6.1753619999999998</v>
      </c>
      <c r="AD1340" s="4">
        <v>6.9759786949146996</v>
      </c>
      <c r="AE1340" s="4">
        <v>5.1791760611286</v>
      </c>
      <c r="AF1340" s="4">
        <v>11.947241</v>
      </c>
      <c r="AG1340" s="4">
        <v>11.9964131121913</v>
      </c>
      <c r="AH1340" s="4">
        <v>8.3249882392522991</v>
      </c>
      <c r="AI1340" s="4">
        <v>6.6419790000000001</v>
      </c>
      <c r="AJ1340" s="4">
        <v>11.981346</v>
      </c>
    </row>
    <row r="1341" spans="1:36" hidden="1" x14ac:dyDescent="0.3">
      <c r="A1341" s="1" t="s">
        <v>1335</v>
      </c>
      <c r="B1341" s="2">
        <v>4994421</v>
      </c>
      <c r="C1341" s="3" t="s">
        <v>2919</v>
      </c>
      <c r="D1341" s="4">
        <v>1484.40891766</v>
      </c>
      <c r="E1341" s="3" t="s">
        <v>2937</v>
      </c>
      <c r="F1341" s="3" t="s">
        <v>2967</v>
      </c>
      <c r="G1341" s="3" t="s">
        <v>2968</v>
      </c>
      <c r="H1341" s="3" t="s">
        <v>2988</v>
      </c>
      <c r="I1341" s="3" t="s">
        <v>3635</v>
      </c>
      <c r="J1341" s="4">
        <v>152.83018899999999</v>
      </c>
      <c r="K1341" s="4">
        <v>43.114108999999999</v>
      </c>
      <c r="L1341" s="4">
        <v>37.250673999999997</v>
      </c>
      <c r="M1341" s="4">
        <v>1.880752</v>
      </c>
      <c r="N1341" s="4">
        <v>17.692841999999999</v>
      </c>
      <c r="O1341" s="4">
        <v>13.571429</v>
      </c>
      <c r="P1341" s="4">
        <v>2.9594330000000002</v>
      </c>
      <c r="Q1341" s="4">
        <v>8.7882269999999991</v>
      </c>
      <c r="R1341" s="4">
        <v>16.230848999999999</v>
      </c>
      <c r="S1341" s="3" t="s">
        <v>5770</v>
      </c>
      <c r="T1341" s="4">
        <v>25.46</v>
      </c>
      <c r="U1341" s="4">
        <v>1484.40891766</v>
      </c>
      <c r="V1341" s="10">
        <v>1800.408917</v>
      </c>
      <c r="W1341" s="4">
        <v>0.15710919088766701</v>
      </c>
      <c r="X1341" s="4">
        <v>26.11</v>
      </c>
      <c r="Y1341" s="4">
        <v>9.8699999999999992</v>
      </c>
      <c r="Z1341" s="4">
        <v>17.692841999999999</v>
      </c>
      <c r="AA1341" s="10">
        <v>18.163658414699999</v>
      </c>
      <c r="AB1341" s="10">
        <v>18.1425609086</v>
      </c>
      <c r="AC1341" s="4">
        <v>1.378814</v>
      </c>
      <c r="AD1341" s="4">
        <v>1.3255757523327001</v>
      </c>
      <c r="AE1341" s="4">
        <v>1.3627681806862</v>
      </c>
      <c r="AF1341" s="4">
        <v>8.7882269999999991</v>
      </c>
      <c r="AG1341" s="4">
        <v>9.3179462580123005</v>
      </c>
      <c r="AH1341" s="4">
        <v>9.8089269128510992</v>
      </c>
      <c r="AI1341" s="4">
        <v>2.9594330000000002</v>
      </c>
      <c r="AJ1341" s="4">
        <v>4.3387869999999999</v>
      </c>
    </row>
    <row r="1342" spans="1:36" hidden="1" x14ac:dyDescent="0.3">
      <c r="A1342" s="1" t="s">
        <v>1336</v>
      </c>
      <c r="B1342" s="2">
        <v>101236</v>
      </c>
      <c r="C1342" s="3" t="s">
        <v>2919</v>
      </c>
      <c r="D1342" s="4">
        <v>4565.6862540000002</v>
      </c>
      <c r="E1342" s="3" t="s">
        <v>2930</v>
      </c>
      <c r="F1342" s="3" t="s">
        <v>2931</v>
      </c>
      <c r="G1342" s="3" t="s">
        <v>2931</v>
      </c>
      <c r="H1342" s="3" t="s">
        <v>2932</v>
      </c>
      <c r="I1342" s="3" t="s">
        <v>2933</v>
      </c>
      <c r="J1342" s="4">
        <v>61.035542</v>
      </c>
      <c r="K1342" s="4">
        <v>21.744900000000001</v>
      </c>
      <c r="L1342" s="4">
        <v>16.916215000000001</v>
      </c>
      <c r="M1342" s="4">
        <v>3.5406970000000002</v>
      </c>
      <c r="N1342" s="4">
        <v>11.415241057542801</v>
      </c>
      <c r="O1342" s="4">
        <v>9.7541530000000005</v>
      </c>
      <c r="P1342" s="4">
        <v>1.6604829999999999</v>
      </c>
      <c r="Q1342" s="4" t="s">
        <v>2935</v>
      </c>
      <c r="R1342" s="4" t="s">
        <v>2935</v>
      </c>
      <c r="S1342" s="3" t="s">
        <v>5771</v>
      </c>
      <c r="T1342" s="4">
        <v>73.400000000000006</v>
      </c>
      <c r="U1342" s="4">
        <v>4565.6862540000002</v>
      </c>
      <c r="V1342" s="10" t="s">
        <v>2935</v>
      </c>
      <c r="W1342" s="4">
        <v>1.7983651226157999</v>
      </c>
      <c r="X1342" s="4">
        <v>73.814999999999998</v>
      </c>
      <c r="Y1342" s="4">
        <v>44.24</v>
      </c>
      <c r="Z1342" s="4">
        <v>11.415241</v>
      </c>
      <c r="AA1342" s="10">
        <v>15.859872611465001</v>
      </c>
      <c r="AB1342" s="10">
        <v>15.257861635220101</v>
      </c>
      <c r="AC1342" s="4" t="s">
        <v>2935</v>
      </c>
      <c r="AD1342" s="4" t="s">
        <v>2935</v>
      </c>
      <c r="AE1342" s="4" t="s">
        <v>2935</v>
      </c>
      <c r="AF1342" s="4" t="s">
        <v>2935</v>
      </c>
      <c r="AG1342" s="4" t="s">
        <v>2935</v>
      </c>
      <c r="AH1342" s="4" t="s">
        <v>2935</v>
      </c>
      <c r="AI1342" s="4">
        <v>1.6604829999999999</v>
      </c>
      <c r="AJ1342" s="4">
        <v>1.8506849999999999</v>
      </c>
    </row>
    <row r="1343" spans="1:36" hidden="1" x14ac:dyDescent="0.3">
      <c r="A1343" s="1" t="s">
        <v>1337</v>
      </c>
      <c r="B1343" s="2">
        <v>4000193</v>
      </c>
      <c r="C1343" s="3" t="s">
        <v>2936</v>
      </c>
      <c r="D1343" s="4">
        <v>206168.12954143999</v>
      </c>
      <c r="E1343" s="3" t="s">
        <v>2946</v>
      </c>
      <c r="F1343" s="3" t="s">
        <v>2947</v>
      </c>
      <c r="G1343" s="3" t="s">
        <v>2985</v>
      </c>
      <c r="H1343" s="3" t="s">
        <v>2986</v>
      </c>
      <c r="I1343" s="3" t="s">
        <v>3291</v>
      </c>
      <c r="J1343" s="4">
        <v>43.684753000000001</v>
      </c>
      <c r="K1343" s="4">
        <v>13.783424999999999</v>
      </c>
      <c r="L1343" s="4">
        <v>-3.9956939999999999</v>
      </c>
      <c r="M1343" s="4">
        <v>8.7711600000000001</v>
      </c>
      <c r="N1343" s="4">
        <v>32.631348000000003</v>
      </c>
      <c r="O1343" s="4">
        <v>17.232398</v>
      </c>
      <c r="P1343" s="4">
        <v>8.4330560000000006</v>
      </c>
      <c r="Q1343" s="4">
        <v>15.790406000000001</v>
      </c>
      <c r="R1343" s="4">
        <v>22.028651</v>
      </c>
      <c r="S1343" s="3" t="s">
        <v>5772</v>
      </c>
      <c r="T1343" s="4">
        <v>222.97</v>
      </c>
      <c r="U1343" s="4">
        <v>206168.12954143999</v>
      </c>
      <c r="V1343" s="10">
        <v>252674.129541</v>
      </c>
      <c r="W1343" s="4">
        <v>2.9959187334619002</v>
      </c>
      <c r="X1343" s="4">
        <v>237.37</v>
      </c>
      <c r="Y1343" s="4">
        <v>153.91999999999999</v>
      </c>
      <c r="Z1343" s="4">
        <v>32.512394</v>
      </c>
      <c r="AA1343" s="10">
        <v>21.415536516900001</v>
      </c>
      <c r="AB1343" s="10">
        <v>21.835912863899999</v>
      </c>
      <c r="AC1343" s="4">
        <v>4.0376180000000002</v>
      </c>
      <c r="AD1343" s="4">
        <v>3.9151353521457</v>
      </c>
      <c r="AE1343" s="4">
        <v>4.0216704054425003</v>
      </c>
      <c r="AF1343" s="4">
        <v>15.790406000000001</v>
      </c>
      <c r="AG1343" s="4">
        <v>14.6296303889819</v>
      </c>
      <c r="AH1343" s="4">
        <v>15.805001805370001</v>
      </c>
      <c r="AI1343" s="4">
        <v>8.4330560000000006</v>
      </c>
      <c r="AJ1343" s="4" t="s">
        <v>2924</v>
      </c>
    </row>
    <row r="1344" spans="1:36" hidden="1" x14ac:dyDescent="0.3">
      <c r="A1344" s="1" t="s">
        <v>1338</v>
      </c>
      <c r="B1344" s="2">
        <v>4985791</v>
      </c>
      <c r="C1344" s="3" t="s">
        <v>2936</v>
      </c>
      <c r="D1344" s="4">
        <v>23218.51229649</v>
      </c>
      <c r="E1344" s="3" t="s">
        <v>3033</v>
      </c>
      <c r="F1344" s="3" t="s">
        <v>3033</v>
      </c>
      <c r="G1344" s="3" t="s">
        <v>3034</v>
      </c>
      <c r="H1344" s="3" t="s">
        <v>3073</v>
      </c>
      <c r="I1344" s="3" t="s">
        <v>3636</v>
      </c>
      <c r="J1344" s="4">
        <v>21.517462999999999</v>
      </c>
      <c r="K1344" s="4">
        <v>-9.542783</v>
      </c>
      <c r="L1344" s="4">
        <v>-12.573409</v>
      </c>
      <c r="M1344" s="4">
        <v>5.4214070000000003</v>
      </c>
      <c r="N1344" s="4" t="s">
        <v>2924</v>
      </c>
      <c r="O1344" s="4">
        <v>25.037220999999999</v>
      </c>
      <c r="P1344" s="4">
        <v>1.571569</v>
      </c>
      <c r="Q1344" s="4">
        <v>15.773925</v>
      </c>
      <c r="R1344" s="4" t="s">
        <v>2924</v>
      </c>
      <c r="S1344" s="3" t="s">
        <v>5773</v>
      </c>
      <c r="T1344" s="4">
        <v>90.81</v>
      </c>
      <c r="U1344" s="4">
        <v>23218.51229649</v>
      </c>
      <c r="V1344" s="10">
        <v>32478.512296000001</v>
      </c>
      <c r="W1344" s="4">
        <v>1.7619204933377399</v>
      </c>
      <c r="X1344" s="4">
        <v>106.77</v>
      </c>
      <c r="Y1344" s="4">
        <v>72.94</v>
      </c>
      <c r="Z1344" s="4" t="s">
        <v>2924</v>
      </c>
      <c r="AA1344" s="10">
        <v>20.184934094999999</v>
      </c>
      <c r="AB1344" s="10">
        <v>21.476716410800002</v>
      </c>
      <c r="AC1344" s="4">
        <v>2.8449990000000001</v>
      </c>
      <c r="AD1344" s="4">
        <v>2.8444338269960001</v>
      </c>
      <c r="AE1344" s="4">
        <v>2.8483428769950998</v>
      </c>
      <c r="AF1344" s="4">
        <v>15.773925</v>
      </c>
      <c r="AG1344" s="4">
        <v>14.4232903359262</v>
      </c>
      <c r="AH1344" s="4">
        <v>14.817836239861</v>
      </c>
      <c r="AI1344" s="4">
        <v>1.571569</v>
      </c>
      <c r="AJ1344" s="4" t="s">
        <v>2924</v>
      </c>
    </row>
    <row r="1345" spans="1:36" hidden="1" x14ac:dyDescent="0.3">
      <c r="A1345" s="1" t="s">
        <v>1339</v>
      </c>
      <c r="B1345" s="2">
        <v>4988308</v>
      </c>
      <c r="C1345" s="3" t="s">
        <v>2936</v>
      </c>
      <c r="D1345" s="4">
        <v>3883.7400315999998</v>
      </c>
      <c r="E1345" s="3" t="s">
        <v>2925</v>
      </c>
      <c r="F1345" s="3" t="s">
        <v>2981</v>
      </c>
      <c r="G1345" s="3" t="s">
        <v>2982</v>
      </c>
      <c r="H1345" s="3" t="s">
        <v>2983</v>
      </c>
      <c r="I1345" s="3" t="s">
        <v>3537</v>
      </c>
      <c r="J1345" s="4">
        <v>-29.186603000000002</v>
      </c>
      <c r="K1345" s="4">
        <v>-11.621498000000001</v>
      </c>
      <c r="L1345" s="4">
        <v>-5.9628540000000001</v>
      </c>
      <c r="M1345" s="4">
        <v>-1.3839060000000001</v>
      </c>
      <c r="N1345" s="4">
        <v>30.636942999999999</v>
      </c>
      <c r="O1345" s="4">
        <v>5.1498929999999996</v>
      </c>
      <c r="P1345" s="4">
        <v>2.622325</v>
      </c>
      <c r="Q1345" s="4">
        <v>5.9538380000000002</v>
      </c>
      <c r="R1345" s="4" t="s">
        <v>2924</v>
      </c>
      <c r="S1345" s="3" t="s">
        <v>5774</v>
      </c>
      <c r="T1345" s="4">
        <v>19.239999999999998</v>
      </c>
      <c r="U1345" s="4">
        <v>3883.7400315999998</v>
      </c>
      <c r="V1345" s="10">
        <v>9577.7400309999994</v>
      </c>
      <c r="W1345" s="4">
        <v>4.15800415800416</v>
      </c>
      <c r="X1345" s="4">
        <v>28.82</v>
      </c>
      <c r="Y1345" s="4">
        <v>18.559999999999999</v>
      </c>
      <c r="Z1345" s="4">
        <v>28.419498000000001</v>
      </c>
      <c r="AA1345" s="10">
        <v>14.7173563833</v>
      </c>
      <c r="AB1345" s="10">
        <v>12.6871084734</v>
      </c>
      <c r="AC1345" s="4">
        <v>2.217069</v>
      </c>
      <c r="AD1345" s="4">
        <v>3.7249092786126998</v>
      </c>
      <c r="AE1345" s="4">
        <v>3.7973399387484998</v>
      </c>
      <c r="AF1345" s="4">
        <v>5.9538380000000002</v>
      </c>
      <c r="AG1345" s="4">
        <v>8.0925608868091992</v>
      </c>
      <c r="AH1345" s="4">
        <v>8.1823972234864009</v>
      </c>
      <c r="AI1345" s="4">
        <v>2.622325</v>
      </c>
      <c r="AJ1345" s="4" t="s">
        <v>2924</v>
      </c>
    </row>
    <row r="1346" spans="1:36" hidden="1" x14ac:dyDescent="0.3">
      <c r="A1346" s="1" t="s">
        <v>1340</v>
      </c>
      <c r="B1346" s="2">
        <v>4402898</v>
      </c>
      <c r="C1346" s="3" t="s">
        <v>2957</v>
      </c>
      <c r="D1346" s="4">
        <v>1151.9031884999999</v>
      </c>
      <c r="E1346" s="3" t="s">
        <v>2930</v>
      </c>
      <c r="F1346" s="3" t="s">
        <v>2958</v>
      </c>
      <c r="G1346" s="3" t="s">
        <v>2958</v>
      </c>
      <c r="H1346" s="3" t="s">
        <v>3118</v>
      </c>
      <c r="I1346" s="3" t="s">
        <v>3133</v>
      </c>
      <c r="J1346" s="4">
        <v>124.54624</v>
      </c>
      <c r="K1346" s="4">
        <v>53.003534000000002</v>
      </c>
      <c r="L1346" s="4">
        <v>35.242061</v>
      </c>
      <c r="M1346" s="5" t="s">
        <v>3637</v>
      </c>
      <c r="N1346" s="4">
        <v>8.5460526315789505</v>
      </c>
      <c r="O1346" s="4" t="s">
        <v>2935</v>
      </c>
      <c r="P1346" s="4">
        <v>1.767828</v>
      </c>
      <c r="Q1346" s="4">
        <v>8.6534040000000001</v>
      </c>
      <c r="R1346" s="4" t="s">
        <v>2935</v>
      </c>
      <c r="S1346" s="3" t="s">
        <v>5775</v>
      </c>
      <c r="T1346" s="4">
        <v>25.98</v>
      </c>
      <c r="U1346" s="4">
        <v>1151.9031884999999</v>
      </c>
      <c r="V1346" s="10">
        <v>991.403188</v>
      </c>
      <c r="W1346" s="4">
        <v>0.32717474980754402</v>
      </c>
      <c r="X1346" s="4">
        <v>27</v>
      </c>
      <c r="Y1346" s="4">
        <v>11.46</v>
      </c>
      <c r="Z1346" s="4">
        <v>8.5376270000000005</v>
      </c>
      <c r="AA1346" s="10">
        <v>9.2620320854999996</v>
      </c>
      <c r="AB1346" s="10">
        <v>8.8217317486999995</v>
      </c>
      <c r="AC1346" s="4">
        <v>1.9586749999999999</v>
      </c>
      <c r="AD1346" s="4">
        <v>1.8271345152967</v>
      </c>
      <c r="AE1346" s="4">
        <v>1.8359318296296001</v>
      </c>
      <c r="AF1346" s="4">
        <v>8.6534040000000001</v>
      </c>
      <c r="AG1346" s="4" t="s">
        <v>2935</v>
      </c>
      <c r="AH1346" s="4" t="s">
        <v>2935</v>
      </c>
      <c r="AI1346" s="4">
        <v>1.767828</v>
      </c>
      <c r="AJ1346" s="4">
        <v>1.767828</v>
      </c>
    </row>
    <row r="1347" spans="1:36" hidden="1" x14ac:dyDescent="0.3">
      <c r="A1347" s="1" t="s">
        <v>1341</v>
      </c>
      <c r="B1347" s="2">
        <v>4143023</v>
      </c>
      <c r="C1347" s="3" t="s">
        <v>2957</v>
      </c>
      <c r="D1347" s="4">
        <v>663.02340988000003</v>
      </c>
      <c r="E1347" s="3" t="s">
        <v>2930</v>
      </c>
      <c r="F1347" s="3" t="s">
        <v>2954</v>
      </c>
      <c r="G1347" s="3" t="s">
        <v>2954</v>
      </c>
      <c r="H1347" s="3" t="s">
        <v>3042</v>
      </c>
      <c r="I1347" s="3" t="s">
        <v>3228</v>
      </c>
      <c r="J1347" s="4">
        <v>9.3896999999999994E-2</v>
      </c>
      <c r="K1347" s="4">
        <v>24.751317</v>
      </c>
      <c r="L1347" s="4">
        <v>20.998864999999999</v>
      </c>
      <c r="M1347" s="4">
        <v>2.1562049999999999</v>
      </c>
      <c r="N1347" s="4">
        <v>11.870824000000001</v>
      </c>
      <c r="O1347" s="4">
        <v>8.1374049999999993</v>
      </c>
      <c r="P1347" s="4">
        <v>4.7419929999999999</v>
      </c>
      <c r="Q1347" s="4">
        <v>5.554621</v>
      </c>
      <c r="R1347" s="4">
        <v>7.8051300000000001</v>
      </c>
      <c r="S1347" s="3" t="s">
        <v>5776</v>
      </c>
      <c r="T1347" s="4">
        <v>21.32</v>
      </c>
      <c r="U1347" s="4">
        <v>663.02340988000003</v>
      </c>
      <c r="V1347" s="10">
        <v>671.07040900000004</v>
      </c>
      <c r="W1347" s="4" t="s">
        <v>2935</v>
      </c>
      <c r="X1347" s="4">
        <v>23.28</v>
      </c>
      <c r="Y1347" s="4">
        <v>16.170000000000002</v>
      </c>
      <c r="Z1347" s="4">
        <v>11.870824000000001</v>
      </c>
      <c r="AA1347" s="10">
        <v>9.2146777887999995</v>
      </c>
      <c r="AB1347" s="10">
        <v>9.7898308820000004</v>
      </c>
      <c r="AC1347" s="5" t="s">
        <v>5777</v>
      </c>
      <c r="AD1347" s="4">
        <v>0.99147730575180004</v>
      </c>
      <c r="AE1347" s="4">
        <v>1.0119264034836</v>
      </c>
      <c r="AF1347" s="4">
        <v>5.554621</v>
      </c>
      <c r="AG1347" s="4">
        <v>5.3680865859112004</v>
      </c>
      <c r="AH1347" s="4">
        <v>5.4706071639011</v>
      </c>
      <c r="AI1347" s="4">
        <v>4.7419929999999999</v>
      </c>
      <c r="AJ1347" s="4">
        <v>9.4755559999999992</v>
      </c>
    </row>
    <row r="1348" spans="1:36" hidden="1" x14ac:dyDescent="0.3">
      <c r="A1348" s="1" t="s">
        <v>1342</v>
      </c>
      <c r="B1348" s="2">
        <v>4060689</v>
      </c>
      <c r="C1348" s="3" t="s">
        <v>2936</v>
      </c>
      <c r="D1348" s="4">
        <v>20608.259525519999</v>
      </c>
      <c r="E1348" s="3" t="s">
        <v>3033</v>
      </c>
      <c r="F1348" s="3" t="s">
        <v>3033</v>
      </c>
      <c r="G1348" s="3" t="s">
        <v>3120</v>
      </c>
      <c r="H1348" s="3" t="s">
        <v>3121</v>
      </c>
      <c r="I1348" s="3" t="s">
        <v>3586</v>
      </c>
      <c r="J1348" s="4">
        <v>80.139690000000002</v>
      </c>
      <c r="K1348" s="4">
        <v>23.686405000000001</v>
      </c>
      <c r="L1348" s="4">
        <v>24.805385999999999</v>
      </c>
      <c r="M1348" s="4">
        <v>3.0218829999999999</v>
      </c>
      <c r="N1348" s="4">
        <v>50.101351000000001</v>
      </c>
      <c r="O1348" s="4">
        <v>25.492049999999999</v>
      </c>
      <c r="P1348" s="4">
        <v>2.3881800000000002</v>
      </c>
      <c r="Q1348" s="4">
        <v>11.393405</v>
      </c>
      <c r="R1348" s="4">
        <v>20.853114999999999</v>
      </c>
      <c r="S1348" s="3" t="s">
        <v>5778</v>
      </c>
      <c r="T1348" s="4">
        <v>59.32</v>
      </c>
      <c r="U1348" s="4">
        <v>20608.259525519999</v>
      </c>
      <c r="V1348" s="10">
        <v>25464.259525000001</v>
      </c>
      <c r="W1348" s="4">
        <v>3.11867835468645</v>
      </c>
      <c r="X1348" s="4">
        <v>60.22</v>
      </c>
      <c r="Y1348" s="4">
        <v>32.505000000000003</v>
      </c>
      <c r="Z1348" s="4">
        <v>50.101351000000001</v>
      </c>
      <c r="AA1348" s="10">
        <v>28.069843372899999</v>
      </c>
      <c r="AB1348" s="10">
        <v>47.175963480699998</v>
      </c>
      <c r="AC1348" s="4">
        <v>1.3661080000000001</v>
      </c>
      <c r="AD1348" s="4">
        <v>1.3139938732925001</v>
      </c>
      <c r="AE1348" s="4">
        <v>1.3537921901150001</v>
      </c>
      <c r="AF1348" s="4">
        <v>11.393405</v>
      </c>
      <c r="AG1348" s="4">
        <v>10.3824863970795</v>
      </c>
      <c r="AH1348" s="4">
        <v>12.712128182214901</v>
      </c>
      <c r="AI1348" s="4">
        <v>2.3881800000000002</v>
      </c>
      <c r="AJ1348" s="4">
        <v>3.7916270000000001</v>
      </c>
    </row>
    <row r="1349" spans="1:36" hidden="1" x14ac:dyDescent="0.3">
      <c r="A1349" s="1" t="s">
        <v>1343</v>
      </c>
      <c r="B1349" s="2">
        <v>4805115</v>
      </c>
      <c r="C1349" s="3" t="s">
        <v>2936</v>
      </c>
      <c r="D1349" s="4">
        <v>2036.5834932</v>
      </c>
      <c r="E1349" s="3" t="s">
        <v>3098</v>
      </c>
      <c r="F1349" s="3" t="s">
        <v>3098</v>
      </c>
      <c r="G1349" s="3" t="s">
        <v>3099</v>
      </c>
      <c r="H1349" s="3" t="s">
        <v>3156</v>
      </c>
      <c r="I1349" s="3" t="s">
        <v>3341</v>
      </c>
      <c r="J1349" s="4">
        <v>-12.250954</v>
      </c>
      <c r="K1349" s="4">
        <v>-17.150289999999998</v>
      </c>
      <c r="L1349" s="4">
        <v>-13.732028</v>
      </c>
      <c r="M1349" s="4">
        <v>0.41232099999999999</v>
      </c>
      <c r="N1349" s="5" t="s">
        <v>3638</v>
      </c>
      <c r="O1349" s="4">
        <v>5.8507629999999997</v>
      </c>
      <c r="P1349" s="4">
        <v>1.0863860000000001</v>
      </c>
      <c r="Q1349" s="5" t="s">
        <v>3639</v>
      </c>
      <c r="R1349" s="4">
        <v>9.5509350000000008</v>
      </c>
      <c r="S1349" s="3" t="s">
        <v>5779</v>
      </c>
      <c r="T1349" s="4">
        <v>41.4</v>
      </c>
      <c r="U1349" s="4">
        <v>2036.5834932</v>
      </c>
      <c r="V1349" s="10">
        <v>2546.145493</v>
      </c>
      <c r="W1349" s="4">
        <v>1.1594202898550701</v>
      </c>
      <c r="X1349" s="4">
        <v>65.94</v>
      </c>
      <c r="Y1349" s="4">
        <v>40.86</v>
      </c>
      <c r="Z1349" s="5" t="s">
        <v>3638</v>
      </c>
      <c r="AA1349" s="10">
        <v>5.9898433091000003</v>
      </c>
      <c r="AB1349" s="10">
        <v>4.9236536364000001</v>
      </c>
      <c r="AC1349" s="4">
        <v>2.526605</v>
      </c>
      <c r="AD1349" s="4">
        <v>2.8735059192983998</v>
      </c>
      <c r="AE1349" s="4">
        <v>2.6017463208903</v>
      </c>
      <c r="AF1349" s="5" t="s">
        <v>3639</v>
      </c>
      <c r="AG1349" s="4">
        <v>5.4750718761027004</v>
      </c>
      <c r="AH1349" s="4">
        <v>4.2537732504876002</v>
      </c>
      <c r="AI1349" s="4">
        <v>1.0863860000000001</v>
      </c>
      <c r="AJ1349" s="4">
        <v>1.0863860000000001</v>
      </c>
    </row>
    <row r="1350" spans="1:36" hidden="1" x14ac:dyDescent="0.3">
      <c r="A1350" s="1" t="s">
        <v>1344</v>
      </c>
      <c r="B1350" s="2">
        <v>4913056</v>
      </c>
      <c r="C1350" s="3" t="s">
        <v>2919</v>
      </c>
      <c r="D1350" s="4">
        <v>4294.2996395999999</v>
      </c>
      <c r="E1350" s="3" t="s">
        <v>3007</v>
      </c>
      <c r="F1350" s="3" t="s">
        <v>3256</v>
      </c>
      <c r="G1350" s="3" t="s">
        <v>3257</v>
      </c>
      <c r="H1350" s="3" t="s">
        <v>3257</v>
      </c>
      <c r="I1350" s="3" t="s">
        <v>3426</v>
      </c>
      <c r="J1350" s="4">
        <v>8.3131360000000001</v>
      </c>
      <c r="K1350" s="4">
        <v>9.4091729999999991</v>
      </c>
      <c r="L1350" s="4">
        <v>11.51127</v>
      </c>
      <c r="M1350" s="4">
        <v>7.5571599999999997</v>
      </c>
      <c r="N1350" s="4">
        <v>28.690349000000001</v>
      </c>
      <c r="O1350" s="4">
        <v>53.181277000000001</v>
      </c>
      <c r="P1350" s="4" t="s">
        <v>2935</v>
      </c>
      <c r="Q1350" s="4">
        <v>15.889245000000001</v>
      </c>
      <c r="R1350" s="4" t="s">
        <v>2924</v>
      </c>
      <c r="S1350" s="3" t="s">
        <v>5780</v>
      </c>
      <c r="T1350" s="5" t="s">
        <v>5781</v>
      </c>
      <c r="U1350" s="4">
        <v>4294.2996395999999</v>
      </c>
      <c r="V1350" s="10">
        <v>4559.3236390000002</v>
      </c>
      <c r="W1350" s="4">
        <v>2.2376370552696399</v>
      </c>
      <c r="X1350" s="4">
        <v>156.75</v>
      </c>
      <c r="Y1350" s="4">
        <v>108.39</v>
      </c>
      <c r="Z1350" s="4">
        <v>28.690349000000001</v>
      </c>
      <c r="AA1350" s="10">
        <v>24.6906077348</v>
      </c>
      <c r="AB1350" s="10">
        <v>26.0330097087</v>
      </c>
      <c r="AC1350" s="4">
        <v>3.211786</v>
      </c>
      <c r="AD1350" s="4">
        <v>3.0566664246447002</v>
      </c>
      <c r="AE1350" s="4">
        <v>3.1382718008884001</v>
      </c>
      <c r="AF1350" s="4">
        <v>15.889245000000001</v>
      </c>
      <c r="AG1350" s="4">
        <v>16.140827088750498</v>
      </c>
      <c r="AH1350" s="4">
        <v>16.252114965124999</v>
      </c>
      <c r="AI1350" s="4" t="s">
        <v>2935</v>
      </c>
      <c r="AJ1350" s="4" t="s">
        <v>2935</v>
      </c>
    </row>
    <row r="1351" spans="1:36" hidden="1" x14ac:dyDescent="0.3">
      <c r="A1351" s="1" t="s">
        <v>1345</v>
      </c>
      <c r="B1351" s="2">
        <v>4811582</v>
      </c>
      <c r="C1351" s="3" t="s">
        <v>2919</v>
      </c>
      <c r="D1351" s="4">
        <v>9084.6055560700006</v>
      </c>
      <c r="E1351" s="3" t="s">
        <v>2920</v>
      </c>
      <c r="F1351" s="3" t="s">
        <v>2921</v>
      </c>
      <c r="G1351" s="3" t="s">
        <v>3114</v>
      </c>
      <c r="H1351" s="3" t="s">
        <v>3114</v>
      </c>
      <c r="I1351" s="3" t="s">
        <v>3051</v>
      </c>
      <c r="J1351" s="4">
        <v>44.210704</v>
      </c>
      <c r="K1351" s="4">
        <v>15.236686000000001</v>
      </c>
      <c r="L1351" s="4">
        <v>11.155792</v>
      </c>
      <c r="M1351" s="4">
        <v>2.7211699999999999</v>
      </c>
      <c r="N1351" s="4" t="s">
        <v>2924</v>
      </c>
      <c r="O1351" s="4" t="s">
        <v>2924</v>
      </c>
      <c r="P1351" s="4">
        <v>7.934259</v>
      </c>
      <c r="Q1351" s="4" t="s">
        <v>2924</v>
      </c>
      <c r="R1351" s="4" t="s">
        <v>2924</v>
      </c>
      <c r="S1351" s="3" t="s">
        <v>5782</v>
      </c>
      <c r="T1351" s="4">
        <v>85.69</v>
      </c>
      <c r="U1351" s="4">
        <v>9084.6055560700006</v>
      </c>
      <c r="V1351" s="10">
        <v>8095.7525560000004</v>
      </c>
      <c r="W1351" s="4" t="s">
        <v>2935</v>
      </c>
      <c r="X1351" s="4">
        <v>93.45</v>
      </c>
      <c r="Y1351" s="4">
        <v>58.14</v>
      </c>
      <c r="Z1351" s="4" t="s">
        <v>2924</v>
      </c>
      <c r="AA1351" s="10" t="s">
        <v>2924</v>
      </c>
      <c r="AB1351" s="10" t="s">
        <v>2924</v>
      </c>
      <c r="AC1351" s="4">
        <v>13.191108</v>
      </c>
      <c r="AD1351" s="4">
        <v>9.6033030820830998</v>
      </c>
      <c r="AE1351" s="4">
        <v>11.982000986650901</v>
      </c>
      <c r="AF1351" s="4" t="s">
        <v>2924</v>
      </c>
      <c r="AG1351" s="4" t="s">
        <v>2924</v>
      </c>
      <c r="AH1351" s="4" t="s">
        <v>2924</v>
      </c>
      <c r="AI1351" s="4">
        <v>7.934259</v>
      </c>
      <c r="AJ1351" s="4">
        <v>7.934259</v>
      </c>
    </row>
    <row r="1352" spans="1:36" hidden="1" x14ac:dyDescent="0.3">
      <c r="A1352" s="1" t="s">
        <v>1346</v>
      </c>
      <c r="B1352" s="2">
        <v>4048157</v>
      </c>
      <c r="C1352" s="3" t="s">
        <v>2919</v>
      </c>
      <c r="D1352" s="4">
        <v>179420.51504</v>
      </c>
      <c r="E1352" s="3" t="s">
        <v>2946</v>
      </c>
      <c r="F1352" s="3" t="s">
        <v>2947</v>
      </c>
      <c r="G1352" s="3" t="s">
        <v>2948</v>
      </c>
      <c r="H1352" s="3" t="s">
        <v>2990</v>
      </c>
      <c r="I1352" s="3" t="s">
        <v>2950</v>
      </c>
      <c r="J1352" s="4">
        <v>13.482369</v>
      </c>
      <c r="K1352" s="4">
        <v>-3.7833130000000001</v>
      </c>
      <c r="L1352" s="5" t="s">
        <v>3640</v>
      </c>
      <c r="M1352" s="4">
        <v>-6.941719</v>
      </c>
      <c r="N1352" s="4">
        <v>62.262425999999998</v>
      </c>
      <c r="O1352" s="4">
        <v>34.844048000000001</v>
      </c>
      <c r="P1352" s="4">
        <v>9.8828180000000003</v>
      </c>
      <c r="Q1352" s="4">
        <v>39.725824000000003</v>
      </c>
      <c r="R1352" s="4">
        <v>38.501978000000001</v>
      </c>
      <c r="S1352" s="3" t="s">
        <v>5783</v>
      </c>
      <c r="T1352" s="5" t="s">
        <v>5784</v>
      </c>
      <c r="U1352" s="4">
        <v>179420.51504</v>
      </c>
      <c r="V1352" s="10">
        <v>182778.51504</v>
      </c>
      <c r="W1352" s="4">
        <v>0.64987814784727904</v>
      </c>
      <c r="X1352" s="4">
        <v>714.78</v>
      </c>
      <c r="Y1352" s="4">
        <v>557.29</v>
      </c>
      <c r="Z1352" s="4">
        <v>62.262425999999998</v>
      </c>
      <c r="AA1352" s="10">
        <v>32.500825061500002</v>
      </c>
      <c r="AB1352" s="10">
        <v>33.1389717351</v>
      </c>
      <c r="AC1352" s="4">
        <v>11.017391</v>
      </c>
      <c r="AD1352" s="4">
        <v>9.8457734718630991</v>
      </c>
      <c r="AE1352" s="4">
        <v>9.9991638469111006</v>
      </c>
      <c r="AF1352" s="4">
        <v>39.725824000000003</v>
      </c>
      <c r="AG1352" s="4">
        <v>23.842722720696202</v>
      </c>
      <c r="AH1352" s="4">
        <v>25.5759194194098</v>
      </c>
      <c r="AI1352" s="4">
        <v>9.8828180000000003</v>
      </c>
      <c r="AJ1352" s="4" t="s">
        <v>2924</v>
      </c>
    </row>
    <row r="1353" spans="1:36" hidden="1" x14ac:dyDescent="0.3">
      <c r="A1353" s="1" t="s">
        <v>1347</v>
      </c>
      <c r="B1353" s="2">
        <v>28587405</v>
      </c>
      <c r="C1353" s="3" t="s">
        <v>2941</v>
      </c>
      <c r="D1353" s="4">
        <v>1222.5669422399999</v>
      </c>
      <c r="E1353" s="3" t="s">
        <v>2937</v>
      </c>
      <c r="F1353" s="3" t="s">
        <v>2938</v>
      </c>
      <c r="G1353" s="3" t="s">
        <v>2952</v>
      </c>
      <c r="H1353" s="3" t="s">
        <v>2952</v>
      </c>
      <c r="I1353" s="3" t="s">
        <v>3607</v>
      </c>
      <c r="J1353" s="4">
        <v>399.00990100000001</v>
      </c>
      <c r="K1353" s="4">
        <v>184.21052599999999</v>
      </c>
      <c r="L1353" s="4">
        <v>76.223776000000001</v>
      </c>
      <c r="M1353" s="4">
        <v>21.739129999999999</v>
      </c>
      <c r="N1353" s="4" t="s">
        <v>2924</v>
      </c>
      <c r="O1353" s="4" t="s">
        <v>2924</v>
      </c>
      <c r="P1353" s="4" t="s">
        <v>2924</v>
      </c>
      <c r="Q1353" s="4" t="s">
        <v>2924</v>
      </c>
      <c r="R1353" s="4" t="s">
        <v>2924</v>
      </c>
      <c r="S1353" s="3" t="s">
        <v>5785</v>
      </c>
      <c r="T1353" s="4">
        <v>15.12</v>
      </c>
      <c r="U1353" s="4">
        <v>1222.5669422399999</v>
      </c>
      <c r="V1353" s="10">
        <v>1663.776942</v>
      </c>
      <c r="W1353" s="4" t="s">
        <v>2935</v>
      </c>
      <c r="X1353" s="4">
        <v>15.55</v>
      </c>
      <c r="Y1353" s="5" t="s">
        <v>5786</v>
      </c>
      <c r="Z1353" s="4" t="s">
        <v>2924</v>
      </c>
      <c r="AA1353" s="10" t="s">
        <v>2924</v>
      </c>
      <c r="AB1353" s="10" t="s">
        <v>2924</v>
      </c>
      <c r="AC1353" s="4">
        <v>8.1598089999999992</v>
      </c>
      <c r="AD1353" s="4">
        <v>5.6922617012358998</v>
      </c>
      <c r="AE1353" s="4">
        <v>7.3062141973856001</v>
      </c>
      <c r="AF1353" s="4" t="s">
        <v>2924</v>
      </c>
      <c r="AG1353" s="4" t="s">
        <v>2924</v>
      </c>
      <c r="AH1353" s="4" t="s">
        <v>2924</v>
      </c>
      <c r="AI1353" s="4" t="s">
        <v>2924</v>
      </c>
      <c r="AJ1353" s="4" t="s">
        <v>2924</v>
      </c>
    </row>
    <row r="1354" spans="1:36" hidden="1" x14ac:dyDescent="0.3">
      <c r="A1354" s="1" t="s">
        <v>1348</v>
      </c>
      <c r="B1354" s="2">
        <v>4410647</v>
      </c>
      <c r="C1354" s="3" t="s">
        <v>2919</v>
      </c>
      <c r="D1354" s="4">
        <v>195140.03253215001</v>
      </c>
      <c r="E1354" s="3" t="s">
        <v>2920</v>
      </c>
      <c r="F1354" s="3" t="s">
        <v>2961</v>
      </c>
      <c r="G1354" s="3" t="s">
        <v>2962</v>
      </c>
      <c r="H1354" s="3" t="s">
        <v>2963</v>
      </c>
      <c r="I1354" s="3" t="s">
        <v>3292</v>
      </c>
      <c r="J1354" s="4">
        <v>72.280745999999994</v>
      </c>
      <c r="K1354" s="4">
        <v>11.712171</v>
      </c>
      <c r="L1354" s="4">
        <v>5.8685989999999997</v>
      </c>
      <c r="M1354" s="4">
        <v>3.8399580000000002</v>
      </c>
      <c r="N1354" s="4">
        <v>88.124497000000005</v>
      </c>
      <c r="O1354" s="4" t="s">
        <v>2924</v>
      </c>
      <c r="P1354" s="4">
        <v>12.523028999999999</v>
      </c>
      <c r="Q1354" s="4">
        <v>75.438418999999996</v>
      </c>
      <c r="R1354" s="4">
        <v>299.60006700000002</v>
      </c>
      <c r="S1354" s="3" t="s">
        <v>5787</v>
      </c>
      <c r="T1354" s="4">
        <v>547.87</v>
      </c>
      <c r="U1354" s="4">
        <v>195140.03253215001</v>
      </c>
      <c r="V1354" s="10">
        <v>191002.53253200001</v>
      </c>
      <c r="W1354" s="4" t="s">
        <v>2935</v>
      </c>
      <c r="X1354" s="4">
        <v>552</v>
      </c>
      <c r="Y1354" s="5" t="s">
        <v>5788</v>
      </c>
      <c r="Z1354" s="4">
        <v>88.124497000000005</v>
      </c>
      <c r="AA1354" s="10">
        <v>73.0853887918</v>
      </c>
      <c r="AB1354" s="10">
        <v>80.035937066299994</v>
      </c>
      <c r="AC1354" s="4">
        <v>24.279263</v>
      </c>
      <c r="AD1354" s="4">
        <v>20.938278580607001</v>
      </c>
      <c r="AE1354" s="4">
        <v>23.461221116268</v>
      </c>
      <c r="AF1354" s="4">
        <v>75.438418999999996</v>
      </c>
      <c r="AG1354" s="4">
        <v>50.247612883843303</v>
      </c>
      <c r="AH1354" s="4">
        <v>57.158962834026397</v>
      </c>
      <c r="AI1354" s="4">
        <v>12.523028999999999</v>
      </c>
      <c r="AJ1354" s="4">
        <v>12.830679</v>
      </c>
    </row>
    <row r="1355" spans="1:36" hidden="1" x14ac:dyDescent="0.3">
      <c r="A1355" s="1" t="s">
        <v>1349</v>
      </c>
      <c r="B1355" s="2">
        <v>4098709</v>
      </c>
      <c r="C1355" s="3" t="s">
        <v>2936</v>
      </c>
      <c r="D1355" s="4">
        <v>2371.7607532500001</v>
      </c>
      <c r="E1355" s="3" t="s">
        <v>2977</v>
      </c>
      <c r="F1355" s="3" t="s">
        <v>2978</v>
      </c>
      <c r="G1355" s="3" t="s">
        <v>2979</v>
      </c>
      <c r="H1355" s="3" t="s">
        <v>2979</v>
      </c>
      <c r="I1355" s="3" t="s">
        <v>2980</v>
      </c>
      <c r="J1355" s="4">
        <v>26.127973999999998</v>
      </c>
      <c r="K1355" s="4">
        <v>8.9266740000000002</v>
      </c>
      <c r="L1355" s="4">
        <v>5.2001369999999998</v>
      </c>
      <c r="M1355" s="4">
        <v>1.9562330000000001</v>
      </c>
      <c r="N1355" s="4" t="s">
        <v>2924</v>
      </c>
      <c r="O1355" s="4">
        <v>20.27027</v>
      </c>
      <c r="P1355" s="4">
        <v>1.3512919999999999</v>
      </c>
      <c r="Q1355" s="4">
        <v>15.884776</v>
      </c>
      <c r="R1355" s="4">
        <v>20.395737</v>
      </c>
      <c r="S1355" s="3" t="s">
        <v>5789</v>
      </c>
      <c r="T1355" s="4">
        <v>30.75</v>
      </c>
      <c r="U1355" s="4">
        <v>2371.7607532500001</v>
      </c>
      <c r="V1355" s="10">
        <v>2901.4337529999998</v>
      </c>
      <c r="W1355" s="4">
        <v>2.9437398373983701</v>
      </c>
      <c r="X1355" s="4">
        <v>31.37</v>
      </c>
      <c r="Y1355" s="4">
        <v>23.53</v>
      </c>
      <c r="Z1355" s="4" t="s">
        <v>2924</v>
      </c>
      <c r="AA1355" s="10">
        <v>114.953271028</v>
      </c>
      <c r="AB1355" s="10">
        <v>286.04651162789997</v>
      </c>
      <c r="AC1355" s="4">
        <v>9.8500940000000003</v>
      </c>
      <c r="AD1355" s="4">
        <v>9.8240826149213998</v>
      </c>
      <c r="AE1355" s="4">
        <v>10.643941633843299</v>
      </c>
      <c r="AF1355" s="4">
        <v>15.884776</v>
      </c>
      <c r="AG1355" s="4">
        <v>16.8981466826401</v>
      </c>
      <c r="AH1355" s="4">
        <v>18.115890355620301</v>
      </c>
      <c r="AI1355" s="4">
        <v>1.3512919999999999</v>
      </c>
      <c r="AJ1355" s="5" t="s">
        <v>5790</v>
      </c>
    </row>
    <row r="1356" spans="1:36" hidden="1" x14ac:dyDescent="0.3">
      <c r="A1356" s="1" t="s">
        <v>1350</v>
      </c>
      <c r="B1356" s="2">
        <v>5738663</v>
      </c>
      <c r="C1356" s="3" t="s">
        <v>2941</v>
      </c>
      <c r="D1356" s="4">
        <v>1089.7260000000001</v>
      </c>
      <c r="E1356" s="3" t="s">
        <v>2930</v>
      </c>
      <c r="F1356" s="3" t="s">
        <v>2954</v>
      </c>
      <c r="G1356" s="3" t="s">
        <v>2955</v>
      </c>
      <c r="H1356" s="3" t="s">
        <v>2956</v>
      </c>
      <c r="I1356" s="3"/>
      <c r="J1356" s="4">
        <v>0.60168500000000003</v>
      </c>
      <c r="K1356" s="4">
        <v>5.9844000000000001E-2</v>
      </c>
      <c r="L1356" s="4">
        <v>7.9809000000000005E-2</v>
      </c>
      <c r="M1356" s="4">
        <v>-0.35756900000000003</v>
      </c>
      <c r="N1356" s="4" t="s">
        <v>2935</v>
      </c>
      <c r="O1356" s="4" t="s">
        <v>2935</v>
      </c>
      <c r="P1356" s="4" t="s">
        <v>2935</v>
      </c>
      <c r="Q1356" s="4" t="s">
        <v>2935</v>
      </c>
      <c r="R1356" s="4" t="s">
        <v>2935</v>
      </c>
      <c r="S1356" s="3" t="s">
        <v>5791</v>
      </c>
      <c r="T1356" s="4">
        <v>25.08</v>
      </c>
      <c r="U1356" s="4">
        <v>1089.7260000000001</v>
      </c>
      <c r="V1356" s="10" t="s">
        <v>2935</v>
      </c>
      <c r="W1356" s="4">
        <v>5.75885167464115</v>
      </c>
      <c r="X1356" s="4">
        <v>25.24</v>
      </c>
      <c r="Y1356" s="4">
        <v>24.87</v>
      </c>
      <c r="Z1356" s="4" t="s">
        <v>2935</v>
      </c>
      <c r="AA1356" s="10" t="s">
        <v>2935</v>
      </c>
      <c r="AB1356" s="10" t="s">
        <v>2935</v>
      </c>
      <c r="AC1356" s="4" t="s">
        <v>2935</v>
      </c>
      <c r="AD1356" s="4" t="s">
        <v>2935</v>
      </c>
      <c r="AE1356" s="4" t="s">
        <v>2935</v>
      </c>
      <c r="AF1356" s="4" t="s">
        <v>2935</v>
      </c>
      <c r="AG1356" s="4" t="s">
        <v>2935</v>
      </c>
      <c r="AH1356" s="4" t="s">
        <v>2935</v>
      </c>
      <c r="AI1356" s="4" t="s">
        <v>2935</v>
      </c>
      <c r="AJ1356" s="4" t="s">
        <v>2935</v>
      </c>
    </row>
    <row r="1357" spans="1:36" hidden="1" x14ac:dyDescent="0.3">
      <c r="A1357" s="1" t="s">
        <v>1351</v>
      </c>
      <c r="B1357" s="2">
        <v>7261637</v>
      </c>
      <c r="C1357" s="3" t="s">
        <v>2941</v>
      </c>
      <c r="D1357" s="4">
        <v>998.93100000000004</v>
      </c>
      <c r="E1357" s="3" t="s">
        <v>2930</v>
      </c>
      <c r="F1357" s="3" t="s">
        <v>2954</v>
      </c>
      <c r="G1357" s="3" t="s">
        <v>2955</v>
      </c>
      <c r="H1357" s="3" t="s">
        <v>2956</v>
      </c>
      <c r="I1357" s="3"/>
      <c r="J1357" s="4">
        <v>2.1700620000000002</v>
      </c>
      <c r="K1357" s="4">
        <v>0.21720200000000001</v>
      </c>
      <c r="L1357" s="4">
        <v>-8.6618000000000001E-2</v>
      </c>
      <c r="M1357" s="4">
        <v>-0.431593</v>
      </c>
      <c r="N1357" s="4" t="s">
        <v>2935</v>
      </c>
      <c r="O1357" s="4" t="s">
        <v>2935</v>
      </c>
      <c r="P1357" s="4" t="s">
        <v>2935</v>
      </c>
      <c r="Q1357" s="4" t="s">
        <v>2935</v>
      </c>
      <c r="R1357" s="4" t="s">
        <v>2935</v>
      </c>
      <c r="S1357" s="3" t="s">
        <v>5792</v>
      </c>
      <c r="T1357" s="4">
        <v>23.07</v>
      </c>
      <c r="U1357" s="4">
        <v>998.93100000000004</v>
      </c>
      <c r="V1357" s="10" t="s">
        <v>2935</v>
      </c>
      <c r="W1357" s="4">
        <v>6.43485045513654</v>
      </c>
      <c r="X1357" s="4">
        <v>23.23</v>
      </c>
      <c r="Y1357" s="4">
        <v>22.55</v>
      </c>
      <c r="Z1357" s="4" t="s">
        <v>2935</v>
      </c>
      <c r="AA1357" s="10" t="s">
        <v>2935</v>
      </c>
      <c r="AB1357" s="10" t="s">
        <v>2935</v>
      </c>
      <c r="AC1357" s="4" t="s">
        <v>2935</v>
      </c>
      <c r="AD1357" s="4" t="s">
        <v>2935</v>
      </c>
      <c r="AE1357" s="4" t="s">
        <v>2935</v>
      </c>
      <c r="AF1357" s="4" t="s">
        <v>2935</v>
      </c>
      <c r="AG1357" s="4" t="s">
        <v>2935</v>
      </c>
      <c r="AH1357" s="4" t="s">
        <v>2935</v>
      </c>
      <c r="AI1357" s="4" t="s">
        <v>2935</v>
      </c>
      <c r="AJ1357" s="4" t="s">
        <v>2935</v>
      </c>
    </row>
    <row r="1358" spans="1:36" hidden="1" x14ac:dyDescent="0.3">
      <c r="A1358" s="1" t="s">
        <v>1352</v>
      </c>
      <c r="B1358" s="2">
        <v>10829282</v>
      </c>
      <c r="C1358" s="3" t="s">
        <v>2941</v>
      </c>
      <c r="D1358" s="4">
        <v>793.90002334999997</v>
      </c>
      <c r="E1358" s="3" t="s">
        <v>2930</v>
      </c>
      <c r="F1358" s="3" t="s">
        <v>2954</v>
      </c>
      <c r="G1358" s="3" t="s">
        <v>2955</v>
      </c>
      <c r="H1358" s="3" t="s">
        <v>2956</v>
      </c>
      <c r="I1358" s="3"/>
      <c r="J1358" s="4">
        <v>2.5472109999999999</v>
      </c>
      <c r="K1358" s="4">
        <v>0.49494300000000002</v>
      </c>
      <c r="L1358" s="4">
        <v>8.5726999999999998E-2</v>
      </c>
      <c r="M1358" s="4">
        <v>-0.42643900000000001</v>
      </c>
      <c r="N1358" s="4" t="s">
        <v>2935</v>
      </c>
      <c r="O1358" s="4" t="s">
        <v>2935</v>
      </c>
      <c r="P1358" s="4" t="s">
        <v>2935</v>
      </c>
      <c r="Q1358" s="4" t="s">
        <v>2935</v>
      </c>
      <c r="R1358" s="4" t="s">
        <v>2935</v>
      </c>
      <c r="S1358" s="3" t="s">
        <v>5793</v>
      </c>
      <c r="T1358" s="4">
        <v>23.35</v>
      </c>
      <c r="U1358" s="4">
        <v>793.90002334999997</v>
      </c>
      <c r="V1358" s="10" t="s">
        <v>2935</v>
      </c>
      <c r="W1358" s="4">
        <v>6.4255246252676699</v>
      </c>
      <c r="X1358" s="4">
        <v>23.56</v>
      </c>
      <c r="Y1358" s="4">
        <v>22.73</v>
      </c>
      <c r="Z1358" s="4" t="s">
        <v>2935</v>
      </c>
      <c r="AA1358" s="10" t="s">
        <v>2935</v>
      </c>
      <c r="AB1358" s="10" t="s">
        <v>2935</v>
      </c>
      <c r="AC1358" s="4" t="s">
        <v>2935</v>
      </c>
      <c r="AD1358" s="4" t="s">
        <v>2935</v>
      </c>
      <c r="AE1358" s="4" t="s">
        <v>2935</v>
      </c>
      <c r="AF1358" s="4" t="s">
        <v>2935</v>
      </c>
      <c r="AG1358" s="4" t="s">
        <v>2935</v>
      </c>
      <c r="AH1358" s="4" t="s">
        <v>2935</v>
      </c>
      <c r="AI1358" s="4" t="s">
        <v>2935</v>
      </c>
      <c r="AJ1358" s="4" t="s">
        <v>2935</v>
      </c>
    </row>
    <row r="1359" spans="1:36" hidden="1" x14ac:dyDescent="0.3">
      <c r="A1359" s="1" t="s">
        <v>1353</v>
      </c>
      <c r="B1359" s="2">
        <v>5726616</v>
      </c>
      <c r="C1359" s="3" t="s">
        <v>2941</v>
      </c>
      <c r="D1359" s="4">
        <v>1315.4625000000001</v>
      </c>
      <c r="E1359" s="3" t="s">
        <v>2930</v>
      </c>
      <c r="F1359" s="3" t="s">
        <v>2954</v>
      </c>
      <c r="G1359" s="3" t="s">
        <v>2955</v>
      </c>
      <c r="H1359" s="3" t="s">
        <v>2956</v>
      </c>
      <c r="I1359" s="3"/>
      <c r="J1359" s="4">
        <v>34.847990000000003</v>
      </c>
      <c r="K1359" s="4">
        <v>13.355316999999999</v>
      </c>
      <c r="L1359" s="4">
        <v>6.6626440000000002</v>
      </c>
      <c r="M1359" s="4">
        <v>2.884935</v>
      </c>
      <c r="N1359" s="4" t="s">
        <v>2935</v>
      </c>
      <c r="O1359" s="4" t="s">
        <v>2935</v>
      </c>
      <c r="P1359" s="4" t="s">
        <v>2935</v>
      </c>
      <c r="Q1359" s="4" t="s">
        <v>2935</v>
      </c>
      <c r="R1359" s="4" t="s">
        <v>2935</v>
      </c>
      <c r="S1359" s="3" t="s">
        <v>5794</v>
      </c>
      <c r="T1359" s="4">
        <v>123.75</v>
      </c>
      <c r="U1359" s="4">
        <v>1315.4625000000001</v>
      </c>
      <c r="V1359" s="10" t="s">
        <v>2935</v>
      </c>
      <c r="W1359" s="4">
        <v>0.74421010101010099</v>
      </c>
      <c r="X1359" s="4">
        <v>123.86</v>
      </c>
      <c r="Y1359" s="4">
        <v>91.24</v>
      </c>
      <c r="Z1359" s="4" t="s">
        <v>2935</v>
      </c>
      <c r="AA1359" s="10" t="s">
        <v>2935</v>
      </c>
      <c r="AB1359" s="10" t="s">
        <v>2935</v>
      </c>
      <c r="AC1359" s="4" t="s">
        <v>2935</v>
      </c>
      <c r="AD1359" s="4" t="s">
        <v>2935</v>
      </c>
      <c r="AE1359" s="4" t="s">
        <v>2935</v>
      </c>
      <c r="AF1359" s="4" t="s">
        <v>2935</v>
      </c>
      <c r="AG1359" s="4" t="s">
        <v>2935</v>
      </c>
      <c r="AH1359" s="4" t="s">
        <v>2935</v>
      </c>
      <c r="AI1359" s="4" t="s">
        <v>2935</v>
      </c>
      <c r="AJ1359" s="4" t="s">
        <v>2935</v>
      </c>
    </row>
    <row r="1360" spans="1:36" hidden="1" x14ac:dyDescent="0.3">
      <c r="A1360" s="1" t="s">
        <v>1354</v>
      </c>
      <c r="B1360" s="2">
        <v>5724656</v>
      </c>
      <c r="C1360" s="3" t="s">
        <v>2941</v>
      </c>
      <c r="D1360" s="4">
        <v>730.97732399999995</v>
      </c>
      <c r="E1360" s="3" t="s">
        <v>2930</v>
      </c>
      <c r="F1360" s="3" t="s">
        <v>2954</v>
      </c>
      <c r="G1360" s="3" t="s">
        <v>2955</v>
      </c>
      <c r="H1360" s="3" t="s">
        <v>2956</v>
      </c>
      <c r="I1360" s="3"/>
      <c r="J1360" s="4">
        <v>24.303440999999999</v>
      </c>
      <c r="K1360" s="4">
        <v>6.1228490000000004</v>
      </c>
      <c r="L1360" s="4">
        <v>1.7124569999999999</v>
      </c>
      <c r="M1360" s="5" t="s">
        <v>3641</v>
      </c>
      <c r="N1360" s="4">
        <v>10.761183000000001</v>
      </c>
      <c r="O1360" s="4" t="s">
        <v>2935</v>
      </c>
      <c r="P1360" s="4">
        <v>1.16638</v>
      </c>
      <c r="Q1360" s="4" t="s">
        <v>2935</v>
      </c>
      <c r="R1360" s="4" t="s">
        <v>2935</v>
      </c>
      <c r="S1360" s="3" t="s">
        <v>5795</v>
      </c>
      <c r="T1360" s="4">
        <v>47.6828</v>
      </c>
      <c r="U1360" s="4">
        <v>730.97732399999995</v>
      </c>
      <c r="V1360" s="10">
        <v>745.65491399999996</v>
      </c>
      <c r="W1360" s="4">
        <v>1.4525153724194</v>
      </c>
      <c r="X1360" s="4">
        <v>47.8</v>
      </c>
      <c r="Y1360" s="4">
        <v>38.195</v>
      </c>
      <c r="Z1360" s="4">
        <v>10.761183000000001</v>
      </c>
      <c r="AA1360" s="10" t="s">
        <v>2935</v>
      </c>
      <c r="AB1360" s="10" t="s">
        <v>2935</v>
      </c>
      <c r="AC1360" s="4">
        <v>48.982216999999999</v>
      </c>
      <c r="AD1360" s="4" t="s">
        <v>2935</v>
      </c>
      <c r="AE1360" s="4" t="s">
        <v>2935</v>
      </c>
      <c r="AF1360" s="4" t="s">
        <v>2935</v>
      </c>
      <c r="AG1360" s="4" t="s">
        <v>2935</v>
      </c>
      <c r="AH1360" s="4" t="s">
        <v>2935</v>
      </c>
      <c r="AI1360" s="4">
        <v>1.16638</v>
      </c>
      <c r="AJ1360" s="4">
        <v>1.16638</v>
      </c>
    </row>
    <row r="1361" spans="1:36" hidden="1" x14ac:dyDescent="0.3">
      <c r="A1361" s="1" t="s">
        <v>1355</v>
      </c>
      <c r="B1361" s="2">
        <v>5726921</v>
      </c>
      <c r="C1361" s="3" t="s">
        <v>2941</v>
      </c>
      <c r="D1361" s="4">
        <v>1424.8824999999999</v>
      </c>
      <c r="E1361" s="3" t="s">
        <v>2930</v>
      </c>
      <c r="F1361" s="3" t="s">
        <v>2954</v>
      </c>
      <c r="G1361" s="3" t="s">
        <v>2955</v>
      </c>
      <c r="H1361" s="3" t="s">
        <v>2956</v>
      </c>
      <c r="I1361" s="3"/>
      <c r="J1361" s="4">
        <v>42.426479999999998</v>
      </c>
      <c r="K1361" s="4">
        <v>15.807904000000001</v>
      </c>
      <c r="L1361" s="5" t="s">
        <v>3642</v>
      </c>
      <c r="M1361" s="4">
        <v>4.5241110000000004</v>
      </c>
      <c r="N1361" s="4" t="s">
        <v>2935</v>
      </c>
      <c r="O1361" s="4" t="s">
        <v>2935</v>
      </c>
      <c r="P1361" s="4" t="s">
        <v>2935</v>
      </c>
      <c r="Q1361" s="4" t="s">
        <v>2935</v>
      </c>
      <c r="R1361" s="4" t="s">
        <v>2935</v>
      </c>
      <c r="S1361" s="3" t="s">
        <v>5796</v>
      </c>
      <c r="T1361" s="4">
        <v>115.75</v>
      </c>
      <c r="U1361" s="4">
        <v>1424.8824999999999</v>
      </c>
      <c r="V1361" s="10" t="s">
        <v>2935</v>
      </c>
      <c r="W1361" s="4">
        <v>0</v>
      </c>
      <c r="X1361" s="4">
        <v>115.85</v>
      </c>
      <c r="Y1361" s="4">
        <v>80.22</v>
      </c>
      <c r="Z1361" s="4" t="s">
        <v>2935</v>
      </c>
      <c r="AA1361" s="10" t="s">
        <v>2935</v>
      </c>
      <c r="AB1361" s="10" t="s">
        <v>2935</v>
      </c>
      <c r="AC1361" s="4" t="s">
        <v>2935</v>
      </c>
      <c r="AD1361" s="4" t="s">
        <v>2935</v>
      </c>
      <c r="AE1361" s="4" t="s">
        <v>2935</v>
      </c>
      <c r="AF1361" s="4" t="s">
        <v>2935</v>
      </c>
      <c r="AG1361" s="4" t="s">
        <v>2935</v>
      </c>
      <c r="AH1361" s="4" t="s">
        <v>2935</v>
      </c>
      <c r="AI1361" s="4" t="s">
        <v>2935</v>
      </c>
      <c r="AJ1361" s="4" t="s">
        <v>2935</v>
      </c>
    </row>
    <row r="1362" spans="1:36" hidden="1" x14ac:dyDescent="0.3">
      <c r="A1362" s="1" t="s">
        <v>1356</v>
      </c>
      <c r="B1362" s="2">
        <v>5726490</v>
      </c>
      <c r="C1362" s="3" t="s">
        <v>2941</v>
      </c>
      <c r="D1362" s="4">
        <v>572.74300000000005</v>
      </c>
      <c r="E1362" s="3" t="s">
        <v>2930</v>
      </c>
      <c r="F1362" s="3" t="s">
        <v>2954</v>
      </c>
      <c r="G1362" s="3" t="s">
        <v>2955</v>
      </c>
      <c r="H1362" s="3" t="s">
        <v>2956</v>
      </c>
      <c r="I1362" s="3"/>
      <c r="J1362" s="4">
        <v>62.284736000000002</v>
      </c>
      <c r="K1362" s="4">
        <v>19.089482</v>
      </c>
      <c r="L1362" s="4">
        <v>15.166237000000001</v>
      </c>
      <c r="M1362" s="4">
        <v>8.8847419999999993</v>
      </c>
      <c r="N1362" s="4" t="s">
        <v>2935</v>
      </c>
      <c r="O1362" s="4" t="s">
        <v>2935</v>
      </c>
      <c r="P1362" s="4" t="s">
        <v>2935</v>
      </c>
      <c r="Q1362" s="4" t="s">
        <v>2935</v>
      </c>
      <c r="R1362" s="4" t="s">
        <v>2935</v>
      </c>
      <c r="S1362" s="3" t="s">
        <v>5797</v>
      </c>
      <c r="T1362" s="4">
        <v>75.86</v>
      </c>
      <c r="U1362" s="4">
        <v>572.74300000000005</v>
      </c>
      <c r="V1362" s="10" t="s">
        <v>2935</v>
      </c>
      <c r="W1362" s="4">
        <v>0</v>
      </c>
      <c r="X1362" s="4">
        <v>75.869900000000001</v>
      </c>
      <c r="Y1362" s="4">
        <v>46.47</v>
      </c>
      <c r="Z1362" s="4" t="s">
        <v>2935</v>
      </c>
      <c r="AA1362" s="10" t="s">
        <v>2935</v>
      </c>
      <c r="AB1362" s="10" t="s">
        <v>2935</v>
      </c>
      <c r="AC1362" s="4" t="s">
        <v>2935</v>
      </c>
      <c r="AD1362" s="4" t="s">
        <v>2935</v>
      </c>
      <c r="AE1362" s="4" t="s">
        <v>2935</v>
      </c>
      <c r="AF1362" s="4" t="s">
        <v>2935</v>
      </c>
      <c r="AG1362" s="4" t="s">
        <v>2935</v>
      </c>
      <c r="AH1362" s="4" t="s">
        <v>2935</v>
      </c>
      <c r="AI1362" s="4" t="s">
        <v>2935</v>
      </c>
      <c r="AJ1362" s="4" t="s">
        <v>2935</v>
      </c>
    </row>
    <row r="1363" spans="1:36" hidden="1" x14ac:dyDescent="0.3">
      <c r="A1363" s="1" t="s">
        <v>1357</v>
      </c>
      <c r="B1363" s="2">
        <v>5726434</v>
      </c>
      <c r="C1363" s="3" t="s">
        <v>2941</v>
      </c>
      <c r="D1363" s="4">
        <v>2732.9580000000001</v>
      </c>
      <c r="E1363" s="3" t="s">
        <v>2930</v>
      </c>
      <c r="F1363" s="3" t="s">
        <v>2954</v>
      </c>
      <c r="G1363" s="3" t="s">
        <v>2955</v>
      </c>
      <c r="H1363" s="3" t="s">
        <v>2956</v>
      </c>
      <c r="I1363" s="3"/>
      <c r="J1363" s="4">
        <v>33.075319999999998</v>
      </c>
      <c r="K1363" s="4">
        <v>11.610486999999999</v>
      </c>
      <c r="L1363" s="4">
        <v>7.9188799999999997</v>
      </c>
      <c r="M1363" s="4">
        <v>4.3173859999999999</v>
      </c>
      <c r="N1363" s="4" t="s">
        <v>2935</v>
      </c>
      <c r="O1363" s="4" t="s">
        <v>2935</v>
      </c>
      <c r="P1363" s="4" t="s">
        <v>2935</v>
      </c>
      <c r="Q1363" s="4" t="s">
        <v>2935</v>
      </c>
      <c r="R1363" s="4" t="s">
        <v>2935</v>
      </c>
      <c r="S1363" s="3" t="s">
        <v>5798</v>
      </c>
      <c r="T1363" s="4">
        <v>44.7</v>
      </c>
      <c r="U1363" s="4">
        <v>2732.9580000000001</v>
      </c>
      <c r="V1363" s="10" t="s">
        <v>2935</v>
      </c>
      <c r="W1363" s="4">
        <v>1.17637583892617</v>
      </c>
      <c r="X1363" s="4">
        <v>44.99</v>
      </c>
      <c r="Y1363" s="4">
        <v>33.240400000000001</v>
      </c>
      <c r="Z1363" s="4" t="s">
        <v>2935</v>
      </c>
      <c r="AA1363" s="10" t="s">
        <v>2935</v>
      </c>
      <c r="AB1363" s="10" t="s">
        <v>2935</v>
      </c>
      <c r="AC1363" s="4" t="s">
        <v>2935</v>
      </c>
      <c r="AD1363" s="4" t="s">
        <v>2935</v>
      </c>
      <c r="AE1363" s="4" t="s">
        <v>2935</v>
      </c>
      <c r="AF1363" s="4" t="s">
        <v>2935</v>
      </c>
      <c r="AG1363" s="4" t="s">
        <v>2935</v>
      </c>
      <c r="AH1363" s="4" t="s">
        <v>2935</v>
      </c>
      <c r="AI1363" s="4" t="s">
        <v>2935</v>
      </c>
      <c r="AJ1363" s="4" t="s">
        <v>2935</v>
      </c>
    </row>
    <row r="1364" spans="1:36" hidden="1" x14ac:dyDescent="0.3">
      <c r="A1364" s="1" t="s">
        <v>1358</v>
      </c>
      <c r="B1364" s="2">
        <v>5724483</v>
      </c>
      <c r="C1364" s="3" t="s">
        <v>2941</v>
      </c>
      <c r="D1364" s="4">
        <v>1275.8031000000001</v>
      </c>
      <c r="E1364" s="3" t="s">
        <v>2930</v>
      </c>
      <c r="F1364" s="3" t="s">
        <v>2954</v>
      </c>
      <c r="G1364" s="3" t="s">
        <v>2955</v>
      </c>
      <c r="H1364" s="3" t="s">
        <v>2956</v>
      </c>
      <c r="I1364" s="3"/>
      <c r="J1364" s="4">
        <v>17.613636</v>
      </c>
      <c r="K1364" s="4">
        <v>7.30443</v>
      </c>
      <c r="L1364" s="4">
        <v>4.3538040000000002</v>
      </c>
      <c r="M1364" s="5" t="s">
        <v>3643</v>
      </c>
      <c r="N1364" s="4">
        <v>23.116751000000001</v>
      </c>
      <c r="O1364" s="4" t="s">
        <v>2935</v>
      </c>
      <c r="P1364" s="4">
        <v>1.142441</v>
      </c>
      <c r="Q1364" s="4" t="s">
        <v>2935</v>
      </c>
      <c r="R1364" s="4" t="s">
        <v>2935</v>
      </c>
      <c r="S1364" s="3" t="s">
        <v>5799</v>
      </c>
      <c r="T1364" s="4">
        <v>22.77</v>
      </c>
      <c r="U1364" s="4">
        <v>1275.8031000000001</v>
      </c>
      <c r="V1364" s="10">
        <v>1273.7122099999999</v>
      </c>
      <c r="W1364" s="4">
        <v>4.0753623188405799</v>
      </c>
      <c r="X1364" s="4">
        <v>22.79</v>
      </c>
      <c r="Y1364" s="4">
        <v>19.149999999999999</v>
      </c>
      <c r="Z1364" s="4">
        <v>23.116751000000001</v>
      </c>
      <c r="AA1364" s="10" t="s">
        <v>2935</v>
      </c>
      <c r="AB1364" s="10" t="s">
        <v>2935</v>
      </c>
      <c r="AC1364" s="4">
        <v>19.092683999999998</v>
      </c>
      <c r="AD1364" s="4" t="s">
        <v>2935</v>
      </c>
      <c r="AE1364" s="4" t="s">
        <v>2935</v>
      </c>
      <c r="AF1364" s="4" t="s">
        <v>2935</v>
      </c>
      <c r="AG1364" s="4" t="s">
        <v>2935</v>
      </c>
      <c r="AH1364" s="4" t="s">
        <v>2935</v>
      </c>
      <c r="AI1364" s="4">
        <v>1.142441</v>
      </c>
      <c r="AJ1364" s="4">
        <v>1.142441</v>
      </c>
    </row>
    <row r="1365" spans="1:36" hidden="1" x14ac:dyDescent="0.3">
      <c r="A1365" s="1" t="s">
        <v>1359</v>
      </c>
      <c r="B1365" s="2">
        <v>5724655</v>
      </c>
      <c r="C1365" s="3" t="s">
        <v>2941</v>
      </c>
      <c r="D1365" s="4">
        <v>854.87519999999995</v>
      </c>
      <c r="E1365" s="3" t="s">
        <v>2930</v>
      </c>
      <c r="F1365" s="3" t="s">
        <v>2954</v>
      </c>
      <c r="G1365" s="3" t="s">
        <v>2955</v>
      </c>
      <c r="H1365" s="3" t="s">
        <v>2956</v>
      </c>
      <c r="I1365" s="3"/>
      <c r="J1365" s="4">
        <v>10.740954</v>
      </c>
      <c r="K1365" s="4">
        <v>-5.1839999999999997E-2</v>
      </c>
      <c r="L1365" s="4">
        <v>-2.527806</v>
      </c>
      <c r="M1365" s="4">
        <v>2.3354569999999999</v>
      </c>
      <c r="N1365" s="4" t="s">
        <v>2935</v>
      </c>
      <c r="O1365" s="4" t="s">
        <v>2935</v>
      </c>
      <c r="P1365" s="4" t="s">
        <v>2935</v>
      </c>
      <c r="Q1365" s="4" t="s">
        <v>2935</v>
      </c>
      <c r="R1365" s="4" t="s">
        <v>2935</v>
      </c>
      <c r="S1365" s="3" t="s">
        <v>5800</v>
      </c>
      <c r="T1365" s="4">
        <v>19.28</v>
      </c>
      <c r="U1365" s="4">
        <v>854.87519999999995</v>
      </c>
      <c r="V1365" s="10" t="s">
        <v>2935</v>
      </c>
      <c r="W1365" s="4">
        <v>4.4253112033194997</v>
      </c>
      <c r="X1365" s="4">
        <v>19.989000000000001</v>
      </c>
      <c r="Y1365" s="4">
        <v>17.28</v>
      </c>
      <c r="Z1365" s="4" t="s">
        <v>2935</v>
      </c>
      <c r="AA1365" s="10" t="s">
        <v>2935</v>
      </c>
      <c r="AB1365" s="10" t="s">
        <v>2935</v>
      </c>
      <c r="AC1365" s="4" t="s">
        <v>2935</v>
      </c>
      <c r="AD1365" s="4" t="s">
        <v>2935</v>
      </c>
      <c r="AE1365" s="4" t="s">
        <v>2935</v>
      </c>
      <c r="AF1365" s="4" t="s">
        <v>2935</v>
      </c>
      <c r="AG1365" s="4" t="s">
        <v>2935</v>
      </c>
      <c r="AH1365" s="4" t="s">
        <v>2935</v>
      </c>
      <c r="AI1365" s="4" t="s">
        <v>2935</v>
      </c>
      <c r="AJ1365" s="4" t="s">
        <v>2935</v>
      </c>
    </row>
    <row r="1366" spans="1:36" hidden="1" x14ac:dyDescent="0.3">
      <c r="A1366" s="1" t="s">
        <v>1360</v>
      </c>
      <c r="B1366" s="2">
        <v>5728541</v>
      </c>
      <c r="C1366" s="3" t="s">
        <v>2941</v>
      </c>
      <c r="D1366" s="4">
        <v>844.18399999999997</v>
      </c>
      <c r="E1366" s="3" t="s">
        <v>2930</v>
      </c>
      <c r="F1366" s="3" t="s">
        <v>2954</v>
      </c>
      <c r="G1366" s="3" t="s">
        <v>2955</v>
      </c>
      <c r="H1366" s="3" t="s">
        <v>2956</v>
      </c>
      <c r="I1366" s="3"/>
      <c r="J1366" s="4">
        <v>36.454067000000002</v>
      </c>
      <c r="K1366" s="4">
        <v>13.562211</v>
      </c>
      <c r="L1366" s="4">
        <v>5.6398640000000002</v>
      </c>
      <c r="M1366" s="4">
        <v>1.8118320000000001</v>
      </c>
      <c r="N1366" s="4" t="s">
        <v>2935</v>
      </c>
      <c r="O1366" s="4" t="s">
        <v>2935</v>
      </c>
      <c r="P1366" s="4" t="s">
        <v>2935</v>
      </c>
      <c r="Q1366" s="4" t="s">
        <v>2935</v>
      </c>
      <c r="R1366" s="4" t="s">
        <v>2935</v>
      </c>
      <c r="S1366" s="3" t="s">
        <v>5801</v>
      </c>
      <c r="T1366" s="4">
        <v>46.64</v>
      </c>
      <c r="U1366" s="4">
        <v>844.18399999999997</v>
      </c>
      <c r="V1366" s="10" t="s">
        <v>2935</v>
      </c>
      <c r="W1366" s="4" t="s">
        <v>2935</v>
      </c>
      <c r="X1366" s="4">
        <v>47.075600000000001</v>
      </c>
      <c r="Y1366" s="4">
        <v>33.99</v>
      </c>
      <c r="Z1366" s="4" t="s">
        <v>2935</v>
      </c>
      <c r="AA1366" s="10" t="s">
        <v>2935</v>
      </c>
      <c r="AB1366" s="10" t="s">
        <v>2935</v>
      </c>
      <c r="AC1366" s="4" t="s">
        <v>2935</v>
      </c>
      <c r="AD1366" s="4" t="s">
        <v>2935</v>
      </c>
      <c r="AE1366" s="4" t="s">
        <v>2935</v>
      </c>
      <c r="AF1366" s="4" t="s">
        <v>2935</v>
      </c>
      <c r="AG1366" s="4" t="s">
        <v>2935</v>
      </c>
      <c r="AH1366" s="4" t="s">
        <v>2935</v>
      </c>
      <c r="AI1366" s="4" t="s">
        <v>2935</v>
      </c>
      <c r="AJ1366" s="4" t="s">
        <v>2935</v>
      </c>
    </row>
    <row r="1367" spans="1:36" hidden="1" x14ac:dyDescent="0.3">
      <c r="A1367" s="1" t="s">
        <v>1361</v>
      </c>
      <c r="B1367" s="2">
        <v>5724685</v>
      </c>
      <c r="C1367" s="3" t="s">
        <v>2941</v>
      </c>
      <c r="D1367" s="4">
        <v>2310.6887999999999</v>
      </c>
      <c r="E1367" s="3" t="s">
        <v>2930</v>
      </c>
      <c r="F1367" s="3" t="s">
        <v>2954</v>
      </c>
      <c r="G1367" s="3" t="s">
        <v>2955</v>
      </c>
      <c r="H1367" s="3" t="s">
        <v>2956</v>
      </c>
      <c r="I1367" s="3"/>
      <c r="J1367" s="4">
        <v>26.773619</v>
      </c>
      <c r="K1367" s="4">
        <v>3.507495</v>
      </c>
      <c r="L1367" s="4">
        <v>2.1985920000000001</v>
      </c>
      <c r="M1367" s="4">
        <v>2.8042790000000002</v>
      </c>
      <c r="N1367" s="4" t="s">
        <v>2935</v>
      </c>
      <c r="O1367" s="4" t="s">
        <v>2935</v>
      </c>
      <c r="P1367" s="4" t="s">
        <v>2935</v>
      </c>
      <c r="Q1367" s="4" t="s">
        <v>2935</v>
      </c>
      <c r="R1367" s="4" t="s">
        <v>2935</v>
      </c>
      <c r="S1367" s="3" t="s">
        <v>5802</v>
      </c>
      <c r="T1367" s="4">
        <v>71.12</v>
      </c>
      <c r="U1367" s="4">
        <v>2310.6887999999999</v>
      </c>
      <c r="V1367" s="10" t="s">
        <v>2935</v>
      </c>
      <c r="W1367" s="4">
        <v>0.28329583802024699</v>
      </c>
      <c r="X1367" s="4">
        <v>72.59</v>
      </c>
      <c r="Y1367" s="4">
        <v>55.618099999999998</v>
      </c>
      <c r="Z1367" s="4" t="s">
        <v>2935</v>
      </c>
      <c r="AA1367" s="10" t="s">
        <v>2935</v>
      </c>
      <c r="AB1367" s="10" t="s">
        <v>2935</v>
      </c>
      <c r="AC1367" s="4" t="s">
        <v>2935</v>
      </c>
      <c r="AD1367" s="4" t="s">
        <v>2935</v>
      </c>
      <c r="AE1367" s="4" t="s">
        <v>2935</v>
      </c>
      <c r="AF1367" s="4" t="s">
        <v>2935</v>
      </c>
      <c r="AG1367" s="4" t="s">
        <v>2935</v>
      </c>
      <c r="AH1367" s="4" t="s">
        <v>2935</v>
      </c>
      <c r="AI1367" s="4" t="s">
        <v>2935</v>
      </c>
      <c r="AJ1367" s="4" t="s">
        <v>2935</v>
      </c>
    </row>
    <row r="1368" spans="1:36" hidden="1" x14ac:dyDescent="0.3">
      <c r="A1368" s="1" t="s">
        <v>1362</v>
      </c>
      <c r="B1368" s="2">
        <v>5733452</v>
      </c>
      <c r="C1368" s="3" t="s">
        <v>2941</v>
      </c>
      <c r="D1368" s="4">
        <v>1112.1327000000001</v>
      </c>
      <c r="E1368" s="3" t="s">
        <v>2930</v>
      </c>
      <c r="F1368" s="3" t="s">
        <v>2954</v>
      </c>
      <c r="G1368" s="3" t="s">
        <v>2955</v>
      </c>
      <c r="H1368" s="3" t="s">
        <v>2956</v>
      </c>
      <c r="I1368" s="3"/>
      <c r="J1368" s="4">
        <v>35.118420999999998</v>
      </c>
      <c r="K1368" s="4">
        <v>14.26505</v>
      </c>
      <c r="L1368" s="4">
        <v>10.478752</v>
      </c>
      <c r="M1368" s="4">
        <v>6.4365670000000001</v>
      </c>
      <c r="N1368" s="4" t="s">
        <v>2935</v>
      </c>
      <c r="O1368" s="4" t="s">
        <v>2935</v>
      </c>
      <c r="P1368" s="4" t="s">
        <v>2935</v>
      </c>
      <c r="Q1368" s="4" t="s">
        <v>2935</v>
      </c>
      <c r="R1368" s="4" t="s">
        <v>2935</v>
      </c>
      <c r="S1368" s="3" t="s">
        <v>5803</v>
      </c>
      <c r="T1368" s="4">
        <v>102.69</v>
      </c>
      <c r="U1368" s="4">
        <v>1112.1327000000001</v>
      </c>
      <c r="V1368" s="10" t="s">
        <v>2935</v>
      </c>
      <c r="W1368" s="4">
        <v>2.0044405492258299</v>
      </c>
      <c r="X1368" s="5" t="s">
        <v>5804</v>
      </c>
      <c r="Y1368" s="4">
        <v>74.350200000000001</v>
      </c>
      <c r="Z1368" s="4" t="s">
        <v>2935</v>
      </c>
      <c r="AA1368" s="10" t="s">
        <v>2935</v>
      </c>
      <c r="AB1368" s="10" t="s">
        <v>2935</v>
      </c>
      <c r="AC1368" s="4" t="s">
        <v>2935</v>
      </c>
      <c r="AD1368" s="4" t="s">
        <v>2935</v>
      </c>
      <c r="AE1368" s="4" t="s">
        <v>2935</v>
      </c>
      <c r="AF1368" s="4" t="s">
        <v>2935</v>
      </c>
      <c r="AG1368" s="4" t="s">
        <v>2935</v>
      </c>
      <c r="AH1368" s="4" t="s">
        <v>2935</v>
      </c>
      <c r="AI1368" s="4" t="s">
        <v>2935</v>
      </c>
      <c r="AJ1368" s="4" t="s">
        <v>2935</v>
      </c>
    </row>
    <row r="1369" spans="1:36" hidden="1" x14ac:dyDescent="0.3">
      <c r="A1369" s="1" t="s">
        <v>1363</v>
      </c>
      <c r="B1369" s="2">
        <v>5727949</v>
      </c>
      <c r="C1369" s="3" t="s">
        <v>2941</v>
      </c>
      <c r="D1369" s="4">
        <v>1067.9194</v>
      </c>
      <c r="E1369" s="3" t="s">
        <v>2930</v>
      </c>
      <c r="F1369" s="3" t="s">
        <v>2954</v>
      </c>
      <c r="G1369" s="3" t="s">
        <v>2955</v>
      </c>
      <c r="H1369" s="3" t="s">
        <v>2956</v>
      </c>
      <c r="I1369" s="3"/>
      <c r="J1369" s="4">
        <v>1.440709</v>
      </c>
      <c r="K1369" s="4">
        <v>-5.0155659999999997</v>
      </c>
      <c r="L1369" s="4">
        <v>-1.6827780000000001</v>
      </c>
      <c r="M1369" s="4">
        <v>-3.6402999999999998E-2</v>
      </c>
      <c r="N1369" s="4" t="s">
        <v>2935</v>
      </c>
      <c r="O1369" s="4" t="s">
        <v>2935</v>
      </c>
      <c r="P1369" s="4" t="s">
        <v>2935</v>
      </c>
      <c r="Q1369" s="4" t="s">
        <v>2935</v>
      </c>
      <c r="R1369" s="4" t="s">
        <v>2935</v>
      </c>
      <c r="S1369" s="3" t="s">
        <v>5805</v>
      </c>
      <c r="T1369" s="4">
        <v>27.46</v>
      </c>
      <c r="U1369" s="4">
        <v>1067.9194</v>
      </c>
      <c r="V1369" s="10" t="s">
        <v>2935</v>
      </c>
      <c r="W1369" s="4">
        <v>3.3172614712308799</v>
      </c>
      <c r="X1369" s="4">
        <v>29.74</v>
      </c>
      <c r="Y1369" s="4">
        <v>26.59</v>
      </c>
      <c r="Z1369" s="4" t="s">
        <v>2935</v>
      </c>
      <c r="AA1369" s="10" t="s">
        <v>2935</v>
      </c>
      <c r="AB1369" s="10" t="s">
        <v>2935</v>
      </c>
      <c r="AC1369" s="4" t="s">
        <v>2935</v>
      </c>
      <c r="AD1369" s="4" t="s">
        <v>2935</v>
      </c>
      <c r="AE1369" s="4" t="s">
        <v>2935</v>
      </c>
      <c r="AF1369" s="4" t="s">
        <v>2935</v>
      </c>
      <c r="AG1369" s="4" t="s">
        <v>2935</v>
      </c>
      <c r="AH1369" s="4" t="s">
        <v>2935</v>
      </c>
      <c r="AI1369" s="4" t="s">
        <v>2935</v>
      </c>
      <c r="AJ1369" s="4" t="s">
        <v>2935</v>
      </c>
    </row>
    <row r="1370" spans="1:36" hidden="1" x14ac:dyDescent="0.3">
      <c r="A1370" s="1" t="s">
        <v>1364</v>
      </c>
      <c r="B1370" s="2">
        <v>5732619</v>
      </c>
      <c r="C1370" s="3" t="s">
        <v>2941</v>
      </c>
      <c r="D1370" s="4">
        <v>2621.0432000000001</v>
      </c>
      <c r="E1370" s="3" t="s">
        <v>2930</v>
      </c>
      <c r="F1370" s="3" t="s">
        <v>2954</v>
      </c>
      <c r="G1370" s="3" t="s">
        <v>2955</v>
      </c>
      <c r="H1370" s="3" t="s">
        <v>2956</v>
      </c>
      <c r="I1370" s="3"/>
      <c r="J1370" s="4">
        <v>66.180278000000001</v>
      </c>
      <c r="K1370" s="4">
        <v>23.681906000000001</v>
      </c>
      <c r="L1370" s="4">
        <v>13.612228999999999</v>
      </c>
      <c r="M1370" s="4">
        <v>1.9491769999999999</v>
      </c>
      <c r="N1370" s="4" t="s">
        <v>2935</v>
      </c>
      <c r="O1370" s="4" t="s">
        <v>2935</v>
      </c>
      <c r="P1370" s="4" t="s">
        <v>2935</v>
      </c>
      <c r="Q1370" s="4" t="s">
        <v>2935</v>
      </c>
      <c r="R1370" s="4" t="s">
        <v>2935</v>
      </c>
      <c r="S1370" s="3" t="s">
        <v>5806</v>
      </c>
      <c r="T1370" s="4">
        <v>70.61</v>
      </c>
      <c r="U1370" s="4">
        <v>2621.0432000000001</v>
      </c>
      <c r="V1370" s="10" t="s">
        <v>2935</v>
      </c>
      <c r="W1370" s="4">
        <v>2.4024925647925199</v>
      </c>
      <c r="X1370" s="4">
        <v>70.67</v>
      </c>
      <c r="Y1370" s="4">
        <v>41.981999999999999</v>
      </c>
      <c r="Z1370" s="4" t="s">
        <v>2935</v>
      </c>
      <c r="AA1370" s="10" t="s">
        <v>2935</v>
      </c>
      <c r="AB1370" s="10" t="s">
        <v>2935</v>
      </c>
      <c r="AC1370" s="4" t="s">
        <v>2935</v>
      </c>
      <c r="AD1370" s="4" t="s">
        <v>2935</v>
      </c>
      <c r="AE1370" s="4" t="s">
        <v>2935</v>
      </c>
      <c r="AF1370" s="4" t="s">
        <v>2935</v>
      </c>
      <c r="AG1370" s="4" t="s">
        <v>2935</v>
      </c>
      <c r="AH1370" s="4" t="s">
        <v>2935</v>
      </c>
      <c r="AI1370" s="4" t="s">
        <v>2935</v>
      </c>
      <c r="AJ1370" s="4" t="s">
        <v>2935</v>
      </c>
    </row>
    <row r="1371" spans="1:36" hidden="1" x14ac:dyDescent="0.3">
      <c r="A1371" s="1" t="s">
        <v>1365</v>
      </c>
      <c r="B1371" s="2">
        <v>24791749</v>
      </c>
      <c r="C1371" s="3" t="s">
        <v>2941</v>
      </c>
      <c r="D1371" s="4">
        <v>36387.782200000001</v>
      </c>
      <c r="E1371" s="3" t="s">
        <v>2930</v>
      </c>
      <c r="F1371" s="3" t="s">
        <v>2954</v>
      </c>
      <c r="G1371" s="3" t="s">
        <v>2955</v>
      </c>
      <c r="H1371" s="3" t="s">
        <v>2956</v>
      </c>
      <c r="I1371" s="3"/>
      <c r="J1371" s="4">
        <v>29.901409999999998</v>
      </c>
      <c r="K1371" s="4">
        <v>6.5240749999999998</v>
      </c>
      <c r="L1371" s="4">
        <v>1.9940230000000001</v>
      </c>
      <c r="M1371" s="4">
        <v>1.8742350000000001</v>
      </c>
      <c r="N1371" s="4" t="s">
        <v>2935</v>
      </c>
      <c r="O1371" s="4" t="s">
        <v>2935</v>
      </c>
      <c r="P1371" s="4" t="s">
        <v>2935</v>
      </c>
      <c r="Q1371" s="4" t="s">
        <v>2935</v>
      </c>
      <c r="R1371" s="4" t="s">
        <v>2935</v>
      </c>
      <c r="S1371" s="3" t="s">
        <v>5807</v>
      </c>
      <c r="T1371" s="4">
        <v>208.18</v>
      </c>
      <c r="U1371" s="4">
        <v>36387.782200000001</v>
      </c>
      <c r="V1371" s="10" t="s">
        <v>2935</v>
      </c>
      <c r="W1371" s="4">
        <v>0.576174464405803</v>
      </c>
      <c r="X1371" s="4">
        <v>212.18989999999999</v>
      </c>
      <c r="Y1371" s="4">
        <v>157.44</v>
      </c>
      <c r="Z1371" s="4" t="s">
        <v>2935</v>
      </c>
      <c r="AA1371" s="10" t="s">
        <v>2935</v>
      </c>
      <c r="AB1371" s="10" t="s">
        <v>2935</v>
      </c>
      <c r="AC1371" s="4" t="s">
        <v>2935</v>
      </c>
      <c r="AD1371" s="4" t="s">
        <v>2935</v>
      </c>
      <c r="AE1371" s="4" t="s">
        <v>2935</v>
      </c>
      <c r="AF1371" s="4" t="s">
        <v>2935</v>
      </c>
      <c r="AG1371" s="4" t="s">
        <v>2935</v>
      </c>
      <c r="AH1371" s="4" t="s">
        <v>2935</v>
      </c>
      <c r="AI1371" s="4" t="s">
        <v>2935</v>
      </c>
      <c r="AJ1371" s="4" t="s">
        <v>2935</v>
      </c>
    </row>
    <row r="1372" spans="1:36" hidden="1" x14ac:dyDescent="0.3">
      <c r="A1372" s="1" t="s">
        <v>1366</v>
      </c>
      <c r="B1372" s="2">
        <v>24791747</v>
      </c>
      <c r="C1372" s="3" t="s">
        <v>2941</v>
      </c>
      <c r="D1372" s="4">
        <v>674.3252</v>
      </c>
      <c r="E1372" s="3" t="s">
        <v>2930</v>
      </c>
      <c r="F1372" s="3" t="s">
        <v>2954</v>
      </c>
      <c r="G1372" s="3" t="s">
        <v>2955</v>
      </c>
      <c r="H1372" s="3" t="s">
        <v>2956</v>
      </c>
      <c r="I1372" s="3"/>
      <c r="J1372" s="4">
        <v>26.261009000000001</v>
      </c>
      <c r="K1372" s="4">
        <v>10.010464000000001</v>
      </c>
      <c r="L1372" s="4">
        <v>3.989449</v>
      </c>
      <c r="M1372" s="4">
        <v>3.4776899999999999</v>
      </c>
      <c r="N1372" s="4" t="s">
        <v>2935</v>
      </c>
      <c r="O1372" s="4" t="s">
        <v>2935</v>
      </c>
      <c r="P1372" s="4" t="s">
        <v>2935</v>
      </c>
      <c r="Q1372" s="4" t="s">
        <v>2935</v>
      </c>
      <c r="R1372" s="4" t="s">
        <v>2935</v>
      </c>
      <c r="S1372" s="3" t="s">
        <v>5808</v>
      </c>
      <c r="T1372" s="4">
        <v>31.54</v>
      </c>
      <c r="U1372" s="4">
        <v>674.3252</v>
      </c>
      <c r="V1372" s="10" t="s">
        <v>2935</v>
      </c>
      <c r="W1372" s="4">
        <v>0.58592263792010102</v>
      </c>
      <c r="X1372" s="4">
        <v>31.83</v>
      </c>
      <c r="Y1372" s="4">
        <v>24.721</v>
      </c>
      <c r="Z1372" s="4" t="s">
        <v>2935</v>
      </c>
      <c r="AA1372" s="10" t="s">
        <v>2935</v>
      </c>
      <c r="AB1372" s="10" t="s">
        <v>2935</v>
      </c>
      <c r="AC1372" s="4" t="s">
        <v>2935</v>
      </c>
      <c r="AD1372" s="4" t="s">
        <v>2935</v>
      </c>
      <c r="AE1372" s="4" t="s">
        <v>2935</v>
      </c>
      <c r="AF1372" s="4" t="s">
        <v>2935</v>
      </c>
      <c r="AG1372" s="4" t="s">
        <v>2935</v>
      </c>
      <c r="AH1372" s="4" t="s">
        <v>2935</v>
      </c>
      <c r="AI1372" s="4" t="s">
        <v>2935</v>
      </c>
      <c r="AJ1372" s="4" t="s">
        <v>2935</v>
      </c>
    </row>
    <row r="1373" spans="1:36" hidden="1" x14ac:dyDescent="0.3">
      <c r="A1373" s="1" t="s">
        <v>1367</v>
      </c>
      <c r="B1373" s="2">
        <v>5736151</v>
      </c>
      <c r="C1373" s="3" t="s">
        <v>2941</v>
      </c>
      <c r="D1373" s="4">
        <v>2294.625</v>
      </c>
      <c r="E1373" s="3" t="s">
        <v>2930</v>
      </c>
      <c r="F1373" s="3" t="s">
        <v>2954</v>
      </c>
      <c r="G1373" s="3" t="s">
        <v>2955</v>
      </c>
      <c r="H1373" s="3" t="s">
        <v>2956</v>
      </c>
      <c r="I1373" s="3"/>
      <c r="J1373" s="4">
        <v>1.5399419999999999</v>
      </c>
      <c r="K1373" s="4">
        <v>9.4877000000000003E-2</v>
      </c>
      <c r="L1373" s="4">
        <v>0</v>
      </c>
      <c r="M1373" s="4">
        <v>-0.33065699999999998</v>
      </c>
      <c r="N1373" s="4" t="s">
        <v>2935</v>
      </c>
      <c r="O1373" s="4" t="s">
        <v>2935</v>
      </c>
      <c r="P1373" s="4" t="s">
        <v>2935</v>
      </c>
      <c r="Q1373" s="4" t="s">
        <v>2935</v>
      </c>
      <c r="R1373" s="4" t="s">
        <v>2935</v>
      </c>
      <c r="S1373" s="3" t="s">
        <v>5809</v>
      </c>
      <c r="T1373" s="4">
        <v>21.1</v>
      </c>
      <c r="U1373" s="4">
        <v>2294.625</v>
      </c>
      <c r="V1373" s="10" t="s">
        <v>2935</v>
      </c>
      <c r="W1373" s="4">
        <v>4.8858767772511804</v>
      </c>
      <c r="X1373" s="4">
        <v>21.18</v>
      </c>
      <c r="Y1373" s="4">
        <v>20.774999999999999</v>
      </c>
      <c r="Z1373" s="4" t="s">
        <v>2935</v>
      </c>
      <c r="AA1373" s="10" t="s">
        <v>2935</v>
      </c>
      <c r="AB1373" s="10" t="s">
        <v>2935</v>
      </c>
      <c r="AC1373" s="4" t="s">
        <v>2935</v>
      </c>
      <c r="AD1373" s="4" t="s">
        <v>2935</v>
      </c>
      <c r="AE1373" s="4" t="s">
        <v>2935</v>
      </c>
      <c r="AF1373" s="4" t="s">
        <v>2935</v>
      </c>
      <c r="AG1373" s="4" t="s">
        <v>2935</v>
      </c>
      <c r="AH1373" s="4" t="s">
        <v>2935</v>
      </c>
      <c r="AI1373" s="4" t="s">
        <v>2935</v>
      </c>
      <c r="AJ1373" s="4" t="s">
        <v>2935</v>
      </c>
    </row>
    <row r="1374" spans="1:36" hidden="1" x14ac:dyDescent="0.3">
      <c r="A1374" s="1" t="s">
        <v>1368</v>
      </c>
      <c r="B1374" s="2">
        <v>10532799</v>
      </c>
      <c r="C1374" s="3" t="s">
        <v>2941</v>
      </c>
      <c r="D1374" s="4">
        <v>4036.3649999999998</v>
      </c>
      <c r="E1374" s="3" t="s">
        <v>2930</v>
      </c>
      <c r="F1374" s="3" t="s">
        <v>2954</v>
      </c>
      <c r="G1374" s="3" t="s">
        <v>2955</v>
      </c>
      <c r="H1374" s="3" t="s">
        <v>2956</v>
      </c>
      <c r="I1374" s="3"/>
      <c r="J1374" s="4">
        <v>1.953028</v>
      </c>
      <c r="K1374" s="4">
        <v>0.24307200000000001</v>
      </c>
      <c r="L1374" s="4">
        <v>9.7087000000000007E-2</v>
      </c>
      <c r="M1374" s="4">
        <v>-0.33832800000000002</v>
      </c>
      <c r="N1374" s="4" t="s">
        <v>2935</v>
      </c>
      <c r="O1374" s="4" t="s">
        <v>2935</v>
      </c>
      <c r="P1374" s="4" t="s">
        <v>2935</v>
      </c>
      <c r="Q1374" s="4" t="s">
        <v>2935</v>
      </c>
      <c r="R1374" s="4" t="s">
        <v>2935</v>
      </c>
      <c r="S1374" s="3" t="s">
        <v>5810</v>
      </c>
      <c r="T1374" s="4">
        <v>20.62</v>
      </c>
      <c r="U1374" s="4">
        <v>4036.3649999999998</v>
      </c>
      <c r="V1374" s="10" t="s">
        <v>2935</v>
      </c>
      <c r="W1374" s="4">
        <v>4.0999030067895204</v>
      </c>
      <c r="X1374" s="4">
        <v>20.71</v>
      </c>
      <c r="Y1374" s="4">
        <v>20.21</v>
      </c>
      <c r="Z1374" s="4" t="s">
        <v>2935</v>
      </c>
      <c r="AA1374" s="10" t="s">
        <v>2935</v>
      </c>
      <c r="AB1374" s="10" t="s">
        <v>2935</v>
      </c>
      <c r="AC1374" s="4" t="s">
        <v>2935</v>
      </c>
      <c r="AD1374" s="4" t="s">
        <v>2935</v>
      </c>
      <c r="AE1374" s="4" t="s">
        <v>2935</v>
      </c>
      <c r="AF1374" s="4" t="s">
        <v>2935</v>
      </c>
      <c r="AG1374" s="4" t="s">
        <v>2935</v>
      </c>
      <c r="AH1374" s="4" t="s">
        <v>2935</v>
      </c>
      <c r="AI1374" s="4" t="s">
        <v>2935</v>
      </c>
      <c r="AJ1374" s="4" t="s">
        <v>2935</v>
      </c>
    </row>
    <row r="1375" spans="1:36" hidden="1" x14ac:dyDescent="0.3">
      <c r="A1375" s="1" t="s">
        <v>1369</v>
      </c>
      <c r="B1375" s="2">
        <v>5738507</v>
      </c>
      <c r="C1375" s="3" t="s">
        <v>2941</v>
      </c>
      <c r="D1375" s="4">
        <v>4028.2725</v>
      </c>
      <c r="E1375" s="3" t="s">
        <v>2930</v>
      </c>
      <c r="F1375" s="3" t="s">
        <v>2954</v>
      </c>
      <c r="G1375" s="3" t="s">
        <v>2955</v>
      </c>
      <c r="H1375" s="3" t="s">
        <v>2956</v>
      </c>
      <c r="I1375" s="3"/>
      <c r="J1375" s="4">
        <v>2.3759239999999999</v>
      </c>
      <c r="K1375" s="4">
        <v>-0.15448000000000001</v>
      </c>
      <c r="L1375" s="4">
        <v>-0.30848300000000001</v>
      </c>
      <c r="M1375" s="4">
        <v>-0.35971199999999998</v>
      </c>
      <c r="N1375" s="4" t="s">
        <v>2935</v>
      </c>
      <c r="O1375" s="4" t="s">
        <v>2935</v>
      </c>
      <c r="P1375" s="4" t="s">
        <v>2935</v>
      </c>
      <c r="Q1375" s="4" t="s">
        <v>2935</v>
      </c>
      <c r="R1375" s="4" t="s">
        <v>2935</v>
      </c>
      <c r="S1375" s="3" t="s">
        <v>5811</v>
      </c>
      <c r="T1375" s="4">
        <v>19.39</v>
      </c>
      <c r="U1375" s="4">
        <v>4028.2725</v>
      </c>
      <c r="V1375" s="10" t="s">
        <v>2935</v>
      </c>
      <c r="W1375" s="4">
        <v>4.2164002062919002</v>
      </c>
      <c r="X1375" s="4">
        <v>19.64</v>
      </c>
      <c r="Y1375" s="4">
        <v>18.940000000000001</v>
      </c>
      <c r="Z1375" s="4" t="s">
        <v>2935</v>
      </c>
      <c r="AA1375" s="10" t="s">
        <v>2935</v>
      </c>
      <c r="AB1375" s="10" t="s">
        <v>2935</v>
      </c>
      <c r="AC1375" s="4" t="s">
        <v>2935</v>
      </c>
      <c r="AD1375" s="4" t="s">
        <v>2935</v>
      </c>
      <c r="AE1375" s="4" t="s">
        <v>2935</v>
      </c>
      <c r="AF1375" s="4" t="s">
        <v>2935</v>
      </c>
      <c r="AG1375" s="4" t="s">
        <v>2935</v>
      </c>
      <c r="AH1375" s="4" t="s">
        <v>2935</v>
      </c>
      <c r="AI1375" s="4" t="s">
        <v>2935</v>
      </c>
      <c r="AJ1375" s="4" t="s">
        <v>2935</v>
      </c>
    </row>
    <row r="1376" spans="1:36" hidden="1" x14ac:dyDescent="0.3">
      <c r="A1376" s="1" t="s">
        <v>1370</v>
      </c>
      <c r="B1376" s="2">
        <v>7261629</v>
      </c>
      <c r="C1376" s="3" t="s">
        <v>2941</v>
      </c>
      <c r="D1376" s="4">
        <v>2325.7710000000002</v>
      </c>
      <c r="E1376" s="3" t="s">
        <v>2930</v>
      </c>
      <c r="F1376" s="3" t="s">
        <v>2954</v>
      </c>
      <c r="G1376" s="3" t="s">
        <v>2955</v>
      </c>
      <c r="H1376" s="3" t="s">
        <v>2956</v>
      </c>
      <c r="I1376" s="3"/>
      <c r="J1376" s="4">
        <v>2.5443449999999999</v>
      </c>
      <c r="K1376" s="4">
        <v>-0.66462200000000005</v>
      </c>
      <c r="L1376" s="4">
        <v>-0.58838599999999996</v>
      </c>
      <c r="M1376" s="4">
        <v>-0.384517</v>
      </c>
      <c r="N1376" s="4" t="s">
        <v>2935</v>
      </c>
      <c r="O1376" s="4" t="s">
        <v>2935</v>
      </c>
      <c r="P1376" s="4" t="s">
        <v>2935</v>
      </c>
      <c r="Q1376" s="4" t="s">
        <v>2935</v>
      </c>
      <c r="R1376" s="4" t="s">
        <v>2935</v>
      </c>
      <c r="S1376" s="3" t="s">
        <v>5812</v>
      </c>
      <c r="T1376" s="4">
        <v>19.43</v>
      </c>
      <c r="U1376" s="4">
        <v>2325.7710000000002</v>
      </c>
      <c r="V1376" s="10" t="s">
        <v>2935</v>
      </c>
      <c r="W1376" s="4">
        <v>4.3534740092640201</v>
      </c>
      <c r="X1376" s="4">
        <v>19.8399</v>
      </c>
      <c r="Y1376" s="4">
        <v>18.940000000000001</v>
      </c>
      <c r="Z1376" s="4" t="s">
        <v>2935</v>
      </c>
      <c r="AA1376" s="10" t="s">
        <v>2935</v>
      </c>
      <c r="AB1376" s="10" t="s">
        <v>2935</v>
      </c>
      <c r="AC1376" s="4" t="s">
        <v>2935</v>
      </c>
      <c r="AD1376" s="4" t="s">
        <v>2935</v>
      </c>
      <c r="AE1376" s="4" t="s">
        <v>2935</v>
      </c>
      <c r="AF1376" s="4" t="s">
        <v>2935</v>
      </c>
      <c r="AG1376" s="4" t="s">
        <v>2935</v>
      </c>
      <c r="AH1376" s="4" t="s">
        <v>2935</v>
      </c>
      <c r="AI1376" s="4" t="s">
        <v>2935</v>
      </c>
      <c r="AJ1376" s="4" t="s">
        <v>2935</v>
      </c>
    </row>
    <row r="1377" spans="1:36" hidden="1" x14ac:dyDescent="0.3">
      <c r="A1377" s="1" t="s">
        <v>1371</v>
      </c>
      <c r="B1377" s="2">
        <v>10829284</v>
      </c>
      <c r="C1377" s="3" t="s">
        <v>2941</v>
      </c>
      <c r="D1377" s="4">
        <v>2082.5025201499998</v>
      </c>
      <c r="E1377" s="3" t="s">
        <v>2930</v>
      </c>
      <c r="F1377" s="3" t="s">
        <v>2954</v>
      </c>
      <c r="G1377" s="3" t="s">
        <v>2955</v>
      </c>
      <c r="H1377" s="3" t="s">
        <v>2956</v>
      </c>
      <c r="I1377" s="3"/>
      <c r="J1377" s="4">
        <v>2.6751589999999998</v>
      </c>
      <c r="K1377" s="4">
        <v>-1.128557</v>
      </c>
      <c r="L1377" s="4">
        <v>-0.73891600000000002</v>
      </c>
      <c r="M1377" s="4">
        <v>-0.29688300000000001</v>
      </c>
      <c r="N1377" s="4" t="s">
        <v>2935</v>
      </c>
      <c r="O1377" s="4" t="s">
        <v>2935</v>
      </c>
      <c r="P1377" s="4" t="s">
        <v>2935</v>
      </c>
      <c r="Q1377" s="4" t="s">
        <v>2935</v>
      </c>
      <c r="R1377" s="4" t="s">
        <v>2935</v>
      </c>
      <c r="S1377" s="3" t="s">
        <v>5813</v>
      </c>
      <c r="T1377" s="4">
        <v>20.149999999999999</v>
      </c>
      <c r="U1377" s="4">
        <v>2082.5025201499998</v>
      </c>
      <c r="V1377" s="10" t="s">
        <v>2935</v>
      </c>
      <c r="W1377" s="4">
        <v>4.5326054590570699</v>
      </c>
      <c r="X1377" s="4">
        <v>20.699000000000002</v>
      </c>
      <c r="Y1377" s="4">
        <v>19.61</v>
      </c>
      <c r="Z1377" s="4" t="s">
        <v>2935</v>
      </c>
      <c r="AA1377" s="10" t="s">
        <v>2935</v>
      </c>
      <c r="AB1377" s="10" t="s">
        <v>2935</v>
      </c>
      <c r="AC1377" s="4" t="s">
        <v>2935</v>
      </c>
      <c r="AD1377" s="4" t="s">
        <v>2935</v>
      </c>
      <c r="AE1377" s="4" t="s">
        <v>2935</v>
      </c>
      <c r="AF1377" s="4" t="s">
        <v>2935</v>
      </c>
      <c r="AG1377" s="4" t="s">
        <v>2935</v>
      </c>
      <c r="AH1377" s="4" t="s">
        <v>2935</v>
      </c>
      <c r="AI1377" s="4" t="s">
        <v>2935</v>
      </c>
      <c r="AJ1377" s="4" t="s">
        <v>2935</v>
      </c>
    </row>
    <row r="1378" spans="1:36" hidden="1" x14ac:dyDescent="0.3">
      <c r="A1378" s="1" t="s">
        <v>1372</v>
      </c>
      <c r="B1378" s="2">
        <v>16351304</v>
      </c>
      <c r="C1378" s="3" t="s">
        <v>2941</v>
      </c>
      <c r="D1378" s="4">
        <v>1423.0425183499999</v>
      </c>
      <c r="E1378" s="3" t="s">
        <v>2930</v>
      </c>
      <c r="F1378" s="3" t="s">
        <v>2954</v>
      </c>
      <c r="G1378" s="3" t="s">
        <v>2955</v>
      </c>
      <c r="H1378" s="3" t="s">
        <v>2956</v>
      </c>
      <c r="I1378" s="3"/>
      <c r="J1378" s="5" t="s">
        <v>3644</v>
      </c>
      <c r="K1378" s="4">
        <v>-1.47651</v>
      </c>
      <c r="L1378" s="4">
        <v>-0.91792700000000005</v>
      </c>
      <c r="M1378" s="4">
        <v>-0.38002200000000003</v>
      </c>
      <c r="N1378" s="4" t="s">
        <v>2935</v>
      </c>
      <c r="O1378" s="4" t="s">
        <v>2935</v>
      </c>
      <c r="P1378" s="4" t="s">
        <v>2935</v>
      </c>
      <c r="Q1378" s="4" t="s">
        <v>2935</v>
      </c>
      <c r="R1378" s="4" t="s">
        <v>2935</v>
      </c>
      <c r="S1378" s="3" t="s">
        <v>5814</v>
      </c>
      <c r="T1378" s="4">
        <v>18.350000000000001</v>
      </c>
      <c r="U1378" s="4">
        <v>1423.0425183499999</v>
      </c>
      <c r="V1378" s="10" t="s">
        <v>2935</v>
      </c>
      <c r="W1378" s="4">
        <v>4.4906811989100799</v>
      </c>
      <c r="X1378" s="4">
        <v>18.96</v>
      </c>
      <c r="Y1378" s="4">
        <v>17.790099999999999</v>
      </c>
      <c r="Z1378" s="4" t="s">
        <v>2935</v>
      </c>
      <c r="AA1378" s="10" t="s">
        <v>2935</v>
      </c>
      <c r="AB1378" s="10" t="s">
        <v>2935</v>
      </c>
      <c r="AC1378" s="4" t="s">
        <v>2935</v>
      </c>
      <c r="AD1378" s="4" t="s">
        <v>2935</v>
      </c>
      <c r="AE1378" s="4" t="s">
        <v>2935</v>
      </c>
      <c r="AF1378" s="4" t="s">
        <v>2935</v>
      </c>
      <c r="AG1378" s="4" t="s">
        <v>2935</v>
      </c>
      <c r="AH1378" s="4" t="s">
        <v>2935</v>
      </c>
      <c r="AI1378" s="4" t="s">
        <v>2935</v>
      </c>
      <c r="AJ1378" s="4" t="s">
        <v>2935</v>
      </c>
    </row>
    <row r="1379" spans="1:36" hidden="1" x14ac:dyDescent="0.3">
      <c r="A1379" s="1" t="s">
        <v>1373</v>
      </c>
      <c r="B1379" s="2">
        <v>22298265</v>
      </c>
      <c r="C1379" s="3" t="s">
        <v>2941</v>
      </c>
      <c r="D1379" s="4">
        <v>1038.7529999999999</v>
      </c>
      <c r="E1379" s="3" t="s">
        <v>2930</v>
      </c>
      <c r="F1379" s="3" t="s">
        <v>2954</v>
      </c>
      <c r="G1379" s="3" t="s">
        <v>2955</v>
      </c>
      <c r="H1379" s="3" t="s">
        <v>2956</v>
      </c>
      <c r="I1379" s="3"/>
      <c r="J1379" s="4">
        <v>3.2400129999999998</v>
      </c>
      <c r="K1379" s="4">
        <v>-2.0298509999999998</v>
      </c>
      <c r="L1379" s="4">
        <v>-1.204094</v>
      </c>
      <c r="M1379" s="4">
        <v>-0.30376700000000001</v>
      </c>
      <c r="N1379" s="4" t="s">
        <v>2935</v>
      </c>
      <c r="O1379" s="4" t="s">
        <v>2935</v>
      </c>
      <c r="P1379" s="4" t="s">
        <v>2935</v>
      </c>
      <c r="Q1379" s="4" t="s">
        <v>2935</v>
      </c>
      <c r="R1379" s="4" t="s">
        <v>2935</v>
      </c>
      <c r="S1379" s="3" t="s">
        <v>5815</v>
      </c>
      <c r="T1379" s="4">
        <v>16.41</v>
      </c>
      <c r="U1379" s="4">
        <v>1038.7529999999999</v>
      </c>
      <c r="V1379" s="10" t="s">
        <v>2935</v>
      </c>
      <c r="W1379" s="4">
        <v>4.7685557586837302</v>
      </c>
      <c r="X1379" s="4">
        <v>17.135000000000002</v>
      </c>
      <c r="Y1379" s="4">
        <v>15.89</v>
      </c>
      <c r="Z1379" s="4" t="s">
        <v>2935</v>
      </c>
      <c r="AA1379" s="10" t="s">
        <v>2935</v>
      </c>
      <c r="AB1379" s="10" t="s">
        <v>2935</v>
      </c>
      <c r="AC1379" s="4" t="s">
        <v>2935</v>
      </c>
      <c r="AD1379" s="4" t="s">
        <v>2935</v>
      </c>
      <c r="AE1379" s="4" t="s">
        <v>2935</v>
      </c>
      <c r="AF1379" s="4" t="s">
        <v>2935</v>
      </c>
      <c r="AG1379" s="4" t="s">
        <v>2935</v>
      </c>
      <c r="AH1379" s="4" t="s">
        <v>2935</v>
      </c>
      <c r="AI1379" s="4" t="s">
        <v>2935</v>
      </c>
      <c r="AJ1379" s="4" t="s">
        <v>2935</v>
      </c>
    </row>
    <row r="1380" spans="1:36" hidden="1" x14ac:dyDescent="0.3">
      <c r="A1380" s="1" t="s">
        <v>1374</v>
      </c>
      <c r="B1380" s="2">
        <v>29444706</v>
      </c>
      <c r="C1380" s="3" t="s">
        <v>2941</v>
      </c>
      <c r="D1380" s="4">
        <v>675.45899999999995</v>
      </c>
      <c r="E1380" s="3" t="s">
        <v>2930</v>
      </c>
      <c r="F1380" s="3" t="s">
        <v>2954</v>
      </c>
      <c r="G1380" s="3" t="s">
        <v>2955</v>
      </c>
      <c r="H1380" s="3" t="s">
        <v>2956</v>
      </c>
      <c r="I1380" s="3"/>
      <c r="J1380" s="4">
        <v>3.49471</v>
      </c>
      <c r="K1380" s="4">
        <v>-2.063107</v>
      </c>
      <c r="L1380" s="4">
        <v>-0.981595</v>
      </c>
      <c r="M1380" s="4">
        <v>-0.24721899999999999</v>
      </c>
      <c r="N1380" s="4" t="s">
        <v>2935</v>
      </c>
      <c r="O1380" s="4" t="s">
        <v>2935</v>
      </c>
      <c r="P1380" s="4" t="s">
        <v>2935</v>
      </c>
      <c r="Q1380" s="4" t="s">
        <v>2935</v>
      </c>
      <c r="R1380" s="4" t="s">
        <v>2935</v>
      </c>
      <c r="S1380" s="3" t="s">
        <v>5816</v>
      </c>
      <c r="T1380" s="4">
        <v>16.14</v>
      </c>
      <c r="U1380" s="4">
        <v>675.45899999999995</v>
      </c>
      <c r="V1380" s="10" t="s">
        <v>2935</v>
      </c>
      <c r="W1380" s="4">
        <v>4.8765799256505602</v>
      </c>
      <c r="X1380" s="4">
        <v>17.850000000000001</v>
      </c>
      <c r="Y1380" s="4">
        <v>15.567</v>
      </c>
      <c r="Z1380" s="4" t="s">
        <v>2935</v>
      </c>
      <c r="AA1380" s="10" t="s">
        <v>2935</v>
      </c>
      <c r="AB1380" s="10" t="s">
        <v>2935</v>
      </c>
      <c r="AC1380" s="4" t="s">
        <v>2935</v>
      </c>
      <c r="AD1380" s="4" t="s">
        <v>2935</v>
      </c>
      <c r="AE1380" s="4" t="s">
        <v>2935</v>
      </c>
      <c r="AF1380" s="4" t="s">
        <v>2935</v>
      </c>
      <c r="AG1380" s="4" t="s">
        <v>2935</v>
      </c>
      <c r="AH1380" s="4" t="s">
        <v>2935</v>
      </c>
      <c r="AI1380" s="4" t="s">
        <v>2935</v>
      </c>
      <c r="AJ1380" s="4" t="s">
        <v>2935</v>
      </c>
    </row>
    <row r="1381" spans="1:36" hidden="1" x14ac:dyDescent="0.3">
      <c r="A1381" s="1" t="s">
        <v>1375</v>
      </c>
      <c r="B1381" s="2">
        <v>106466647</v>
      </c>
      <c r="C1381" s="3" t="s">
        <v>2941</v>
      </c>
      <c r="D1381" s="4">
        <v>637.875</v>
      </c>
      <c r="E1381" s="3" t="s">
        <v>2930</v>
      </c>
      <c r="F1381" s="3" t="s">
        <v>2954</v>
      </c>
      <c r="G1381" s="3" t="s">
        <v>2955</v>
      </c>
      <c r="H1381" s="3" t="s">
        <v>2956</v>
      </c>
      <c r="I1381" s="3"/>
      <c r="J1381" s="4">
        <v>3.1321620000000001</v>
      </c>
      <c r="K1381" s="4">
        <v>-2.2683399999999998</v>
      </c>
      <c r="L1381" s="4">
        <v>-1.0263930000000001</v>
      </c>
      <c r="M1381" s="4">
        <v>-0.19714100000000001</v>
      </c>
      <c r="N1381" s="4" t="s">
        <v>2935</v>
      </c>
      <c r="O1381" s="4" t="s">
        <v>2935</v>
      </c>
      <c r="P1381" s="4" t="s">
        <v>2935</v>
      </c>
      <c r="Q1381" s="4" t="s">
        <v>2935</v>
      </c>
      <c r="R1381" s="4" t="s">
        <v>2935</v>
      </c>
      <c r="S1381" s="3" t="s">
        <v>5817</v>
      </c>
      <c r="T1381" s="4">
        <v>20.25</v>
      </c>
      <c r="U1381" s="4">
        <v>637.875</v>
      </c>
      <c r="V1381" s="10" t="s">
        <v>2935</v>
      </c>
      <c r="W1381" s="4">
        <v>4.9327407407407398</v>
      </c>
      <c r="X1381" s="4">
        <v>22.61</v>
      </c>
      <c r="Y1381" s="4">
        <v>19.529900000000001</v>
      </c>
      <c r="Z1381" s="4" t="s">
        <v>2935</v>
      </c>
      <c r="AA1381" s="10" t="s">
        <v>2935</v>
      </c>
      <c r="AB1381" s="10" t="s">
        <v>2935</v>
      </c>
      <c r="AC1381" s="4" t="s">
        <v>2935</v>
      </c>
      <c r="AD1381" s="4" t="s">
        <v>2935</v>
      </c>
      <c r="AE1381" s="4" t="s">
        <v>2935</v>
      </c>
      <c r="AF1381" s="4" t="s">
        <v>2935</v>
      </c>
      <c r="AG1381" s="4" t="s">
        <v>2935</v>
      </c>
      <c r="AH1381" s="4" t="s">
        <v>2935</v>
      </c>
      <c r="AI1381" s="4" t="s">
        <v>2935</v>
      </c>
      <c r="AJ1381" s="4" t="s">
        <v>2935</v>
      </c>
    </row>
    <row r="1382" spans="1:36" hidden="1" x14ac:dyDescent="0.3">
      <c r="A1382" s="1" t="s">
        <v>1376</v>
      </c>
      <c r="B1382" s="2">
        <v>10821779</v>
      </c>
      <c r="C1382" s="3" t="s">
        <v>2941</v>
      </c>
      <c r="D1382" s="4">
        <v>634.18255177000003</v>
      </c>
      <c r="E1382" s="3" t="s">
        <v>2930</v>
      </c>
      <c r="F1382" s="3" t="s">
        <v>2954</v>
      </c>
      <c r="G1382" s="3" t="s">
        <v>2955</v>
      </c>
      <c r="H1382" s="3" t="s">
        <v>2956</v>
      </c>
      <c r="I1382" s="3"/>
      <c r="J1382" s="4">
        <v>24.95776</v>
      </c>
      <c r="K1382" s="4">
        <v>6.2820780000000003</v>
      </c>
      <c r="L1382" s="4">
        <v>2.9020079999999999</v>
      </c>
      <c r="M1382" s="4">
        <v>2.0903179999999999</v>
      </c>
      <c r="N1382" s="4" t="s">
        <v>2935</v>
      </c>
      <c r="O1382" s="4" t="s">
        <v>2935</v>
      </c>
      <c r="P1382" s="4" t="s">
        <v>2935</v>
      </c>
      <c r="Q1382" s="4" t="s">
        <v>2935</v>
      </c>
      <c r="R1382" s="4" t="s">
        <v>2935</v>
      </c>
      <c r="S1382" s="3" t="s">
        <v>5818</v>
      </c>
      <c r="T1382" s="4">
        <v>51.77</v>
      </c>
      <c r="U1382" s="4">
        <v>634.18255177000003</v>
      </c>
      <c r="V1382" s="10" t="s">
        <v>2935</v>
      </c>
      <c r="W1382" s="4">
        <v>1.5985319683214201</v>
      </c>
      <c r="X1382" s="4">
        <v>51.909399999999998</v>
      </c>
      <c r="Y1382" s="4">
        <v>41.225000000000001</v>
      </c>
      <c r="Z1382" s="4" t="s">
        <v>2935</v>
      </c>
      <c r="AA1382" s="10" t="s">
        <v>2935</v>
      </c>
      <c r="AB1382" s="10" t="s">
        <v>2935</v>
      </c>
      <c r="AC1382" s="4" t="s">
        <v>2935</v>
      </c>
      <c r="AD1382" s="4" t="s">
        <v>2935</v>
      </c>
      <c r="AE1382" s="4" t="s">
        <v>2935</v>
      </c>
      <c r="AF1382" s="4" t="s">
        <v>2935</v>
      </c>
      <c r="AG1382" s="4" t="s">
        <v>2935</v>
      </c>
      <c r="AH1382" s="4" t="s">
        <v>2935</v>
      </c>
      <c r="AI1382" s="4" t="s">
        <v>2935</v>
      </c>
      <c r="AJ1382" s="4" t="s">
        <v>2935</v>
      </c>
    </row>
    <row r="1383" spans="1:36" hidden="1" x14ac:dyDescent="0.3">
      <c r="A1383" s="1" t="s">
        <v>1377</v>
      </c>
      <c r="B1383" s="2">
        <v>103661</v>
      </c>
      <c r="C1383" s="3" t="s">
        <v>2936</v>
      </c>
      <c r="D1383" s="4">
        <v>7973.0647484800002</v>
      </c>
      <c r="E1383" s="3" t="s">
        <v>2930</v>
      </c>
      <c r="F1383" s="3" t="s">
        <v>2954</v>
      </c>
      <c r="G1383" s="3" t="s">
        <v>2955</v>
      </c>
      <c r="H1383" s="3" t="s">
        <v>2956</v>
      </c>
      <c r="I1383" s="3" t="s">
        <v>3102</v>
      </c>
      <c r="J1383" s="4">
        <v>28.457639</v>
      </c>
      <c r="K1383" s="4">
        <v>6.0370590000000002</v>
      </c>
      <c r="L1383" s="4">
        <v>-1.662971</v>
      </c>
      <c r="M1383" s="4">
        <v>0.396152</v>
      </c>
      <c r="N1383" s="4" t="s">
        <v>2924</v>
      </c>
      <c r="O1383" s="4">
        <v>6.5533799999999998</v>
      </c>
      <c r="P1383" s="4">
        <v>0.74210399999999999</v>
      </c>
      <c r="Q1383" s="4">
        <v>10.963906</v>
      </c>
      <c r="R1383" s="4" t="s">
        <v>2924</v>
      </c>
      <c r="S1383" s="3" t="s">
        <v>5819</v>
      </c>
      <c r="T1383" s="4">
        <v>17.739999999999998</v>
      </c>
      <c r="U1383" s="4">
        <v>7973.0647484800002</v>
      </c>
      <c r="V1383" s="10">
        <v>12981.264748</v>
      </c>
      <c r="W1383" s="4">
        <v>4.6223224351747501</v>
      </c>
      <c r="X1383" s="4">
        <v>18.940000000000001</v>
      </c>
      <c r="Y1383" s="4">
        <v>13.53</v>
      </c>
      <c r="Z1383" s="4" t="s">
        <v>2924</v>
      </c>
      <c r="AA1383" s="10">
        <v>9.5803855916000007</v>
      </c>
      <c r="AB1383" s="10">
        <v>10.5892114201</v>
      </c>
      <c r="AC1383" s="4">
        <v>2.204923</v>
      </c>
      <c r="AD1383" s="4">
        <v>2.8246427127226998</v>
      </c>
      <c r="AE1383" s="4">
        <v>2.9513990804832</v>
      </c>
      <c r="AF1383" s="4">
        <v>10.963906</v>
      </c>
      <c r="AG1383" s="4">
        <v>8.4678830711023991</v>
      </c>
      <c r="AH1383" s="4">
        <v>8.4862885744073999</v>
      </c>
      <c r="AI1383" s="4">
        <v>0.74210399999999999</v>
      </c>
      <c r="AJ1383" s="4" t="s">
        <v>2924</v>
      </c>
    </row>
    <row r="1384" spans="1:36" hidden="1" x14ac:dyDescent="0.3">
      <c r="A1384" s="1" t="s">
        <v>1378</v>
      </c>
      <c r="B1384" s="2">
        <v>5721442</v>
      </c>
      <c r="C1384" s="3" t="s">
        <v>2936</v>
      </c>
      <c r="D1384" s="4">
        <v>664.29074724999998</v>
      </c>
      <c r="E1384" s="3" t="s">
        <v>2930</v>
      </c>
      <c r="F1384" s="3" t="s">
        <v>2954</v>
      </c>
      <c r="G1384" s="3" t="s">
        <v>2955</v>
      </c>
      <c r="H1384" s="3" t="s">
        <v>2956</v>
      </c>
      <c r="I1384" s="3"/>
      <c r="J1384" s="4">
        <v>8.8397790000000001</v>
      </c>
      <c r="K1384" s="4">
        <v>-0.70564499999999997</v>
      </c>
      <c r="L1384" s="4">
        <v>-1.8924300000000001</v>
      </c>
      <c r="M1384" s="4">
        <v>-0.20263400000000001</v>
      </c>
      <c r="N1384" s="4">
        <v>10.217841999999999</v>
      </c>
      <c r="O1384" s="4">
        <v>10.102563999999999</v>
      </c>
      <c r="P1384" s="4">
        <v>0.89651400000000003</v>
      </c>
      <c r="Q1384" s="4" t="s">
        <v>2935</v>
      </c>
      <c r="R1384" s="4">
        <v>34.273536999999997</v>
      </c>
      <c r="S1384" s="3" t="s">
        <v>5820</v>
      </c>
      <c r="T1384" s="4">
        <v>9.85</v>
      </c>
      <c r="U1384" s="4">
        <v>664.29074724999998</v>
      </c>
      <c r="V1384" s="10">
        <v>1070.3938069999999</v>
      </c>
      <c r="W1384" s="4">
        <v>7.6142131979695398</v>
      </c>
      <c r="X1384" s="4">
        <v>10.39</v>
      </c>
      <c r="Y1384" s="4">
        <v>8.99</v>
      </c>
      <c r="Z1384" s="4">
        <v>10.217841999999999</v>
      </c>
      <c r="AA1384" s="10" t="s">
        <v>2935</v>
      </c>
      <c r="AB1384" s="10" t="s">
        <v>2935</v>
      </c>
      <c r="AC1384" s="4">
        <v>19.824047</v>
      </c>
      <c r="AD1384" s="4" t="s">
        <v>2935</v>
      </c>
      <c r="AE1384" s="4" t="s">
        <v>2935</v>
      </c>
      <c r="AF1384" s="4" t="s">
        <v>2935</v>
      </c>
      <c r="AG1384" s="4" t="s">
        <v>2935</v>
      </c>
      <c r="AH1384" s="4" t="s">
        <v>2935</v>
      </c>
      <c r="AI1384" s="4">
        <v>0.89651400000000003</v>
      </c>
      <c r="AJ1384" s="4">
        <v>0.89651400000000003</v>
      </c>
    </row>
    <row r="1385" spans="1:36" hidden="1" x14ac:dyDescent="0.3">
      <c r="A1385" s="1" t="s">
        <v>1379</v>
      </c>
      <c r="B1385" s="2">
        <v>5721449</v>
      </c>
      <c r="C1385" s="3" t="s">
        <v>2936</v>
      </c>
      <c r="D1385" s="4">
        <v>546.71487832000003</v>
      </c>
      <c r="E1385" s="3" t="s">
        <v>2930</v>
      </c>
      <c r="F1385" s="3" t="s">
        <v>2954</v>
      </c>
      <c r="G1385" s="3" t="s">
        <v>2955</v>
      </c>
      <c r="H1385" s="3" t="s">
        <v>2956</v>
      </c>
      <c r="I1385" s="3"/>
      <c r="J1385" s="4">
        <v>8.6908689999999993</v>
      </c>
      <c r="K1385" s="4">
        <v>-1.2987010000000001</v>
      </c>
      <c r="L1385" s="4">
        <v>-1.984127</v>
      </c>
      <c r="M1385" s="4">
        <v>-0.70351799999999998</v>
      </c>
      <c r="N1385" s="4">
        <v>10.27027</v>
      </c>
      <c r="O1385" s="4">
        <v>10.259605000000001</v>
      </c>
      <c r="P1385" s="4">
        <v>0.89646999999999999</v>
      </c>
      <c r="Q1385" s="4" t="s">
        <v>2935</v>
      </c>
      <c r="R1385" s="4">
        <v>38.575389000000001</v>
      </c>
      <c r="S1385" s="3" t="s">
        <v>5821</v>
      </c>
      <c r="T1385" s="4">
        <v>9.8800000000000008</v>
      </c>
      <c r="U1385" s="4">
        <v>546.71487832000003</v>
      </c>
      <c r="V1385" s="10">
        <v>863.30473800000004</v>
      </c>
      <c r="W1385" s="4">
        <v>7.6275303643724701</v>
      </c>
      <c r="X1385" s="5" t="s">
        <v>5822</v>
      </c>
      <c r="Y1385" s="5" t="s">
        <v>4034</v>
      </c>
      <c r="Z1385" s="4">
        <v>10.27027</v>
      </c>
      <c r="AA1385" s="10" t="s">
        <v>2935</v>
      </c>
      <c r="AB1385" s="10" t="s">
        <v>2935</v>
      </c>
      <c r="AC1385" s="4">
        <v>20.197846999999999</v>
      </c>
      <c r="AD1385" s="4" t="s">
        <v>2935</v>
      </c>
      <c r="AE1385" s="4" t="s">
        <v>2935</v>
      </c>
      <c r="AF1385" s="4" t="s">
        <v>2935</v>
      </c>
      <c r="AG1385" s="4" t="s">
        <v>2935</v>
      </c>
      <c r="AH1385" s="4" t="s">
        <v>2935</v>
      </c>
      <c r="AI1385" s="4">
        <v>0.89646999999999999</v>
      </c>
      <c r="AJ1385" s="4">
        <v>0.89646999999999999</v>
      </c>
    </row>
    <row r="1386" spans="1:36" hidden="1" x14ac:dyDescent="0.3">
      <c r="A1386" s="1" t="s">
        <v>1380</v>
      </c>
      <c r="B1386" s="2">
        <v>5736326</v>
      </c>
      <c r="C1386" s="3" t="s">
        <v>2941</v>
      </c>
      <c r="D1386" s="4">
        <v>4510.8485000000001</v>
      </c>
      <c r="E1386" s="3" t="s">
        <v>2930</v>
      </c>
      <c r="F1386" s="3" t="s">
        <v>2954</v>
      </c>
      <c r="G1386" s="3" t="s">
        <v>2955</v>
      </c>
      <c r="H1386" s="3" t="s">
        <v>2956</v>
      </c>
      <c r="I1386" s="3"/>
      <c r="J1386" s="4">
        <v>-5.3472220000000004</v>
      </c>
      <c r="K1386" s="4">
        <v>3.2575759999999998</v>
      </c>
      <c r="L1386" s="4">
        <v>-0.87272700000000003</v>
      </c>
      <c r="M1386" s="4">
        <v>3.4142640000000002</v>
      </c>
      <c r="N1386" s="4" t="s">
        <v>2935</v>
      </c>
      <c r="O1386" s="4" t="s">
        <v>2935</v>
      </c>
      <c r="P1386" s="4" t="s">
        <v>2935</v>
      </c>
      <c r="Q1386" s="4" t="s">
        <v>2935</v>
      </c>
      <c r="R1386" s="4" t="s">
        <v>2935</v>
      </c>
      <c r="S1386" s="3" t="s">
        <v>5823</v>
      </c>
      <c r="T1386" s="4">
        <v>13.63</v>
      </c>
      <c r="U1386" s="4">
        <v>4510.8485000000001</v>
      </c>
      <c r="V1386" s="10" t="s">
        <v>2935</v>
      </c>
      <c r="W1386" s="4">
        <v>4.1094644167278096</v>
      </c>
      <c r="X1386" s="4">
        <v>14.695</v>
      </c>
      <c r="Y1386" s="5" t="s">
        <v>5824</v>
      </c>
      <c r="Z1386" s="4" t="s">
        <v>2935</v>
      </c>
      <c r="AA1386" s="10" t="s">
        <v>2935</v>
      </c>
      <c r="AB1386" s="10" t="s">
        <v>2935</v>
      </c>
      <c r="AC1386" s="4" t="s">
        <v>2935</v>
      </c>
      <c r="AD1386" s="4" t="s">
        <v>2935</v>
      </c>
      <c r="AE1386" s="4" t="s">
        <v>2935</v>
      </c>
      <c r="AF1386" s="4" t="s">
        <v>2935</v>
      </c>
      <c r="AG1386" s="4" t="s">
        <v>2935</v>
      </c>
      <c r="AH1386" s="4" t="s">
        <v>2935</v>
      </c>
      <c r="AI1386" s="4" t="s">
        <v>2935</v>
      </c>
      <c r="AJ1386" s="4" t="s">
        <v>2935</v>
      </c>
    </row>
    <row r="1387" spans="1:36" hidden="1" x14ac:dyDescent="0.3">
      <c r="A1387" s="1" t="s">
        <v>1381</v>
      </c>
      <c r="B1387" s="2">
        <v>5721768</v>
      </c>
      <c r="C1387" s="3" t="s">
        <v>2941</v>
      </c>
      <c r="D1387" s="4">
        <v>309315.87449999998</v>
      </c>
      <c r="E1387" s="3" t="s">
        <v>2930</v>
      </c>
      <c r="F1387" s="3" t="s">
        <v>2954</v>
      </c>
      <c r="G1387" s="3" t="s">
        <v>2955</v>
      </c>
      <c r="H1387" s="3" t="s">
        <v>2956</v>
      </c>
      <c r="I1387" s="3" t="s">
        <v>3280</v>
      </c>
      <c r="J1387" s="4">
        <v>29.852892000000001</v>
      </c>
      <c r="K1387" s="4">
        <v>6.5157420000000004</v>
      </c>
      <c r="L1387" s="4">
        <v>1.9820150000000001</v>
      </c>
      <c r="M1387" s="4">
        <v>1.8567370000000001</v>
      </c>
      <c r="N1387" s="4">
        <v>5.5454569999999999</v>
      </c>
      <c r="O1387" s="4" t="s">
        <v>2935</v>
      </c>
      <c r="P1387" s="4">
        <v>1.4115279999999999</v>
      </c>
      <c r="Q1387" s="4" t="s">
        <v>2935</v>
      </c>
      <c r="R1387" s="4" t="s">
        <v>2935</v>
      </c>
      <c r="S1387" s="3" t="s">
        <v>5825</v>
      </c>
      <c r="T1387" s="4">
        <v>505.79</v>
      </c>
      <c r="U1387" s="4">
        <v>309315.87449999998</v>
      </c>
      <c r="V1387" s="10">
        <v>308885.66206</v>
      </c>
      <c r="W1387" s="4">
        <v>0.53528934933470396</v>
      </c>
      <c r="X1387" s="4">
        <v>515.58000000000004</v>
      </c>
      <c r="Y1387" s="4">
        <v>382.66</v>
      </c>
      <c r="Z1387" s="4">
        <v>5.5454569999999999</v>
      </c>
      <c r="AA1387" s="10" t="s">
        <v>2935</v>
      </c>
      <c r="AB1387" s="10" t="s">
        <v>2935</v>
      </c>
      <c r="AC1387" s="4">
        <v>202.24511999999999</v>
      </c>
      <c r="AD1387" s="4" t="s">
        <v>2935</v>
      </c>
      <c r="AE1387" s="4" t="s">
        <v>2935</v>
      </c>
      <c r="AF1387" s="4" t="s">
        <v>2935</v>
      </c>
      <c r="AG1387" s="4" t="s">
        <v>2935</v>
      </c>
      <c r="AH1387" s="4" t="s">
        <v>2935</v>
      </c>
      <c r="AI1387" s="4">
        <v>1.4115279999999999</v>
      </c>
      <c r="AJ1387" s="4">
        <v>1.4115279999999999</v>
      </c>
    </row>
    <row r="1388" spans="1:36" hidden="1" x14ac:dyDescent="0.3">
      <c r="A1388" s="1" t="s">
        <v>1382</v>
      </c>
      <c r="B1388" s="2">
        <v>5721734</v>
      </c>
      <c r="C1388" s="3" t="s">
        <v>2936</v>
      </c>
      <c r="D1388" s="4">
        <v>527.78029405999996</v>
      </c>
      <c r="E1388" s="3" t="s">
        <v>2930</v>
      </c>
      <c r="F1388" s="3" t="s">
        <v>2954</v>
      </c>
      <c r="G1388" s="3" t="s">
        <v>2955</v>
      </c>
      <c r="H1388" s="3" t="s">
        <v>2956</v>
      </c>
      <c r="I1388" s="3"/>
      <c r="J1388" s="4">
        <v>10.154525</v>
      </c>
      <c r="K1388" s="4">
        <v>-1.6748769999999999</v>
      </c>
      <c r="L1388" s="4">
        <v>-1.8682399999999999</v>
      </c>
      <c r="M1388" s="4">
        <v>0.100301</v>
      </c>
      <c r="N1388" s="4">
        <v>10.080807999999999</v>
      </c>
      <c r="O1388" s="4">
        <v>12.260441999999999</v>
      </c>
      <c r="P1388" s="4">
        <v>0.90015299999999998</v>
      </c>
      <c r="Q1388" s="4" t="s">
        <v>2935</v>
      </c>
      <c r="R1388" s="4">
        <v>34.959698000000003</v>
      </c>
      <c r="S1388" s="3" t="s">
        <v>5826</v>
      </c>
      <c r="T1388" s="4">
        <v>9.98</v>
      </c>
      <c r="U1388" s="4">
        <v>527.78029405999996</v>
      </c>
      <c r="V1388" s="10">
        <v>809.33780400000001</v>
      </c>
      <c r="W1388" s="4">
        <v>7.5871743486973999</v>
      </c>
      <c r="X1388" s="4">
        <v>10.53</v>
      </c>
      <c r="Y1388" s="5" t="s">
        <v>4182</v>
      </c>
      <c r="Z1388" s="4">
        <v>10.080807999999999</v>
      </c>
      <c r="AA1388" s="10" t="s">
        <v>2935</v>
      </c>
      <c r="AB1388" s="10" t="s">
        <v>2935</v>
      </c>
      <c r="AC1388" s="4">
        <v>19.823236000000001</v>
      </c>
      <c r="AD1388" s="4" t="s">
        <v>2935</v>
      </c>
      <c r="AE1388" s="4" t="s">
        <v>2935</v>
      </c>
      <c r="AF1388" s="4" t="s">
        <v>2935</v>
      </c>
      <c r="AG1388" s="4" t="s">
        <v>2935</v>
      </c>
      <c r="AH1388" s="4" t="s">
        <v>2935</v>
      </c>
      <c r="AI1388" s="4">
        <v>0.90015299999999998</v>
      </c>
      <c r="AJ1388" s="4">
        <v>0.90015299999999998</v>
      </c>
    </row>
    <row r="1389" spans="1:36" hidden="1" x14ac:dyDescent="0.3">
      <c r="A1389" s="1" t="s">
        <v>1383</v>
      </c>
      <c r="B1389" s="2">
        <v>10702054</v>
      </c>
      <c r="C1389" s="3" t="s">
        <v>2936</v>
      </c>
      <c r="D1389" s="4">
        <v>550.45447520000005</v>
      </c>
      <c r="E1389" s="3" t="s">
        <v>2930</v>
      </c>
      <c r="F1389" s="3" t="s">
        <v>2954</v>
      </c>
      <c r="G1389" s="3" t="s">
        <v>2955</v>
      </c>
      <c r="H1389" s="3" t="s">
        <v>2956</v>
      </c>
      <c r="I1389" s="3"/>
      <c r="J1389" s="4">
        <v>8.0937169999999998</v>
      </c>
      <c r="K1389" s="4">
        <v>-1.8375239999999999</v>
      </c>
      <c r="L1389" s="4">
        <v>-2.1215039999999998</v>
      </c>
      <c r="M1389" s="4">
        <v>-0.196657</v>
      </c>
      <c r="N1389" s="4">
        <v>10.325533999999999</v>
      </c>
      <c r="O1389" s="4">
        <v>8.3953679999999995</v>
      </c>
      <c r="P1389" s="4">
        <v>0.89435200000000004</v>
      </c>
      <c r="Q1389" s="4" t="s">
        <v>2935</v>
      </c>
      <c r="R1389" s="4">
        <v>34.311604000000003</v>
      </c>
      <c r="S1389" s="3" t="s">
        <v>5827</v>
      </c>
      <c r="T1389" s="5" t="s">
        <v>5478</v>
      </c>
      <c r="U1389" s="4">
        <v>550.45447520000005</v>
      </c>
      <c r="V1389" s="10">
        <v>849.205105</v>
      </c>
      <c r="W1389" s="4">
        <v>7.6374384236453201</v>
      </c>
      <c r="X1389" s="5" t="s">
        <v>5828</v>
      </c>
      <c r="Y1389" s="4">
        <v>9.34</v>
      </c>
      <c r="Z1389" s="4">
        <v>10.325533999999999</v>
      </c>
      <c r="AA1389" s="10" t="s">
        <v>2935</v>
      </c>
      <c r="AB1389" s="10" t="s">
        <v>2935</v>
      </c>
      <c r="AC1389" s="4">
        <v>19.694146</v>
      </c>
      <c r="AD1389" s="4" t="s">
        <v>2935</v>
      </c>
      <c r="AE1389" s="4" t="s">
        <v>2935</v>
      </c>
      <c r="AF1389" s="4" t="s">
        <v>2935</v>
      </c>
      <c r="AG1389" s="4" t="s">
        <v>2935</v>
      </c>
      <c r="AH1389" s="4" t="s">
        <v>2935</v>
      </c>
      <c r="AI1389" s="4">
        <v>0.89435200000000004</v>
      </c>
      <c r="AJ1389" s="4">
        <v>0.89435200000000004</v>
      </c>
    </row>
    <row r="1390" spans="1:36" hidden="1" x14ac:dyDescent="0.3">
      <c r="A1390" s="1" t="s">
        <v>1384</v>
      </c>
      <c r="B1390" s="2">
        <v>5721743</v>
      </c>
      <c r="C1390" s="3" t="s">
        <v>2936</v>
      </c>
      <c r="D1390" s="4">
        <v>578.00043091999999</v>
      </c>
      <c r="E1390" s="3" t="s">
        <v>2930</v>
      </c>
      <c r="F1390" s="3" t="s">
        <v>2954</v>
      </c>
      <c r="G1390" s="3" t="s">
        <v>2955</v>
      </c>
      <c r="H1390" s="3" t="s">
        <v>2956</v>
      </c>
      <c r="I1390" s="3"/>
      <c r="J1390" s="4">
        <v>8.1938329999999997</v>
      </c>
      <c r="K1390" s="4">
        <v>-3.2308910000000002</v>
      </c>
      <c r="L1390" s="4">
        <v>-2.5783420000000001</v>
      </c>
      <c r="M1390" s="4">
        <v>-0.32467499999999999</v>
      </c>
      <c r="N1390" s="4">
        <v>10.522708</v>
      </c>
      <c r="O1390" s="4">
        <v>11.628788</v>
      </c>
      <c r="P1390" s="4">
        <v>0.90720999999999996</v>
      </c>
      <c r="Q1390" s="4" t="s">
        <v>2935</v>
      </c>
      <c r="R1390" s="4">
        <v>36.137247000000002</v>
      </c>
      <c r="S1390" s="3" t="s">
        <v>5829</v>
      </c>
      <c r="T1390" s="5" t="s">
        <v>5830</v>
      </c>
      <c r="U1390" s="4">
        <v>578.00043091999999</v>
      </c>
      <c r="V1390" s="10">
        <v>881.46083999999996</v>
      </c>
      <c r="W1390" s="4">
        <v>7.5342019543973899</v>
      </c>
      <c r="X1390" s="4">
        <v>13.1</v>
      </c>
      <c r="Y1390" s="5" t="s">
        <v>5831</v>
      </c>
      <c r="Z1390" s="4">
        <v>10.522708</v>
      </c>
      <c r="AA1390" s="10" t="s">
        <v>2935</v>
      </c>
      <c r="AB1390" s="10" t="s">
        <v>2935</v>
      </c>
      <c r="AC1390" s="4">
        <v>19.902501000000001</v>
      </c>
      <c r="AD1390" s="4" t="s">
        <v>2935</v>
      </c>
      <c r="AE1390" s="4" t="s">
        <v>2935</v>
      </c>
      <c r="AF1390" s="4" t="s">
        <v>2935</v>
      </c>
      <c r="AG1390" s="4" t="s">
        <v>2935</v>
      </c>
      <c r="AH1390" s="4" t="s">
        <v>2935</v>
      </c>
      <c r="AI1390" s="4">
        <v>0.90720999999999996</v>
      </c>
      <c r="AJ1390" s="4">
        <v>0.90720999999999996</v>
      </c>
    </row>
    <row r="1391" spans="1:36" hidden="1" x14ac:dyDescent="0.3">
      <c r="A1391" s="1" t="s">
        <v>1385</v>
      </c>
      <c r="B1391" s="2">
        <v>103413</v>
      </c>
      <c r="C1391" s="3" t="s">
        <v>2919</v>
      </c>
      <c r="D1391" s="4">
        <v>533.01104129999999</v>
      </c>
      <c r="E1391" s="3" t="s">
        <v>2930</v>
      </c>
      <c r="F1391" s="3" t="s">
        <v>2958</v>
      </c>
      <c r="G1391" s="3" t="s">
        <v>2958</v>
      </c>
      <c r="H1391" s="3" t="s">
        <v>3118</v>
      </c>
      <c r="I1391" s="3" t="s">
        <v>3528</v>
      </c>
      <c r="J1391" s="4">
        <v>88.562287999999995</v>
      </c>
      <c r="K1391" s="4">
        <v>30.422756</v>
      </c>
      <c r="L1391" s="4">
        <v>20.132490000000001</v>
      </c>
      <c r="M1391" s="4">
        <v>4.1605299999999996</v>
      </c>
      <c r="N1391" s="4">
        <v>18.722700198544</v>
      </c>
      <c r="O1391" s="4">
        <v>22.6819875293133</v>
      </c>
      <c r="P1391" s="4">
        <v>1.964461</v>
      </c>
      <c r="Q1391" s="4">
        <v>12.328326000000001</v>
      </c>
      <c r="R1391" s="4">
        <v>11.823399</v>
      </c>
      <c r="S1391" s="3" t="s">
        <v>5832</v>
      </c>
      <c r="T1391" s="5" t="s">
        <v>5833</v>
      </c>
      <c r="U1391" s="4">
        <v>533.01104129999999</v>
      </c>
      <c r="V1391" s="10">
        <v>513.635041</v>
      </c>
      <c r="W1391" s="4">
        <v>0.65040650406504097</v>
      </c>
      <c r="X1391" s="4">
        <v>288.19</v>
      </c>
      <c r="Y1391" s="4">
        <v>141.41</v>
      </c>
      <c r="Z1391" s="4">
        <v>18.735099000000002</v>
      </c>
      <c r="AA1391" s="10">
        <v>23.0581039755352</v>
      </c>
      <c r="AB1391" s="10">
        <v>15.086818181818201</v>
      </c>
      <c r="AC1391" s="4">
        <v>2.1311070000000001</v>
      </c>
      <c r="AD1391" s="4">
        <v>0.80000703567039999</v>
      </c>
      <c r="AE1391" s="4">
        <v>0.76971091124260005</v>
      </c>
      <c r="AF1391" s="4">
        <v>12.328326000000001</v>
      </c>
      <c r="AG1391" s="4" t="s">
        <v>2935</v>
      </c>
      <c r="AH1391" s="4" t="s">
        <v>2935</v>
      </c>
      <c r="AI1391" s="4">
        <v>1.964461</v>
      </c>
      <c r="AJ1391" s="4">
        <v>2.0953539999999999</v>
      </c>
    </row>
    <row r="1392" spans="1:36" hidden="1" x14ac:dyDescent="0.3">
      <c r="A1392" s="1" t="s">
        <v>1386</v>
      </c>
      <c r="B1392" s="2">
        <v>4426247</v>
      </c>
      <c r="C1392" s="3" t="s">
        <v>2936</v>
      </c>
      <c r="D1392" s="4">
        <v>20755.073594639998</v>
      </c>
      <c r="E1392" s="3" t="s">
        <v>2977</v>
      </c>
      <c r="F1392" s="3" t="s">
        <v>2978</v>
      </c>
      <c r="G1392" s="3" t="s">
        <v>3135</v>
      </c>
      <c r="H1392" s="3" t="s">
        <v>3136</v>
      </c>
      <c r="I1392" s="3" t="s">
        <v>3446</v>
      </c>
      <c r="J1392" s="4">
        <v>1.5587530000000001</v>
      </c>
      <c r="K1392" s="4">
        <v>-5.7317749999999998</v>
      </c>
      <c r="L1392" s="4">
        <v>-0.41152300000000003</v>
      </c>
      <c r="M1392" s="4">
        <v>0.266351</v>
      </c>
      <c r="N1392" s="4">
        <v>47.7183098591549</v>
      </c>
      <c r="O1392" s="4">
        <v>20.011813</v>
      </c>
      <c r="P1392" s="4">
        <v>2.093038</v>
      </c>
      <c r="Q1392" s="4">
        <v>20.345561</v>
      </c>
      <c r="R1392" s="4">
        <v>25.057092000000001</v>
      </c>
      <c r="S1392" s="3" t="s">
        <v>5834</v>
      </c>
      <c r="T1392" s="4">
        <v>33.880000000000003</v>
      </c>
      <c r="U1392" s="4">
        <v>20755.073594639998</v>
      </c>
      <c r="V1392" s="10">
        <v>28777.249594000001</v>
      </c>
      <c r="W1392" s="4">
        <v>3.30578512396694</v>
      </c>
      <c r="X1392" s="4">
        <v>37.799999999999997</v>
      </c>
      <c r="Y1392" s="4">
        <v>31.01</v>
      </c>
      <c r="Z1392" s="4">
        <v>47.186630000000001</v>
      </c>
      <c r="AA1392" s="10">
        <v>45.197438633899999</v>
      </c>
      <c r="AB1392" s="10">
        <v>49.82646038</v>
      </c>
      <c r="AC1392" s="4">
        <v>11.265038000000001</v>
      </c>
      <c r="AD1392" s="4">
        <v>10.603729175065601</v>
      </c>
      <c r="AE1392" s="4">
        <v>11.0013494127369</v>
      </c>
      <c r="AF1392" s="4">
        <v>20.345561</v>
      </c>
      <c r="AG1392" s="4">
        <v>18.925596549661599</v>
      </c>
      <c r="AH1392" s="4">
        <v>19.823772273875001</v>
      </c>
      <c r="AI1392" s="4">
        <v>2.093038</v>
      </c>
      <c r="AJ1392" s="4">
        <v>2.1490640000000001</v>
      </c>
    </row>
    <row r="1393" spans="1:36" hidden="1" x14ac:dyDescent="0.3">
      <c r="A1393" s="1" t="s">
        <v>1387</v>
      </c>
      <c r="B1393" s="2">
        <v>4106589</v>
      </c>
      <c r="C1393" s="3" t="s">
        <v>2919</v>
      </c>
      <c r="D1393" s="4">
        <v>5370.0867308699999</v>
      </c>
      <c r="E1393" s="3" t="s">
        <v>2920</v>
      </c>
      <c r="F1393" s="3" t="s">
        <v>2921</v>
      </c>
      <c r="G1393" s="3" t="s">
        <v>2942</v>
      </c>
      <c r="H1393" s="3" t="s">
        <v>2942</v>
      </c>
      <c r="I1393" s="3" t="s">
        <v>2943</v>
      </c>
      <c r="J1393" s="4">
        <v>-31.747942999999999</v>
      </c>
      <c r="K1393" s="4">
        <v>-28.460243999999999</v>
      </c>
      <c r="L1393" s="4">
        <v>-12.073423</v>
      </c>
      <c r="M1393" s="4">
        <v>-0.96097900000000003</v>
      </c>
      <c r="N1393" s="4" t="s">
        <v>2935</v>
      </c>
      <c r="O1393" s="4" t="s">
        <v>2935</v>
      </c>
      <c r="P1393" s="4" t="s">
        <v>2935</v>
      </c>
      <c r="Q1393" s="4" t="s">
        <v>2935</v>
      </c>
      <c r="R1393" s="4" t="s">
        <v>2935</v>
      </c>
      <c r="S1393" s="3" t="s">
        <v>5835</v>
      </c>
      <c r="T1393" s="4">
        <v>34.01</v>
      </c>
      <c r="U1393" s="4">
        <v>5370.0867308699999</v>
      </c>
      <c r="V1393" s="10">
        <v>4873.9017299999996</v>
      </c>
      <c r="W1393" s="4" t="s">
        <v>2935</v>
      </c>
      <c r="X1393" s="4">
        <v>54.444600000000001</v>
      </c>
      <c r="Y1393" s="4">
        <v>33.33</v>
      </c>
      <c r="Z1393" s="4" t="s">
        <v>2935</v>
      </c>
      <c r="AA1393" s="10" t="s">
        <v>2924</v>
      </c>
      <c r="AB1393" s="10" t="s">
        <v>2924</v>
      </c>
      <c r="AC1393" s="4" t="s">
        <v>2935</v>
      </c>
      <c r="AD1393" s="4">
        <v>8.3447719223752994</v>
      </c>
      <c r="AE1393" s="4">
        <v>7.8249147096801002</v>
      </c>
      <c r="AF1393" s="4" t="s">
        <v>2935</v>
      </c>
      <c r="AG1393" s="4" t="s">
        <v>2924</v>
      </c>
      <c r="AH1393" s="4" t="s">
        <v>2924</v>
      </c>
      <c r="AI1393" s="4" t="s">
        <v>2935</v>
      </c>
      <c r="AJ1393" s="4" t="s">
        <v>2935</v>
      </c>
    </row>
    <row r="1394" spans="1:36" hidden="1" x14ac:dyDescent="0.3">
      <c r="A1394" s="1" t="s">
        <v>1388</v>
      </c>
      <c r="B1394" s="2">
        <v>6910410</v>
      </c>
      <c r="C1394" s="3" t="s">
        <v>2936</v>
      </c>
      <c r="D1394" s="4">
        <v>6881.2732956</v>
      </c>
      <c r="E1394" s="3" t="s">
        <v>2946</v>
      </c>
      <c r="F1394" s="3" t="s">
        <v>3022</v>
      </c>
      <c r="G1394" s="3" t="s">
        <v>3168</v>
      </c>
      <c r="H1394" s="3" t="s">
        <v>3168</v>
      </c>
      <c r="I1394" s="3" t="s">
        <v>3645</v>
      </c>
      <c r="J1394" s="4">
        <v>157.281553</v>
      </c>
      <c r="K1394" s="4">
        <v>335.02051999999998</v>
      </c>
      <c r="L1394" s="4">
        <v>111.858761</v>
      </c>
      <c r="M1394" s="4">
        <v>9.1283460000000005</v>
      </c>
      <c r="N1394" s="4" t="s">
        <v>2924</v>
      </c>
      <c r="O1394" s="4" t="s">
        <v>2924</v>
      </c>
      <c r="P1394" s="4">
        <v>15.765988999999999</v>
      </c>
      <c r="Q1394" s="4" t="s">
        <v>2924</v>
      </c>
      <c r="R1394" s="4" t="s">
        <v>2924</v>
      </c>
      <c r="S1394" s="3" t="s">
        <v>5836</v>
      </c>
      <c r="T1394" s="4">
        <v>31.8</v>
      </c>
      <c r="U1394" s="4">
        <v>6881.2732956</v>
      </c>
      <c r="V1394" s="10">
        <v>6533.8662949999998</v>
      </c>
      <c r="W1394" s="4" t="s">
        <v>2935</v>
      </c>
      <c r="X1394" s="4">
        <v>33.801299999999998</v>
      </c>
      <c r="Y1394" s="5" t="s">
        <v>5250</v>
      </c>
      <c r="Z1394" s="4" t="s">
        <v>2924</v>
      </c>
      <c r="AA1394" s="10" t="s">
        <v>2924</v>
      </c>
      <c r="AB1394" s="10" t="s">
        <v>2924</v>
      </c>
      <c r="AC1394" s="4">
        <v>174.38058899999999</v>
      </c>
      <c r="AD1394" s="4">
        <v>96.069315635476102</v>
      </c>
      <c r="AE1394" s="4">
        <v>157.199943099866</v>
      </c>
      <c r="AF1394" s="4" t="s">
        <v>2924</v>
      </c>
      <c r="AG1394" s="4" t="s">
        <v>2924</v>
      </c>
      <c r="AH1394" s="4" t="s">
        <v>2924</v>
      </c>
      <c r="AI1394" s="4">
        <v>15.765988999999999</v>
      </c>
      <c r="AJ1394" s="4">
        <v>16.451111999999998</v>
      </c>
    </row>
    <row r="1395" spans="1:36" hidden="1" x14ac:dyDescent="0.3">
      <c r="A1395" s="1" t="s">
        <v>1389</v>
      </c>
      <c r="B1395" s="2">
        <v>4811516</v>
      </c>
      <c r="C1395" s="3" t="s">
        <v>2941</v>
      </c>
      <c r="D1395" s="4">
        <v>2605.8757544999999</v>
      </c>
      <c r="E1395" s="3" t="s">
        <v>2920</v>
      </c>
      <c r="F1395" s="3" t="s">
        <v>2921</v>
      </c>
      <c r="G1395" s="3" t="s">
        <v>2942</v>
      </c>
      <c r="H1395" s="3" t="s">
        <v>2942</v>
      </c>
      <c r="I1395" s="3" t="s">
        <v>2943</v>
      </c>
      <c r="J1395" s="4">
        <v>47.668393999999999</v>
      </c>
      <c r="K1395" s="4">
        <v>-26.419965999999999</v>
      </c>
      <c r="L1395" s="4">
        <v>-14.156627</v>
      </c>
      <c r="M1395" s="4">
        <v>4.5232270000000003</v>
      </c>
      <c r="N1395" s="4" t="s">
        <v>2924</v>
      </c>
      <c r="O1395" s="4" t="s">
        <v>2924</v>
      </c>
      <c r="P1395" s="4">
        <v>3.3674680000000001</v>
      </c>
      <c r="Q1395" s="4" t="s">
        <v>2924</v>
      </c>
      <c r="R1395" s="4" t="s">
        <v>2924</v>
      </c>
      <c r="S1395" s="3" t="s">
        <v>5837</v>
      </c>
      <c r="T1395" s="4">
        <v>8.5500000000000007</v>
      </c>
      <c r="U1395" s="4">
        <v>2605.8757544999999</v>
      </c>
      <c r="V1395" s="10">
        <v>2287.3307540000001</v>
      </c>
      <c r="W1395" s="4" t="s">
        <v>2935</v>
      </c>
      <c r="X1395" s="4">
        <v>18.329999999999998</v>
      </c>
      <c r="Y1395" s="4">
        <v>5.41</v>
      </c>
      <c r="Z1395" s="4" t="s">
        <v>2924</v>
      </c>
      <c r="AA1395" s="10" t="s">
        <v>2924</v>
      </c>
      <c r="AB1395" s="10" t="s">
        <v>2924</v>
      </c>
      <c r="AC1395" s="4">
        <v>25.174786999999998</v>
      </c>
      <c r="AD1395" s="4">
        <v>5.9130862053454996</v>
      </c>
      <c r="AE1395" s="4">
        <v>14.1182493433371</v>
      </c>
      <c r="AF1395" s="4" t="s">
        <v>2924</v>
      </c>
      <c r="AG1395" s="4" t="s">
        <v>2924</v>
      </c>
      <c r="AH1395" s="4" t="s">
        <v>2924</v>
      </c>
      <c r="AI1395" s="4">
        <v>3.3674680000000001</v>
      </c>
      <c r="AJ1395" s="4">
        <v>5.58094</v>
      </c>
    </row>
    <row r="1396" spans="1:36" hidden="1" x14ac:dyDescent="0.3">
      <c r="A1396" s="1" t="s">
        <v>1390</v>
      </c>
      <c r="B1396" s="2">
        <v>4966118</v>
      </c>
      <c r="C1396" s="3" t="s">
        <v>2919</v>
      </c>
      <c r="D1396" s="4">
        <v>3364.2681431999999</v>
      </c>
      <c r="E1396" s="3" t="s">
        <v>2946</v>
      </c>
      <c r="F1396" s="3" t="s">
        <v>3022</v>
      </c>
      <c r="G1396" s="3" t="s">
        <v>3029</v>
      </c>
      <c r="H1396" s="3" t="s">
        <v>3259</v>
      </c>
      <c r="I1396" s="3" t="s">
        <v>3472</v>
      </c>
      <c r="J1396" s="4">
        <v>-18.382121999999999</v>
      </c>
      <c r="K1396" s="4">
        <v>11.383162</v>
      </c>
      <c r="L1396" s="4">
        <v>4.2342219999999999</v>
      </c>
      <c r="M1396" s="4">
        <v>5.9087820000000004</v>
      </c>
      <c r="N1396" s="4" t="s">
        <v>2924</v>
      </c>
      <c r="O1396" s="4">
        <v>19.624116999999998</v>
      </c>
      <c r="P1396" s="4">
        <v>1.5909599999999999</v>
      </c>
      <c r="Q1396" s="4">
        <v>24.772319</v>
      </c>
      <c r="R1396" s="4">
        <v>10.109788</v>
      </c>
      <c r="S1396" s="3" t="s">
        <v>5838</v>
      </c>
      <c r="T1396" s="4">
        <v>77.790000000000006</v>
      </c>
      <c r="U1396" s="4">
        <v>3364.2681431999999</v>
      </c>
      <c r="V1396" s="10">
        <v>2361.4151430000002</v>
      </c>
      <c r="W1396" s="4" t="s">
        <v>2935</v>
      </c>
      <c r="X1396" s="5" t="s">
        <v>5839</v>
      </c>
      <c r="Y1396" s="4">
        <v>61.856900000000003</v>
      </c>
      <c r="Z1396" s="4" t="s">
        <v>2924</v>
      </c>
      <c r="AA1396" s="10">
        <v>46.937790381900001</v>
      </c>
      <c r="AB1396" s="10">
        <v>52.266634415699997</v>
      </c>
      <c r="AC1396" s="4">
        <v>2.2669079999999999</v>
      </c>
      <c r="AD1396" s="4">
        <v>2.3959790576904001</v>
      </c>
      <c r="AE1396" s="4">
        <v>2.4247915561853</v>
      </c>
      <c r="AF1396" s="4">
        <v>24.772319</v>
      </c>
      <c r="AG1396" s="4">
        <v>17.974889383663299</v>
      </c>
      <c r="AH1396" s="4">
        <v>34.523870616579202</v>
      </c>
      <c r="AI1396" s="4">
        <v>1.5909599999999999</v>
      </c>
      <c r="AJ1396" s="4">
        <v>1.6378569999999999</v>
      </c>
    </row>
    <row r="1397" spans="1:36" hidden="1" x14ac:dyDescent="0.3">
      <c r="A1397" s="1" t="s">
        <v>1391</v>
      </c>
      <c r="B1397" s="2">
        <v>4326091</v>
      </c>
      <c r="C1397" s="3" t="s">
        <v>2936</v>
      </c>
      <c r="D1397" s="4">
        <v>36630.33</v>
      </c>
      <c r="E1397" s="3" t="s">
        <v>2920</v>
      </c>
      <c r="F1397" s="3" t="s">
        <v>2921</v>
      </c>
      <c r="G1397" s="3" t="s">
        <v>2922</v>
      </c>
      <c r="H1397" s="3" t="s">
        <v>2922</v>
      </c>
      <c r="I1397" s="3" t="s">
        <v>3235</v>
      </c>
      <c r="J1397" s="4">
        <v>-4.8063770000000003</v>
      </c>
      <c r="K1397" s="4">
        <v>-17.611039000000002</v>
      </c>
      <c r="L1397" s="4">
        <v>-11.598774000000001</v>
      </c>
      <c r="M1397" s="4">
        <v>4.7436160000000003</v>
      </c>
      <c r="N1397" s="4">
        <v>26.485564</v>
      </c>
      <c r="O1397" s="4">
        <v>18.739090000000001</v>
      </c>
      <c r="P1397" s="4">
        <v>5.2605240000000002</v>
      </c>
      <c r="Q1397" s="4">
        <v>16.439435</v>
      </c>
      <c r="R1397" s="4">
        <v>20.342507000000001</v>
      </c>
      <c r="S1397" s="3" t="s">
        <v>5840</v>
      </c>
      <c r="T1397" s="4">
        <v>201.82</v>
      </c>
      <c r="U1397" s="4">
        <v>36630.33</v>
      </c>
      <c r="V1397" s="10">
        <v>48870.33</v>
      </c>
      <c r="W1397" s="4" t="s">
        <v>2935</v>
      </c>
      <c r="X1397" s="4">
        <v>261.73</v>
      </c>
      <c r="Y1397" s="4">
        <v>187.62</v>
      </c>
      <c r="Z1397" s="4">
        <v>26.485564</v>
      </c>
      <c r="AA1397" s="10">
        <v>17.111220388900001</v>
      </c>
      <c r="AB1397" s="10">
        <v>18.108926331399999</v>
      </c>
      <c r="AC1397" s="4">
        <v>3.191011</v>
      </c>
      <c r="AD1397" s="4">
        <v>3.0797063844018999</v>
      </c>
      <c r="AE1397" s="4">
        <v>3.1720773884242002</v>
      </c>
      <c r="AF1397" s="4">
        <v>16.439435</v>
      </c>
      <c r="AG1397" s="4">
        <v>12.7646441959774</v>
      </c>
      <c r="AH1397" s="4">
        <v>13.2231912883293</v>
      </c>
      <c r="AI1397" s="4">
        <v>5.2605240000000002</v>
      </c>
      <c r="AJ1397" s="4" t="s">
        <v>2924</v>
      </c>
    </row>
    <row r="1398" spans="1:36" hidden="1" x14ac:dyDescent="0.3">
      <c r="A1398" s="1" t="s">
        <v>1392</v>
      </c>
      <c r="B1398" s="2">
        <v>4810302</v>
      </c>
      <c r="C1398" s="3" t="s">
        <v>2941</v>
      </c>
      <c r="D1398" s="4">
        <v>674.60726442999999</v>
      </c>
      <c r="E1398" s="3" t="s">
        <v>2920</v>
      </c>
      <c r="F1398" s="3" t="s">
        <v>2961</v>
      </c>
      <c r="G1398" s="3" t="s">
        <v>2962</v>
      </c>
      <c r="H1398" s="3" t="s">
        <v>2963</v>
      </c>
      <c r="I1398" s="3" t="s">
        <v>3292</v>
      </c>
      <c r="J1398" s="4">
        <v>23.618207000000002</v>
      </c>
      <c r="K1398" s="4">
        <v>19.056139999999999</v>
      </c>
      <c r="L1398" s="4">
        <v>4.4749759999999998</v>
      </c>
      <c r="M1398" s="4">
        <v>2.3850739999999999</v>
      </c>
      <c r="N1398" s="4">
        <v>36.458903999999997</v>
      </c>
      <c r="O1398" s="4">
        <v>39.255161999999999</v>
      </c>
      <c r="P1398" s="4">
        <v>8.0835229999999996</v>
      </c>
      <c r="Q1398" s="4">
        <v>27.282489000000002</v>
      </c>
      <c r="R1398" s="4">
        <v>47.410452999999997</v>
      </c>
      <c r="S1398" s="3" t="s">
        <v>5841</v>
      </c>
      <c r="T1398" s="4">
        <v>53.23</v>
      </c>
      <c r="U1398" s="4">
        <v>674.60726442999999</v>
      </c>
      <c r="V1398" s="10">
        <v>623.15028400000006</v>
      </c>
      <c r="W1398" s="4">
        <v>1.1271839188427599</v>
      </c>
      <c r="X1398" s="4">
        <v>57.95</v>
      </c>
      <c r="Y1398" s="4">
        <v>40.049999999999997</v>
      </c>
      <c r="Z1398" s="4">
        <v>36.458903999999997</v>
      </c>
      <c r="AA1398" s="10">
        <v>33.4779874213</v>
      </c>
      <c r="AB1398" s="10">
        <v>35.368770764099999</v>
      </c>
      <c r="AC1398" s="4">
        <v>8.7392070000000004</v>
      </c>
      <c r="AD1398" s="4">
        <v>7.9244407368080001</v>
      </c>
      <c r="AE1398" s="4">
        <v>8.5572881998325006</v>
      </c>
      <c r="AF1398" s="4">
        <v>27.282489000000002</v>
      </c>
      <c r="AG1398" s="4" t="s">
        <v>2935</v>
      </c>
      <c r="AH1398" s="4" t="s">
        <v>2935</v>
      </c>
      <c r="AI1398" s="4">
        <v>8.0835229999999996</v>
      </c>
      <c r="AJ1398" s="4">
        <v>8.3734470000000005</v>
      </c>
    </row>
    <row r="1399" spans="1:36" hidden="1" x14ac:dyDescent="0.3">
      <c r="A1399" s="1" t="s">
        <v>1393</v>
      </c>
      <c r="B1399" s="2">
        <v>4971010</v>
      </c>
      <c r="C1399" s="3" t="s">
        <v>2919</v>
      </c>
      <c r="D1399" s="4">
        <v>2315.74153566</v>
      </c>
      <c r="E1399" s="3" t="s">
        <v>2920</v>
      </c>
      <c r="F1399" s="3" t="s">
        <v>2961</v>
      </c>
      <c r="G1399" s="3" t="s">
        <v>2962</v>
      </c>
      <c r="H1399" s="3" t="s">
        <v>2963</v>
      </c>
      <c r="I1399" s="3" t="s">
        <v>2964</v>
      </c>
      <c r="J1399" s="4">
        <v>-14.708933999999999</v>
      </c>
      <c r="K1399" s="4">
        <v>5.9421540000000004</v>
      </c>
      <c r="L1399" s="4">
        <v>-2.116682</v>
      </c>
      <c r="M1399" s="4">
        <v>-8.0298320000000007</v>
      </c>
      <c r="N1399" s="4" t="s">
        <v>2924</v>
      </c>
      <c r="O1399" s="4" t="s">
        <v>2924</v>
      </c>
      <c r="P1399" s="4">
        <v>32.253704999999997</v>
      </c>
      <c r="Q1399" s="4" t="s">
        <v>2924</v>
      </c>
      <c r="R1399" s="4" t="s">
        <v>2924</v>
      </c>
      <c r="S1399" s="3" t="s">
        <v>5842</v>
      </c>
      <c r="T1399" s="4">
        <v>73.989999999999995</v>
      </c>
      <c r="U1399" s="4">
        <v>2315.74153566</v>
      </c>
      <c r="V1399" s="10">
        <v>2529.0725349999998</v>
      </c>
      <c r="W1399" s="4" t="s">
        <v>2935</v>
      </c>
      <c r="X1399" s="4">
        <v>124.11499999999999</v>
      </c>
      <c r="Y1399" s="4">
        <v>55.92</v>
      </c>
      <c r="Z1399" s="4" t="s">
        <v>2924</v>
      </c>
      <c r="AA1399" s="10" t="s">
        <v>2924</v>
      </c>
      <c r="AB1399" s="10" t="s">
        <v>2924</v>
      </c>
      <c r="AC1399" s="4">
        <v>4.5159989999999999</v>
      </c>
      <c r="AD1399" s="4">
        <v>3.8595007072495999</v>
      </c>
      <c r="AE1399" s="4">
        <v>4.3259221783959996</v>
      </c>
      <c r="AF1399" s="4" t="s">
        <v>2924</v>
      </c>
      <c r="AG1399" s="4">
        <v>56.887293398654002</v>
      </c>
      <c r="AH1399" s="4" t="s">
        <v>2924</v>
      </c>
      <c r="AI1399" s="4">
        <v>32.253704999999997</v>
      </c>
      <c r="AJ1399" s="4">
        <v>32.652251</v>
      </c>
    </row>
    <row r="1400" spans="1:36" hidden="1" x14ac:dyDescent="0.3">
      <c r="A1400" s="1" t="s">
        <v>1394</v>
      </c>
      <c r="B1400" s="2">
        <v>4217413</v>
      </c>
      <c r="C1400" s="3" t="s">
        <v>2919</v>
      </c>
      <c r="D1400" s="4">
        <v>3347.1247908</v>
      </c>
      <c r="E1400" s="3" t="s">
        <v>3107</v>
      </c>
      <c r="F1400" s="3" t="s">
        <v>3153</v>
      </c>
      <c r="G1400" s="3" t="s">
        <v>3154</v>
      </c>
      <c r="H1400" s="3" t="s">
        <v>3155</v>
      </c>
      <c r="I1400" s="3" t="s">
        <v>3203</v>
      </c>
      <c r="J1400" s="4">
        <v>-21.558164000000001</v>
      </c>
      <c r="K1400" s="4">
        <v>11.195159</v>
      </c>
      <c r="L1400" s="4">
        <v>1.765317</v>
      </c>
      <c r="M1400" s="4">
        <v>3.8502299999999998</v>
      </c>
      <c r="N1400" s="4">
        <v>31.783784000000001</v>
      </c>
      <c r="O1400" s="5" t="s">
        <v>3646</v>
      </c>
      <c r="P1400" s="4">
        <v>5.0602410000000004</v>
      </c>
      <c r="Q1400" s="4">
        <v>11.873294</v>
      </c>
      <c r="R1400" s="4">
        <v>15.234919</v>
      </c>
      <c r="S1400" s="3" t="s">
        <v>5843</v>
      </c>
      <c r="T1400" s="4">
        <v>29.4</v>
      </c>
      <c r="U1400" s="4">
        <v>3347.1247908</v>
      </c>
      <c r="V1400" s="10">
        <v>4997.8017900000004</v>
      </c>
      <c r="W1400" s="4">
        <v>1.9047619047619</v>
      </c>
      <c r="X1400" s="4">
        <v>41.66</v>
      </c>
      <c r="Y1400" s="4">
        <v>24.14</v>
      </c>
      <c r="Z1400" s="4">
        <v>31.783784000000001</v>
      </c>
      <c r="AA1400" s="10">
        <v>37.4617737003</v>
      </c>
      <c r="AB1400" s="10">
        <v>35.877722862799999</v>
      </c>
      <c r="AC1400" s="4">
        <v>6.1516630000000001</v>
      </c>
      <c r="AD1400" s="4">
        <v>5.9482932493953999</v>
      </c>
      <c r="AE1400" s="4">
        <v>6.0819889369612001</v>
      </c>
      <c r="AF1400" s="4">
        <v>11.873294</v>
      </c>
      <c r="AG1400" s="4">
        <v>10.3642667674793</v>
      </c>
      <c r="AH1400" s="4">
        <v>10.678624871888299</v>
      </c>
      <c r="AI1400" s="4">
        <v>5.0602410000000004</v>
      </c>
      <c r="AJ1400" s="4">
        <v>7.1428570000000002</v>
      </c>
    </row>
    <row r="1401" spans="1:36" hidden="1" x14ac:dyDescent="0.3">
      <c r="A1401" s="1" t="s">
        <v>1395</v>
      </c>
      <c r="B1401" s="2">
        <v>27845249</v>
      </c>
      <c r="C1401" s="3" t="s">
        <v>2919</v>
      </c>
      <c r="D1401" s="4">
        <v>2041.15073162</v>
      </c>
      <c r="E1401" s="3" t="s">
        <v>2946</v>
      </c>
      <c r="F1401" s="3" t="s">
        <v>2947</v>
      </c>
      <c r="G1401" s="3" t="s">
        <v>2948</v>
      </c>
      <c r="H1401" s="3" t="s">
        <v>2990</v>
      </c>
      <c r="I1401" s="3" t="s">
        <v>2950</v>
      </c>
      <c r="J1401" s="4">
        <v>204.51977400000001</v>
      </c>
      <c r="K1401" s="4">
        <v>33.086419999999997</v>
      </c>
      <c r="L1401" s="4">
        <v>16.163792999999998</v>
      </c>
      <c r="M1401" s="4">
        <v>1.0309280000000001</v>
      </c>
      <c r="N1401" s="4" t="s">
        <v>2924</v>
      </c>
      <c r="O1401" s="4" t="s">
        <v>2924</v>
      </c>
      <c r="P1401" s="4">
        <v>1.845574</v>
      </c>
      <c r="Q1401" s="4">
        <v>69.453655999999995</v>
      </c>
      <c r="R1401" s="4" t="s">
        <v>2924</v>
      </c>
      <c r="S1401" s="3" t="s">
        <v>5844</v>
      </c>
      <c r="T1401" s="4">
        <v>10.78</v>
      </c>
      <c r="U1401" s="4">
        <v>2041.15073162</v>
      </c>
      <c r="V1401" s="10">
        <v>1631.6747310000001</v>
      </c>
      <c r="W1401" s="4" t="s">
        <v>2935</v>
      </c>
      <c r="X1401" s="4">
        <v>15.75</v>
      </c>
      <c r="Y1401" s="5" t="s">
        <v>5845</v>
      </c>
      <c r="Z1401" s="4" t="s">
        <v>2924</v>
      </c>
      <c r="AA1401" s="10">
        <v>25.736522943200001</v>
      </c>
      <c r="AB1401" s="10">
        <v>25.736522943200001</v>
      </c>
      <c r="AC1401" s="4">
        <v>8.6442680000000003</v>
      </c>
      <c r="AD1401" s="4">
        <v>3.5257859824056998</v>
      </c>
      <c r="AE1401" s="4">
        <v>3.5257859824056998</v>
      </c>
      <c r="AF1401" s="4">
        <v>69.453655999999995</v>
      </c>
      <c r="AG1401" s="4">
        <v>8.1065883632064004</v>
      </c>
      <c r="AH1401" s="4">
        <v>8.1065883632064004</v>
      </c>
      <c r="AI1401" s="4">
        <v>1.845574</v>
      </c>
      <c r="AJ1401" s="4">
        <v>1.845574</v>
      </c>
    </row>
    <row r="1402" spans="1:36" hidden="1" x14ac:dyDescent="0.3">
      <c r="A1402" s="1" t="s">
        <v>1396</v>
      </c>
      <c r="B1402" s="2">
        <v>4094831</v>
      </c>
      <c r="C1402" s="3" t="s">
        <v>2936</v>
      </c>
      <c r="D1402" s="4">
        <v>34951.130186100003</v>
      </c>
      <c r="E1402" s="3" t="s">
        <v>2977</v>
      </c>
      <c r="F1402" s="3" t="s">
        <v>2978</v>
      </c>
      <c r="G1402" s="3" t="s">
        <v>3141</v>
      </c>
      <c r="H1402" s="3" t="s">
        <v>3504</v>
      </c>
      <c r="I1402" s="3" t="s">
        <v>3647</v>
      </c>
      <c r="J1402" s="4">
        <v>88.419554000000005</v>
      </c>
      <c r="K1402" s="4">
        <v>5.6038309999999996</v>
      </c>
      <c r="L1402" s="4">
        <v>-3.8508110000000002</v>
      </c>
      <c r="M1402" s="4">
        <v>3.6733980000000002</v>
      </c>
      <c r="N1402" s="4" t="s">
        <v>2924</v>
      </c>
      <c r="O1402" s="4" t="s">
        <v>2924</v>
      </c>
      <c r="P1402" s="4" t="s">
        <v>2924</v>
      </c>
      <c r="Q1402" s="4">
        <v>19.038031</v>
      </c>
      <c r="R1402" s="4">
        <v>282.88488599999999</v>
      </c>
      <c r="S1402" s="3" t="s">
        <v>5846</v>
      </c>
      <c r="T1402" s="5" t="s">
        <v>5847</v>
      </c>
      <c r="U1402" s="4">
        <v>34951.130186100003</v>
      </c>
      <c r="V1402" s="10">
        <v>51145.764186</v>
      </c>
      <c r="W1402" s="4">
        <v>2.4013434089000798</v>
      </c>
      <c r="X1402" s="4">
        <v>130.24</v>
      </c>
      <c r="Y1402" s="4">
        <v>62.58</v>
      </c>
      <c r="Z1402" s="4" t="s">
        <v>2924</v>
      </c>
      <c r="AA1402" s="10">
        <v>60.650812242100002</v>
      </c>
      <c r="AB1402" s="10">
        <v>65.268141912900006</v>
      </c>
      <c r="AC1402" s="4">
        <v>8.5407220000000006</v>
      </c>
      <c r="AD1402" s="4">
        <v>7.7576433731224999</v>
      </c>
      <c r="AE1402" s="4">
        <v>8.2919007834754002</v>
      </c>
      <c r="AF1402" s="4">
        <v>19.038031</v>
      </c>
      <c r="AG1402" s="4">
        <v>21.658234226248801</v>
      </c>
      <c r="AH1402" s="4">
        <v>23.170943929106102</v>
      </c>
      <c r="AI1402" s="4" t="s">
        <v>2924</v>
      </c>
      <c r="AJ1402" s="4" t="s">
        <v>2924</v>
      </c>
    </row>
    <row r="1403" spans="1:36" hidden="1" x14ac:dyDescent="0.3">
      <c r="A1403" s="1" t="s">
        <v>1397</v>
      </c>
      <c r="B1403" s="2">
        <v>111754789</v>
      </c>
      <c r="C1403" s="3" t="s">
        <v>2941</v>
      </c>
      <c r="D1403" s="4">
        <v>48409.670400000003</v>
      </c>
      <c r="E1403" s="3" t="s">
        <v>2930</v>
      </c>
      <c r="F1403" s="3" t="s">
        <v>2954</v>
      </c>
      <c r="G1403" s="3" t="s">
        <v>2955</v>
      </c>
      <c r="H1403" s="3" t="s">
        <v>2956</v>
      </c>
      <c r="I1403" s="3" t="s">
        <v>3648</v>
      </c>
      <c r="J1403" s="4">
        <v>112.129178</v>
      </c>
      <c r="K1403" s="4">
        <v>64.454149000000001</v>
      </c>
      <c r="L1403" s="4">
        <v>47.071075</v>
      </c>
      <c r="M1403" s="4">
        <v>8.3637060000000005</v>
      </c>
      <c r="N1403" s="4" t="s">
        <v>2935</v>
      </c>
      <c r="O1403" s="4" t="s">
        <v>2935</v>
      </c>
      <c r="P1403" s="4" t="s">
        <v>2935</v>
      </c>
      <c r="Q1403" s="4" t="s">
        <v>2935</v>
      </c>
      <c r="R1403" s="4" t="s">
        <v>2935</v>
      </c>
      <c r="S1403" s="3" t="s">
        <v>5848</v>
      </c>
      <c r="T1403" s="4">
        <v>56.49</v>
      </c>
      <c r="U1403" s="4">
        <v>48409.670400000003</v>
      </c>
      <c r="V1403" s="10" t="s">
        <v>2935</v>
      </c>
      <c r="W1403" s="4" t="s">
        <v>2935</v>
      </c>
      <c r="X1403" s="4">
        <v>56.86</v>
      </c>
      <c r="Y1403" s="4">
        <v>22.02</v>
      </c>
      <c r="Z1403" s="4" t="s">
        <v>2935</v>
      </c>
      <c r="AA1403" s="10" t="s">
        <v>2935</v>
      </c>
      <c r="AB1403" s="10" t="s">
        <v>2935</v>
      </c>
      <c r="AC1403" s="4" t="s">
        <v>2935</v>
      </c>
      <c r="AD1403" s="4" t="s">
        <v>2935</v>
      </c>
      <c r="AE1403" s="4" t="s">
        <v>2935</v>
      </c>
      <c r="AF1403" s="4" t="s">
        <v>2935</v>
      </c>
      <c r="AG1403" s="4" t="s">
        <v>2935</v>
      </c>
      <c r="AH1403" s="4" t="s">
        <v>2935</v>
      </c>
      <c r="AI1403" s="4" t="s">
        <v>2935</v>
      </c>
      <c r="AJ1403" s="4" t="s">
        <v>2935</v>
      </c>
    </row>
    <row r="1404" spans="1:36" hidden="1" x14ac:dyDescent="0.3">
      <c r="A1404" s="1" t="s">
        <v>1398</v>
      </c>
      <c r="B1404" s="2">
        <v>119045424</v>
      </c>
      <c r="C1404" s="3" t="s">
        <v>2941</v>
      </c>
      <c r="D1404" s="4">
        <v>1912.702</v>
      </c>
      <c r="E1404" s="3" t="s">
        <v>2930</v>
      </c>
      <c r="F1404" s="3" t="s">
        <v>2954</v>
      </c>
      <c r="G1404" s="3" t="s">
        <v>2955</v>
      </c>
      <c r="H1404" s="3" t="s">
        <v>2956</v>
      </c>
      <c r="I1404" s="3" t="s">
        <v>3280</v>
      </c>
      <c r="J1404" s="4">
        <v>-4.8399390000000002</v>
      </c>
      <c r="K1404" s="4">
        <v>26.366396999999999</v>
      </c>
      <c r="L1404" s="4">
        <v>25.414365</v>
      </c>
      <c r="M1404" s="4">
        <v>6.7550239999999997</v>
      </c>
      <c r="N1404" s="4" t="s">
        <v>2935</v>
      </c>
      <c r="O1404" s="4" t="s">
        <v>2935</v>
      </c>
      <c r="P1404" s="4" t="s">
        <v>2935</v>
      </c>
      <c r="Q1404" s="4" t="s">
        <v>2935</v>
      </c>
      <c r="R1404" s="4" t="s">
        <v>2935</v>
      </c>
      <c r="S1404" s="3" t="s">
        <v>5849</v>
      </c>
      <c r="T1404" s="4">
        <v>24.97</v>
      </c>
      <c r="U1404" s="4">
        <v>1912.702</v>
      </c>
      <c r="V1404" s="10" t="s">
        <v>2935</v>
      </c>
      <c r="W1404" s="4" t="s">
        <v>2935</v>
      </c>
      <c r="X1404" s="4">
        <v>26.61</v>
      </c>
      <c r="Y1404" s="4">
        <v>16.579999999999998</v>
      </c>
      <c r="Z1404" s="4" t="s">
        <v>2935</v>
      </c>
      <c r="AA1404" s="10" t="s">
        <v>2935</v>
      </c>
      <c r="AB1404" s="10" t="s">
        <v>2935</v>
      </c>
      <c r="AC1404" s="4" t="s">
        <v>2935</v>
      </c>
      <c r="AD1404" s="4" t="s">
        <v>2935</v>
      </c>
      <c r="AE1404" s="4" t="s">
        <v>2935</v>
      </c>
      <c r="AF1404" s="4" t="s">
        <v>2935</v>
      </c>
      <c r="AG1404" s="4" t="s">
        <v>2935</v>
      </c>
      <c r="AH1404" s="4" t="s">
        <v>2935</v>
      </c>
      <c r="AI1404" s="4" t="s">
        <v>2935</v>
      </c>
      <c r="AJ1404" s="4" t="s">
        <v>2935</v>
      </c>
    </row>
    <row r="1405" spans="1:36" hidden="1" x14ac:dyDescent="0.3">
      <c r="A1405" s="1" t="s">
        <v>1399</v>
      </c>
      <c r="B1405" s="2">
        <v>5734630</v>
      </c>
      <c r="C1405" s="3" t="s">
        <v>2941</v>
      </c>
      <c r="D1405" s="4">
        <v>2125.6060000000002</v>
      </c>
      <c r="E1405" s="3" t="s">
        <v>2930</v>
      </c>
      <c r="F1405" s="3" t="s">
        <v>2954</v>
      </c>
      <c r="G1405" s="3" t="s">
        <v>2955</v>
      </c>
      <c r="H1405" s="3" t="s">
        <v>2956</v>
      </c>
      <c r="I1405" s="3"/>
      <c r="J1405" s="4">
        <v>2.7663090000000001</v>
      </c>
      <c r="K1405" s="4">
        <v>-0.42008400000000001</v>
      </c>
      <c r="L1405" s="4">
        <v>-0.51958400000000005</v>
      </c>
      <c r="M1405" s="4">
        <v>-4.0161000000000002E-2</v>
      </c>
      <c r="N1405" s="4" t="s">
        <v>2935</v>
      </c>
      <c r="O1405" s="4" t="s">
        <v>2935</v>
      </c>
      <c r="P1405" s="4" t="s">
        <v>2935</v>
      </c>
      <c r="Q1405" s="4" t="s">
        <v>2935</v>
      </c>
      <c r="R1405" s="4" t="s">
        <v>2935</v>
      </c>
      <c r="S1405" s="3" t="s">
        <v>5850</v>
      </c>
      <c r="T1405" s="4">
        <v>49.78</v>
      </c>
      <c r="U1405" s="4">
        <v>2125.6060000000002</v>
      </c>
      <c r="V1405" s="10" t="s">
        <v>2935</v>
      </c>
      <c r="W1405" s="4">
        <v>3.8440739252711902</v>
      </c>
      <c r="X1405" s="4">
        <v>50.46</v>
      </c>
      <c r="Y1405" s="4">
        <v>48.43</v>
      </c>
      <c r="Z1405" s="4" t="s">
        <v>2935</v>
      </c>
      <c r="AA1405" s="10" t="s">
        <v>2935</v>
      </c>
      <c r="AB1405" s="10" t="s">
        <v>2935</v>
      </c>
      <c r="AC1405" s="4" t="s">
        <v>2935</v>
      </c>
      <c r="AD1405" s="4" t="s">
        <v>2935</v>
      </c>
      <c r="AE1405" s="4" t="s">
        <v>2935</v>
      </c>
      <c r="AF1405" s="4" t="s">
        <v>2935</v>
      </c>
      <c r="AG1405" s="4" t="s">
        <v>2935</v>
      </c>
      <c r="AH1405" s="4" t="s">
        <v>2935</v>
      </c>
      <c r="AI1405" s="4" t="s">
        <v>2935</v>
      </c>
      <c r="AJ1405" s="4" t="s">
        <v>2935</v>
      </c>
    </row>
    <row r="1406" spans="1:36" hidden="1" x14ac:dyDescent="0.3">
      <c r="A1406" s="1" t="s">
        <v>1400</v>
      </c>
      <c r="B1406" s="2">
        <v>5721836</v>
      </c>
      <c r="C1406" s="3" t="s">
        <v>2941</v>
      </c>
      <c r="D1406" s="4">
        <v>22495.343000000001</v>
      </c>
      <c r="E1406" s="3" t="s">
        <v>2930</v>
      </c>
      <c r="F1406" s="3" t="s">
        <v>2954</v>
      </c>
      <c r="G1406" s="3" t="s">
        <v>2955</v>
      </c>
      <c r="H1406" s="3" t="s">
        <v>2956</v>
      </c>
      <c r="I1406" s="3"/>
      <c r="J1406" s="4">
        <v>0.88571800000000001</v>
      </c>
      <c r="K1406" s="4">
        <v>-0.73831999999999998</v>
      </c>
      <c r="L1406" s="4">
        <v>-0.54571899999999995</v>
      </c>
      <c r="M1406" s="4">
        <v>-1.2192E-2</v>
      </c>
      <c r="N1406" s="4">
        <v>16.661926000000001</v>
      </c>
      <c r="O1406" s="4" t="s">
        <v>2935</v>
      </c>
      <c r="P1406" s="4">
        <v>0.99070999999999998</v>
      </c>
      <c r="Q1406" s="4" t="s">
        <v>2935</v>
      </c>
      <c r="R1406" s="4" t="s">
        <v>2935</v>
      </c>
      <c r="S1406" s="3" t="s">
        <v>5851</v>
      </c>
      <c r="T1406" s="4">
        <v>82.01</v>
      </c>
      <c r="U1406" s="4">
        <v>22495.343000000001</v>
      </c>
      <c r="V1406" s="10">
        <v>22426.589779999998</v>
      </c>
      <c r="W1406" s="4">
        <v>4.1430654798195299</v>
      </c>
      <c r="X1406" s="4">
        <v>83.3</v>
      </c>
      <c r="Y1406" s="4">
        <v>80.91</v>
      </c>
      <c r="Z1406" s="4">
        <v>16.661926000000001</v>
      </c>
      <c r="AA1406" s="10" t="s">
        <v>2935</v>
      </c>
      <c r="AB1406" s="10" t="s">
        <v>2935</v>
      </c>
      <c r="AC1406" s="4">
        <v>23.036289</v>
      </c>
      <c r="AD1406" s="4" t="s">
        <v>2935</v>
      </c>
      <c r="AE1406" s="4" t="s">
        <v>2935</v>
      </c>
      <c r="AF1406" s="4" t="s">
        <v>2935</v>
      </c>
      <c r="AG1406" s="4" t="s">
        <v>2935</v>
      </c>
      <c r="AH1406" s="4" t="s">
        <v>2935</v>
      </c>
      <c r="AI1406" s="4">
        <v>0.99070999999999998</v>
      </c>
      <c r="AJ1406" s="4">
        <v>0.99070999999999998</v>
      </c>
    </row>
    <row r="1407" spans="1:36" hidden="1" x14ac:dyDescent="0.3">
      <c r="A1407" s="1" t="s">
        <v>1401</v>
      </c>
      <c r="B1407" s="2">
        <v>5726658</v>
      </c>
      <c r="C1407" s="3" t="s">
        <v>2941</v>
      </c>
      <c r="D1407" s="4">
        <v>20838.251499999998</v>
      </c>
      <c r="E1407" s="3" t="s">
        <v>2930</v>
      </c>
      <c r="F1407" s="3" t="s">
        <v>2954</v>
      </c>
      <c r="G1407" s="3" t="s">
        <v>2955</v>
      </c>
      <c r="H1407" s="3" t="s">
        <v>2956</v>
      </c>
      <c r="I1407" s="3"/>
      <c r="J1407" s="4">
        <v>3.0212680000000001</v>
      </c>
      <c r="K1407" s="4">
        <v>-0.63266900000000004</v>
      </c>
      <c r="L1407" s="4">
        <v>-0.61361500000000002</v>
      </c>
      <c r="M1407" s="4">
        <v>3.8602999999999998E-2</v>
      </c>
      <c r="N1407" s="4" t="s">
        <v>2935</v>
      </c>
      <c r="O1407" s="4" t="s">
        <v>2935</v>
      </c>
      <c r="P1407" s="4" t="s">
        <v>2935</v>
      </c>
      <c r="Q1407" s="4" t="s">
        <v>2935</v>
      </c>
      <c r="R1407" s="4" t="s">
        <v>2935</v>
      </c>
      <c r="S1407" s="3" t="s">
        <v>5852</v>
      </c>
      <c r="T1407" s="4">
        <v>51.83</v>
      </c>
      <c r="U1407" s="4">
        <v>20838.251499999998</v>
      </c>
      <c r="V1407" s="10" t="s">
        <v>2935</v>
      </c>
      <c r="W1407" s="4">
        <v>4.2517460929963304</v>
      </c>
      <c r="X1407" s="4">
        <v>52.74</v>
      </c>
      <c r="Y1407" s="4">
        <v>50.3</v>
      </c>
      <c r="Z1407" s="4" t="s">
        <v>2935</v>
      </c>
      <c r="AA1407" s="10" t="s">
        <v>2935</v>
      </c>
      <c r="AB1407" s="10" t="s">
        <v>2935</v>
      </c>
      <c r="AC1407" s="4" t="s">
        <v>2935</v>
      </c>
      <c r="AD1407" s="4" t="s">
        <v>2935</v>
      </c>
      <c r="AE1407" s="4" t="s">
        <v>2935</v>
      </c>
      <c r="AF1407" s="4" t="s">
        <v>2935</v>
      </c>
      <c r="AG1407" s="4" t="s">
        <v>2935</v>
      </c>
      <c r="AH1407" s="4" t="s">
        <v>2935</v>
      </c>
      <c r="AI1407" s="4" t="s">
        <v>2935</v>
      </c>
      <c r="AJ1407" s="4" t="s">
        <v>2935</v>
      </c>
    </row>
    <row r="1408" spans="1:36" hidden="1" x14ac:dyDescent="0.3">
      <c r="A1408" s="1" t="s">
        <v>1402</v>
      </c>
      <c r="B1408" s="2">
        <v>5721837</v>
      </c>
      <c r="C1408" s="3" t="s">
        <v>2941</v>
      </c>
      <c r="D1408" s="4">
        <v>57551.313000000002</v>
      </c>
      <c r="E1408" s="3" t="s">
        <v>2930</v>
      </c>
      <c r="F1408" s="3" t="s">
        <v>2954</v>
      </c>
      <c r="G1408" s="3" t="s">
        <v>2955</v>
      </c>
      <c r="H1408" s="3" t="s">
        <v>2956</v>
      </c>
      <c r="I1408" s="3"/>
      <c r="J1408" s="4">
        <v>0.65701600000000004</v>
      </c>
      <c r="K1408" s="4">
        <v>-7.5294119999999998</v>
      </c>
      <c r="L1408" s="4">
        <v>-2.0905550000000002</v>
      </c>
      <c r="M1408" s="4">
        <v>0.34413899999999997</v>
      </c>
      <c r="N1408" s="4">
        <v>20.086666999999998</v>
      </c>
      <c r="O1408" s="4" t="s">
        <v>2935</v>
      </c>
      <c r="P1408" s="4">
        <v>0.93602399999999997</v>
      </c>
      <c r="Q1408" s="4" t="s">
        <v>2935</v>
      </c>
      <c r="R1408" s="4" t="s">
        <v>2935</v>
      </c>
      <c r="S1408" s="3" t="s">
        <v>5853</v>
      </c>
      <c r="T1408" s="4">
        <v>90.39</v>
      </c>
      <c r="U1408" s="4">
        <v>57551.313000000002</v>
      </c>
      <c r="V1408" s="10">
        <v>56590.907590000003</v>
      </c>
      <c r="W1408" s="4">
        <v>4.1226817125788298</v>
      </c>
      <c r="X1408" s="4">
        <v>101.64</v>
      </c>
      <c r="Y1408" s="4">
        <v>87.34</v>
      </c>
      <c r="Z1408" s="4">
        <v>20.086666999999998</v>
      </c>
      <c r="AA1408" s="10" t="s">
        <v>2935</v>
      </c>
      <c r="AB1408" s="10" t="s">
        <v>2935</v>
      </c>
      <c r="AC1408" s="4">
        <v>28.476935000000001</v>
      </c>
      <c r="AD1408" s="4" t="s">
        <v>2935</v>
      </c>
      <c r="AE1408" s="4" t="s">
        <v>2935</v>
      </c>
      <c r="AF1408" s="4" t="s">
        <v>2935</v>
      </c>
      <c r="AG1408" s="4" t="s">
        <v>2935</v>
      </c>
      <c r="AH1408" s="4" t="s">
        <v>2935</v>
      </c>
      <c r="AI1408" s="4">
        <v>0.93602399999999997</v>
      </c>
      <c r="AJ1408" s="4">
        <v>0.93602399999999997</v>
      </c>
    </row>
    <row r="1409" spans="1:36" hidden="1" x14ac:dyDescent="0.3">
      <c r="A1409" s="1" t="s">
        <v>1403</v>
      </c>
      <c r="B1409" s="2">
        <v>5726660</v>
      </c>
      <c r="C1409" s="3" t="s">
        <v>2941</v>
      </c>
      <c r="D1409" s="4">
        <v>14622.556</v>
      </c>
      <c r="E1409" s="3" t="s">
        <v>2930</v>
      </c>
      <c r="F1409" s="3" t="s">
        <v>2954</v>
      </c>
      <c r="G1409" s="3" t="s">
        <v>2955</v>
      </c>
      <c r="H1409" s="3" t="s">
        <v>2956</v>
      </c>
      <c r="I1409" s="3"/>
      <c r="J1409" s="4">
        <v>1.737147</v>
      </c>
      <c r="K1409" s="4">
        <v>-2.2506949999999999</v>
      </c>
      <c r="L1409" s="4">
        <v>-1.184491</v>
      </c>
      <c r="M1409" s="4">
        <v>7.7673000000000006E-2</v>
      </c>
      <c r="N1409" s="4" t="s">
        <v>2935</v>
      </c>
      <c r="O1409" s="4" t="s">
        <v>2935</v>
      </c>
      <c r="P1409" s="4" t="s">
        <v>2935</v>
      </c>
      <c r="Q1409" s="4" t="s">
        <v>2935</v>
      </c>
      <c r="R1409" s="4" t="s">
        <v>2935</v>
      </c>
      <c r="S1409" s="3" t="s">
        <v>5854</v>
      </c>
      <c r="T1409" s="4">
        <v>115.96</v>
      </c>
      <c r="U1409" s="4">
        <v>14622.556</v>
      </c>
      <c r="V1409" s="10" t="s">
        <v>2935</v>
      </c>
      <c r="W1409" s="4">
        <v>3.3141255605381201</v>
      </c>
      <c r="X1409" s="4">
        <v>120.33</v>
      </c>
      <c r="Y1409" s="4">
        <v>113.16</v>
      </c>
      <c r="Z1409" s="4" t="s">
        <v>2935</v>
      </c>
      <c r="AA1409" s="10" t="s">
        <v>2935</v>
      </c>
      <c r="AB1409" s="10" t="s">
        <v>2935</v>
      </c>
      <c r="AC1409" s="4" t="s">
        <v>2935</v>
      </c>
      <c r="AD1409" s="4" t="s">
        <v>2935</v>
      </c>
      <c r="AE1409" s="4" t="s">
        <v>2935</v>
      </c>
      <c r="AF1409" s="4" t="s">
        <v>2935</v>
      </c>
      <c r="AG1409" s="4" t="s">
        <v>2935</v>
      </c>
      <c r="AH1409" s="4" t="s">
        <v>2935</v>
      </c>
      <c r="AI1409" s="4" t="s">
        <v>2935</v>
      </c>
      <c r="AJ1409" s="4" t="s">
        <v>2935</v>
      </c>
    </row>
    <row r="1410" spans="1:36" hidden="1" x14ac:dyDescent="0.3">
      <c r="A1410" s="1" t="s">
        <v>1404</v>
      </c>
      <c r="B1410" s="2">
        <v>5726663</v>
      </c>
      <c r="C1410" s="3" t="s">
        <v>2941</v>
      </c>
      <c r="D1410" s="4">
        <v>14617.62</v>
      </c>
      <c r="E1410" s="3" t="s">
        <v>2930</v>
      </c>
      <c r="F1410" s="3" t="s">
        <v>2954</v>
      </c>
      <c r="G1410" s="3" t="s">
        <v>2955</v>
      </c>
      <c r="H1410" s="3" t="s">
        <v>2956</v>
      </c>
      <c r="I1410" s="3"/>
      <c r="J1410" s="4">
        <v>4.7734139999999998</v>
      </c>
      <c r="K1410" s="4">
        <v>-1.941565</v>
      </c>
      <c r="L1410" s="4">
        <v>-1.046224</v>
      </c>
      <c r="M1410" s="4">
        <v>0.231214</v>
      </c>
      <c r="N1410" s="4" t="s">
        <v>2935</v>
      </c>
      <c r="O1410" s="4" t="s">
        <v>2935</v>
      </c>
      <c r="P1410" s="4" t="s">
        <v>2935</v>
      </c>
      <c r="Q1410" s="4" t="s">
        <v>2935</v>
      </c>
      <c r="R1410" s="4" t="s">
        <v>2935</v>
      </c>
      <c r="S1410" s="3" t="s">
        <v>5855</v>
      </c>
      <c r="T1410" s="4">
        <v>52.02</v>
      </c>
      <c r="U1410" s="4">
        <v>14617.62</v>
      </c>
      <c r="V1410" s="10" t="s">
        <v>2935</v>
      </c>
      <c r="W1410" s="4">
        <v>4.4720184544406001</v>
      </c>
      <c r="X1410" s="4">
        <v>54.1</v>
      </c>
      <c r="Y1410" s="4">
        <v>49.65</v>
      </c>
      <c r="Z1410" s="4" t="s">
        <v>2935</v>
      </c>
      <c r="AA1410" s="10" t="s">
        <v>2935</v>
      </c>
      <c r="AB1410" s="10" t="s">
        <v>2935</v>
      </c>
      <c r="AC1410" s="4" t="s">
        <v>2935</v>
      </c>
      <c r="AD1410" s="4" t="s">
        <v>2935</v>
      </c>
      <c r="AE1410" s="4" t="s">
        <v>2935</v>
      </c>
      <c r="AF1410" s="4" t="s">
        <v>2935</v>
      </c>
      <c r="AG1410" s="4" t="s">
        <v>2935</v>
      </c>
      <c r="AH1410" s="4" t="s">
        <v>2935</v>
      </c>
      <c r="AI1410" s="4" t="s">
        <v>2935</v>
      </c>
      <c r="AJ1410" s="4" t="s">
        <v>2935</v>
      </c>
    </row>
    <row r="1411" spans="1:36" hidden="1" x14ac:dyDescent="0.3">
      <c r="A1411" s="1" t="s">
        <v>1405</v>
      </c>
      <c r="B1411" s="2">
        <v>5721838</v>
      </c>
      <c r="C1411" s="3" t="s">
        <v>2941</v>
      </c>
      <c r="D1411" s="4">
        <v>32132.880000000001</v>
      </c>
      <c r="E1411" s="3" t="s">
        <v>2930</v>
      </c>
      <c r="F1411" s="3" t="s">
        <v>2954</v>
      </c>
      <c r="G1411" s="3" t="s">
        <v>2955</v>
      </c>
      <c r="H1411" s="3" t="s">
        <v>2956</v>
      </c>
      <c r="I1411" s="3"/>
      <c r="J1411" s="4">
        <v>1.441422</v>
      </c>
      <c r="K1411" s="4">
        <v>-3.842203</v>
      </c>
      <c r="L1411" s="4">
        <v>-1.5876349999999999</v>
      </c>
      <c r="M1411" s="4">
        <v>0.300043</v>
      </c>
      <c r="N1411" s="4">
        <v>136.04651200000001</v>
      </c>
      <c r="O1411" s="4" t="s">
        <v>2935</v>
      </c>
      <c r="P1411" s="4">
        <v>0.99428499999999997</v>
      </c>
      <c r="Q1411" s="4" t="s">
        <v>2935</v>
      </c>
      <c r="R1411" s="4" t="s">
        <v>2935</v>
      </c>
      <c r="S1411" s="3" t="s">
        <v>5856</v>
      </c>
      <c r="T1411" s="4">
        <v>93.6</v>
      </c>
      <c r="U1411" s="4">
        <v>32132.880000000001</v>
      </c>
      <c r="V1411" s="10">
        <v>31928.212380000001</v>
      </c>
      <c r="W1411" s="4">
        <v>3.7382435897435902</v>
      </c>
      <c r="X1411" s="4">
        <v>99.18</v>
      </c>
      <c r="Y1411" s="4">
        <v>91.02</v>
      </c>
      <c r="Z1411" s="4">
        <v>136.04651200000001</v>
      </c>
      <c r="AA1411" s="10" t="s">
        <v>2935</v>
      </c>
      <c r="AB1411" s="10" t="s">
        <v>2935</v>
      </c>
      <c r="AC1411" s="4">
        <v>35.584572000000001</v>
      </c>
      <c r="AD1411" s="4" t="s">
        <v>2935</v>
      </c>
      <c r="AE1411" s="4" t="s">
        <v>2935</v>
      </c>
      <c r="AF1411" s="4" t="s">
        <v>2935</v>
      </c>
      <c r="AG1411" s="4" t="s">
        <v>2935</v>
      </c>
      <c r="AH1411" s="4" t="s">
        <v>2935</v>
      </c>
      <c r="AI1411" s="4">
        <v>0.99428499999999997</v>
      </c>
      <c r="AJ1411" s="4">
        <v>0.99428499999999997</v>
      </c>
    </row>
    <row r="1412" spans="1:36" hidden="1" x14ac:dyDescent="0.3">
      <c r="A1412" s="1" t="s">
        <v>1406</v>
      </c>
      <c r="B1412" s="2">
        <v>5728058</v>
      </c>
      <c r="C1412" s="3" t="s">
        <v>2941</v>
      </c>
      <c r="D1412" s="4">
        <v>748.87199999999996</v>
      </c>
      <c r="E1412" s="3" t="s">
        <v>2930</v>
      </c>
      <c r="F1412" s="3" t="s">
        <v>2954</v>
      </c>
      <c r="G1412" s="3" t="s">
        <v>2955</v>
      </c>
      <c r="H1412" s="3" t="s">
        <v>2956</v>
      </c>
      <c r="I1412" s="3"/>
      <c r="J1412" s="4">
        <v>18.936534999999999</v>
      </c>
      <c r="K1412" s="4">
        <v>4.0516209999999999</v>
      </c>
      <c r="L1412" s="4">
        <v>-5.4540499999999996</v>
      </c>
      <c r="M1412" s="4">
        <v>0.187834</v>
      </c>
      <c r="N1412" s="4" t="s">
        <v>2935</v>
      </c>
      <c r="O1412" s="4" t="s">
        <v>2935</v>
      </c>
      <c r="P1412" s="4" t="s">
        <v>2935</v>
      </c>
      <c r="Q1412" s="4" t="s">
        <v>2935</v>
      </c>
      <c r="R1412" s="4" t="s">
        <v>2935</v>
      </c>
      <c r="S1412" s="3" t="s">
        <v>5857</v>
      </c>
      <c r="T1412" s="4">
        <v>69.34</v>
      </c>
      <c r="U1412" s="4">
        <v>748.87199999999996</v>
      </c>
      <c r="V1412" s="10" t="s">
        <v>2935</v>
      </c>
      <c r="W1412" s="4">
        <v>1.0914825497548299</v>
      </c>
      <c r="X1412" s="4">
        <v>77.44</v>
      </c>
      <c r="Y1412" s="4">
        <v>52.02</v>
      </c>
      <c r="Z1412" s="4" t="s">
        <v>2935</v>
      </c>
      <c r="AA1412" s="10" t="s">
        <v>2935</v>
      </c>
      <c r="AB1412" s="10" t="s">
        <v>2935</v>
      </c>
      <c r="AC1412" s="4" t="s">
        <v>2935</v>
      </c>
      <c r="AD1412" s="4" t="s">
        <v>2935</v>
      </c>
      <c r="AE1412" s="4" t="s">
        <v>2935</v>
      </c>
      <c r="AF1412" s="4" t="s">
        <v>2935</v>
      </c>
      <c r="AG1412" s="4" t="s">
        <v>2935</v>
      </c>
      <c r="AH1412" s="4" t="s">
        <v>2935</v>
      </c>
      <c r="AI1412" s="4" t="s">
        <v>2935</v>
      </c>
      <c r="AJ1412" s="4" t="s">
        <v>2935</v>
      </c>
    </row>
    <row r="1413" spans="1:36" hidden="1" x14ac:dyDescent="0.3">
      <c r="A1413" s="1" t="s">
        <v>1407</v>
      </c>
      <c r="B1413" s="2">
        <v>5721841</v>
      </c>
      <c r="C1413" s="3" t="s">
        <v>2941</v>
      </c>
      <c r="D1413" s="4">
        <v>6863.51</v>
      </c>
      <c r="E1413" s="3" t="s">
        <v>2930</v>
      </c>
      <c r="F1413" s="3" t="s">
        <v>2954</v>
      </c>
      <c r="G1413" s="3" t="s">
        <v>2955</v>
      </c>
      <c r="H1413" s="3" t="s">
        <v>2956</v>
      </c>
      <c r="I1413" s="3"/>
      <c r="J1413" s="4">
        <v>15.58311</v>
      </c>
      <c r="K1413" s="4">
        <v>-5.7972000000000001</v>
      </c>
      <c r="L1413" s="4">
        <v>-4.1944439999999998</v>
      </c>
      <c r="M1413" s="4">
        <v>3.4337979999999999</v>
      </c>
      <c r="N1413" s="4">
        <v>21.856781000000002</v>
      </c>
      <c r="O1413" s="4" t="s">
        <v>2935</v>
      </c>
      <c r="P1413" s="4">
        <v>1.12788</v>
      </c>
      <c r="Q1413" s="4" t="s">
        <v>2935</v>
      </c>
      <c r="R1413" s="4" t="s">
        <v>2935</v>
      </c>
      <c r="S1413" s="3" t="s">
        <v>5858</v>
      </c>
      <c r="T1413" s="4">
        <v>137.96</v>
      </c>
      <c r="U1413" s="4">
        <v>6863.51</v>
      </c>
      <c r="V1413" s="10">
        <v>6809.3220700000002</v>
      </c>
      <c r="W1413" s="4">
        <v>0.581252536967237</v>
      </c>
      <c r="X1413" s="4">
        <v>150.565</v>
      </c>
      <c r="Y1413" s="4">
        <v>117.28</v>
      </c>
      <c r="Z1413" s="4">
        <v>21.856781000000002</v>
      </c>
      <c r="AA1413" s="10" t="s">
        <v>2935</v>
      </c>
      <c r="AB1413" s="10" t="s">
        <v>2935</v>
      </c>
      <c r="AC1413" s="4">
        <v>125.907702</v>
      </c>
      <c r="AD1413" s="4" t="s">
        <v>2935</v>
      </c>
      <c r="AE1413" s="4" t="s">
        <v>2935</v>
      </c>
      <c r="AF1413" s="4" t="s">
        <v>2935</v>
      </c>
      <c r="AG1413" s="4" t="s">
        <v>2935</v>
      </c>
      <c r="AH1413" s="4" t="s">
        <v>2935</v>
      </c>
      <c r="AI1413" s="4">
        <v>1.12788</v>
      </c>
      <c r="AJ1413" s="4">
        <v>1.12788</v>
      </c>
    </row>
    <row r="1414" spans="1:36" hidden="1" x14ac:dyDescent="0.3">
      <c r="A1414" s="1" t="s">
        <v>1408</v>
      </c>
      <c r="B1414" s="2">
        <v>5726661</v>
      </c>
      <c r="C1414" s="3" t="s">
        <v>2941</v>
      </c>
      <c r="D1414" s="4">
        <v>12270.105</v>
      </c>
      <c r="E1414" s="3" t="s">
        <v>2930</v>
      </c>
      <c r="F1414" s="3" t="s">
        <v>2954</v>
      </c>
      <c r="G1414" s="3" t="s">
        <v>2955</v>
      </c>
      <c r="H1414" s="3" t="s">
        <v>2956</v>
      </c>
      <c r="I1414" s="3"/>
      <c r="J1414" s="4">
        <v>3.8602940000000001</v>
      </c>
      <c r="K1414" s="4">
        <v>-2.0608629999999999</v>
      </c>
      <c r="L1414" s="4">
        <v>-0.95442199999999999</v>
      </c>
      <c r="M1414" s="4">
        <v>7.8725000000000003E-2</v>
      </c>
      <c r="N1414" s="4" t="s">
        <v>2935</v>
      </c>
      <c r="O1414" s="4" t="s">
        <v>2935</v>
      </c>
      <c r="P1414" s="4" t="s">
        <v>2935</v>
      </c>
      <c r="Q1414" s="4" t="s">
        <v>2935</v>
      </c>
      <c r="R1414" s="4" t="s">
        <v>2935</v>
      </c>
      <c r="S1414" s="3" t="s">
        <v>5859</v>
      </c>
      <c r="T1414" s="4">
        <v>50.85</v>
      </c>
      <c r="U1414" s="4">
        <v>12270.105</v>
      </c>
      <c r="V1414" s="10" t="s">
        <v>2935</v>
      </c>
      <c r="W1414" s="4">
        <v>4.5152330383480797</v>
      </c>
      <c r="X1414" s="4">
        <v>52.935000000000002</v>
      </c>
      <c r="Y1414" s="4">
        <v>48.95</v>
      </c>
      <c r="Z1414" s="4" t="s">
        <v>2935</v>
      </c>
      <c r="AA1414" s="10" t="s">
        <v>2935</v>
      </c>
      <c r="AB1414" s="10" t="s">
        <v>2935</v>
      </c>
      <c r="AC1414" s="4" t="s">
        <v>2935</v>
      </c>
      <c r="AD1414" s="4" t="s">
        <v>2935</v>
      </c>
      <c r="AE1414" s="4" t="s">
        <v>2935</v>
      </c>
      <c r="AF1414" s="4" t="s">
        <v>2935</v>
      </c>
      <c r="AG1414" s="4" t="s">
        <v>2935</v>
      </c>
      <c r="AH1414" s="4" t="s">
        <v>2935</v>
      </c>
      <c r="AI1414" s="4" t="s">
        <v>2935</v>
      </c>
      <c r="AJ1414" s="4" t="s">
        <v>2935</v>
      </c>
    </row>
    <row r="1415" spans="1:36" hidden="1" x14ac:dyDescent="0.3">
      <c r="A1415" s="1" t="s">
        <v>1409</v>
      </c>
      <c r="B1415" s="2">
        <v>110358212</v>
      </c>
      <c r="C1415" s="3" t="s">
        <v>2941</v>
      </c>
      <c r="D1415" s="4">
        <v>2624.1812500000001</v>
      </c>
      <c r="E1415" s="3" t="s">
        <v>2930</v>
      </c>
      <c r="F1415" s="3" t="s">
        <v>2954</v>
      </c>
      <c r="G1415" s="3" t="s">
        <v>2955</v>
      </c>
      <c r="H1415" s="3" t="s">
        <v>2956</v>
      </c>
      <c r="I1415" s="3"/>
      <c r="J1415" s="4">
        <v>33.372050999999999</v>
      </c>
      <c r="K1415" s="4">
        <v>8.0693819999999992</v>
      </c>
      <c r="L1415" s="4">
        <v>2.6898580000000001</v>
      </c>
      <c r="M1415" s="4">
        <v>1.761981</v>
      </c>
      <c r="N1415" s="4" t="s">
        <v>2935</v>
      </c>
      <c r="O1415" s="4" t="s">
        <v>2935</v>
      </c>
      <c r="P1415" s="4" t="s">
        <v>2935</v>
      </c>
      <c r="Q1415" s="4" t="s">
        <v>2935</v>
      </c>
      <c r="R1415" s="4" t="s">
        <v>2935</v>
      </c>
      <c r="S1415" s="3" t="s">
        <v>5860</v>
      </c>
      <c r="T1415" s="4">
        <v>71.650000000000006</v>
      </c>
      <c r="U1415" s="4">
        <v>2624.1812500000001</v>
      </c>
      <c r="V1415" s="10" t="s">
        <v>2935</v>
      </c>
      <c r="W1415" s="4">
        <v>1.24799441730635</v>
      </c>
      <c r="X1415" s="4">
        <v>71.988699999999994</v>
      </c>
      <c r="Y1415" s="4">
        <v>53.64</v>
      </c>
      <c r="Z1415" s="4" t="s">
        <v>2935</v>
      </c>
      <c r="AA1415" s="10" t="s">
        <v>2935</v>
      </c>
      <c r="AB1415" s="10" t="s">
        <v>2935</v>
      </c>
      <c r="AC1415" s="4" t="s">
        <v>2935</v>
      </c>
      <c r="AD1415" s="4" t="s">
        <v>2935</v>
      </c>
      <c r="AE1415" s="4" t="s">
        <v>2935</v>
      </c>
      <c r="AF1415" s="4" t="s">
        <v>2935</v>
      </c>
      <c r="AG1415" s="4" t="s">
        <v>2935</v>
      </c>
      <c r="AH1415" s="4" t="s">
        <v>2935</v>
      </c>
      <c r="AI1415" s="4" t="s">
        <v>2935</v>
      </c>
      <c r="AJ1415" s="4" t="s">
        <v>2935</v>
      </c>
    </row>
    <row r="1416" spans="1:36" hidden="1" x14ac:dyDescent="0.3">
      <c r="A1416" s="1" t="s">
        <v>1410</v>
      </c>
      <c r="B1416" s="2">
        <v>5733695</v>
      </c>
      <c r="C1416" s="3" t="s">
        <v>2941</v>
      </c>
      <c r="D1416" s="4">
        <v>4072.886</v>
      </c>
      <c r="E1416" s="3" t="s">
        <v>2930</v>
      </c>
      <c r="F1416" s="3" t="s">
        <v>2954</v>
      </c>
      <c r="G1416" s="3" t="s">
        <v>2955</v>
      </c>
      <c r="H1416" s="3" t="s">
        <v>2956</v>
      </c>
      <c r="I1416" s="3"/>
      <c r="J1416" s="4">
        <v>2.4181469999999998</v>
      </c>
      <c r="K1416" s="4">
        <v>-0.74657799999999996</v>
      </c>
      <c r="L1416" s="4">
        <v>-0.60228499999999996</v>
      </c>
      <c r="M1416" s="4">
        <v>8.3646999999999999E-2</v>
      </c>
      <c r="N1416" s="4" t="s">
        <v>2935</v>
      </c>
      <c r="O1416" s="4" t="s">
        <v>2935</v>
      </c>
      <c r="P1416" s="4" t="s">
        <v>2935</v>
      </c>
      <c r="Q1416" s="4" t="s">
        <v>2935</v>
      </c>
      <c r="R1416" s="4" t="s">
        <v>2935</v>
      </c>
      <c r="S1416" s="3" t="s">
        <v>5861</v>
      </c>
      <c r="T1416" s="4">
        <v>47.86</v>
      </c>
      <c r="U1416" s="4">
        <v>4072.886</v>
      </c>
      <c r="V1416" s="10" t="s">
        <v>2935</v>
      </c>
      <c r="W1416" s="4">
        <v>3.99618052653573</v>
      </c>
      <c r="X1416" s="4">
        <v>48.75</v>
      </c>
      <c r="Y1416" s="4">
        <v>46.59</v>
      </c>
      <c r="Z1416" s="4" t="s">
        <v>2935</v>
      </c>
      <c r="AA1416" s="10" t="s">
        <v>2935</v>
      </c>
      <c r="AB1416" s="10" t="s">
        <v>2935</v>
      </c>
      <c r="AC1416" s="4" t="s">
        <v>2935</v>
      </c>
      <c r="AD1416" s="4" t="s">
        <v>2935</v>
      </c>
      <c r="AE1416" s="4" t="s">
        <v>2935</v>
      </c>
      <c r="AF1416" s="4" t="s">
        <v>2935</v>
      </c>
      <c r="AG1416" s="4" t="s">
        <v>2935</v>
      </c>
      <c r="AH1416" s="4" t="s">
        <v>2935</v>
      </c>
      <c r="AI1416" s="4" t="s">
        <v>2935</v>
      </c>
      <c r="AJ1416" s="4" t="s">
        <v>2935</v>
      </c>
    </row>
    <row r="1417" spans="1:36" hidden="1" x14ac:dyDescent="0.3">
      <c r="A1417" s="1" t="s">
        <v>1411</v>
      </c>
      <c r="B1417" s="2">
        <v>5733694</v>
      </c>
      <c r="C1417" s="3" t="s">
        <v>2941</v>
      </c>
      <c r="D1417" s="4">
        <v>37526.836000000003</v>
      </c>
      <c r="E1417" s="3" t="s">
        <v>2930</v>
      </c>
      <c r="F1417" s="3" t="s">
        <v>2954</v>
      </c>
      <c r="G1417" s="3" t="s">
        <v>2955</v>
      </c>
      <c r="H1417" s="3" t="s">
        <v>2956</v>
      </c>
      <c r="I1417" s="3"/>
      <c r="J1417" s="4">
        <v>8.8750800000000005</v>
      </c>
      <c r="K1417" s="4">
        <v>-2.021795</v>
      </c>
      <c r="L1417" s="4">
        <v>-3.2152980000000002</v>
      </c>
      <c r="M1417" s="4">
        <v>0.93057599999999996</v>
      </c>
      <c r="N1417" s="4" t="s">
        <v>2935</v>
      </c>
      <c r="O1417" s="4" t="s">
        <v>2935</v>
      </c>
      <c r="P1417" s="4" t="s">
        <v>2935</v>
      </c>
      <c r="Q1417" s="4" t="s">
        <v>2935</v>
      </c>
      <c r="R1417" s="4" t="s">
        <v>2935</v>
      </c>
      <c r="S1417" s="3" t="s">
        <v>5862</v>
      </c>
      <c r="T1417" s="4">
        <v>68.33</v>
      </c>
      <c r="U1417" s="4">
        <v>37526.836000000003</v>
      </c>
      <c r="V1417" s="10" t="s">
        <v>2935</v>
      </c>
      <c r="W1417" s="4">
        <v>2.9831933265037298</v>
      </c>
      <c r="X1417" s="4">
        <v>73.53</v>
      </c>
      <c r="Y1417" s="4">
        <v>61.984999999999999</v>
      </c>
      <c r="Z1417" s="4" t="s">
        <v>2935</v>
      </c>
      <c r="AA1417" s="10" t="s">
        <v>2935</v>
      </c>
      <c r="AB1417" s="10" t="s">
        <v>2935</v>
      </c>
      <c r="AC1417" s="4" t="s">
        <v>2935</v>
      </c>
      <c r="AD1417" s="4" t="s">
        <v>2935</v>
      </c>
      <c r="AE1417" s="4" t="s">
        <v>2935</v>
      </c>
      <c r="AF1417" s="4" t="s">
        <v>2935</v>
      </c>
      <c r="AG1417" s="4" t="s">
        <v>2935</v>
      </c>
      <c r="AH1417" s="4" t="s">
        <v>2935</v>
      </c>
      <c r="AI1417" s="4" t="s">
        <v>2935</v>
      </c>
      <c r="AJ1417" s="4" t="s">
        <v>2935</v>
      </c>
    </row>
    <row r="1418" spans="1:36" hidden="1" x14ac:dyDescent="0.3">
      <c r="A1418" s="1" t="s">
        <v>1412</v>
      </c>
      <c r="B1418" s="2">
        <v>5721849</v>
      </c>
      <c r="C1418" s="3" t="s">
        <v>2941</v>
      </c>
      <c r="D1418" s="4">
        <v>20681.053500000002</v>
      </c>
      <c r="E1418" s="3" t="s">
        <v>2930</v>
      </c>
      <c r="F1418" s="3" t="s">
        <v>2954</v>
      </c>
      <c r="G1418" s="3" t="s">
        <v>2955</v>
      </c>
      <c r="H1418" s="3" t="s">
        <v>2956</v>
      </c>
      <c r="I1418" s="3"/>
      <c r="J1418" s="4">
        <v>36.509987000000002</v>
      </c>
      <c r="K1418" s="4">
        <v>7.564012</v>
      </c>
      <c r="L1418" s="4">
        <v>1.9216500000000001</v>
      </c>
      <c r="M1418" s="4">
        <v>1.5224299999999999</v>
      </c>
      <c r="N1418" s="4">
        <v>4.7347739999999998</v>
      </c>
      <c r="O1418" s="4" t="s">
        <v>2935</v>
      </c>
      <c r="P1418" s="4">
        <v>1.171389</v>
      </c>
      <c r="Q1418" s="4" t="s">
        <v>2935</v>
      </c>
      <c r="R1418" s="4" t="s">
        <v>2935</v>
      </c>
      <c r="S1418" s="3" t="s">
        <v>5863</v>
      </c>
      <c r="T1418" s="4">
        <v>137.37</v>
      </c>
      <c r="U1418" s="4">
        <v>20681.053500000002</v>
      </c>
      <c r="V1418" s="10">
        <v>20659.94686</v>
      </c>
      <c r="W1418" s="4">
        <v>0.73180752711654695</v>
      </c>
      <c r="X1418" s="4">
        <v>139.755</v>
      </c>
      <c r="Y1418" s="4">
        <v>99.67</v>
      </c>
      <c r="Z1418" s="4">
        <v>4.7347739999999998</v>
      </c>
      <c r="AA1418" s="10" t="s">
        <v>2935</v>
      </c>
      <c r="AB1418" s="10" t="s">
        <v>2935</v>
      </c>
      <c r="AC1418" s="4">
        <v>129.20092299999999</v>
      </c>
      <c r="AD1418" s="4" t="s">
        <v>2935</v>
      </c>
      <c r="AE1418" s="4" t="s">
        <v>2935</v>
      </c>
      <c r="AF1418" s="4" t="s">
        <v>2935</v>
      </c>
      <c r="AG1418" s="4" t="s">
        <v>2935</v>
      </c>
      <c r="AH1418" s="4" t="s">
        <v>2935</v>
      </c>
      <c r="AI1418" s="4">
        <v>1.171389</v>
      </c>
      <c r="AJ1418" s="4">
        <v>1.171389</v>
      </c>
    </row>
    <row r="1419" spans="1:36" hidden="1" x14ac:dyDescent="0.3">
      <c r="A1419" s="1" t="s">
        <v>1413</v>
      </c>
      <c r="B1419" s="2">
        <v>5721850</v>
      </c>
      <c r="C1419" s="3" t="s">
        <v>2941</v>
      </c>
      <c r="D1419" s="4">
        <v>20234.416499999999</v>
      </c>
      <c r="E1419" s="3" t="s">
        <v>2930</v>
      </c>
      <c r="F1419" s="3" t="s">
        <v>2954</v>
      </c>
      <c r="G1419" s="3" t="s">
        <v>2955</v>
      </c>
      <c r="H1419" s="3" t="s">
        <v>2956</v>
      </c>
      <c r="I1419" s="3"/>
      <c r="J1419" s="4">
        <v>24.427961</v>
      </c>
      <c r="K1419" s="4">
        <v>6.8213710000000001</v>
      </c>
      <c r="L1419" s="4">
        <v>2.9436239999999998</v>
      </c>
      <c r="M1419" s="4">
        <v>2.2840020000000001</v>
      </c>
      <c r="N1419" s="4">
        <v>5.5127280000000001</v>
      </c>
      <c r="O1419" s="4" t="s">
        <v>2935</v>
      </c>
      <c r="P1419" s="4">
        <v>1.0940749999999999</v>
      </c>
      <c r="Q1419" s="4" t="s">
        <v>2935</v>
      </c>
      <c r="R1419" s="4" t="s">
        <v>2935</v>
      </c>
      <c r="S1419" s="3" t="s">
        <v>5864</v>
      </c>
      <c r="T1419" s="4">
        <v>98.97</v>
      </c>
      <c r="U1419" s="4">
        <v>20234.416499999999</v>
      </c>
      <c r="V1419" s="10">
        <v>20201.942309999999</v>
      </c>
      <c r="W1419" s="4">
        <v>2.35399413963827</v>
      </c>
      <c r="X1419" s="4">
        <v>99.03</v>
      </c>
      <c r="Y1419" s="4">
        <v>79.230099999999993</v>
      </c>
      <c r="Z1419" s="4">
        <v>5.5127280000000001</v>
      </c>
      <c r="AA1419" s="10" t="s">
        <v>2935</v>
      </c>
      <c r="AB1419" s="10" t="s">
        <v>2935</v>
      </c>
      <c r="AC1419" s="4">
        <v>66.907349999999994</v>
      </c>
      <c r="AD1419" s="4" t="s">
        <v>2935</v>
      </c>
      <c r="AE1419" s="4" t="s">
        <v>2935</v>
      </c>
      <c r="AF1419" s="4" t="s">
        <v>2935</v>
      </c>
      <c r="AG1419" s="4" t="s">
        <v>2935</v>
      </c>
      <c r="AH1419" s="4" t="s">
        <v>2935</v>
      </c>
      <c r="AI1419" s="4">
        <v>1.0940749999999999</v>
      </c>
      <c r="AJ1419" s="4">
        <v>1.0940749999999999</v>
      </c>
    </row>
    <row r="1420" spans="1:36" hidden="1" x14ac:dyDescent="0.3">
      <c r="A1420" s="1" t="s">
        <v>1414</v>
      </c>
      <c r="B1420" s="2">
        <v>5735988</v>
      </c>
      <c r="C1420" s="3" t="s">
        <v>2941</v>
      </c>
      <c r="D1420" s="4">
        <v>31548.437000000002</v>
      </c>
      <c r="E1420" s="3" t="s">
        <v>2930</v>
      </c>
      <c r="F1420" s="3" t="s">
        <v>2954</v>
      </c>
      <c r="G1420" s="3" t="s">
        <v>2955</v>
      </c>
      <c r="H1420" s="3" t="s">
        <v>2956</v>
      </c>
      <c r="I1420" s="3"/>
      <c r="J1420" s="4">
        <v>3.1433740000000001</v>
      </c>
      <c r="K1420" s="4">
        <v>-2.2503220000000002</v>
      </c>
      <c r="L1420" s="4">
        <v>-0.97698700000000005</v>
      </c>
      <c r="M1420" s="4">
        <v>0.197715</v>
      </c>
      <c r="N1420" s="4" t="s">
        <v>2935</v>
      </c>
      <c r="O1420" s="4" t="s">
        <v>2935</v>
      </c>
      <c r="P1420" s="4" t="s">
        <v>2935</v>
      </c>
      <c r="Q1420" s="4" t="s">
        <v>2935</v>
      </c>
      <c r="R1420" s="4" t="s">
        <v>2935</v>
      </c>
      <c r="S1420" s="3" t="s">
        <v>5865</v>
      </c>
      <c r="T1420" s="4">
        <v>45.61</v>
      </c>
      <c r="U1420" s="4">
        <v>31548.437000000002</v>
      </c>
      <c r="V1420" s="10" t="s">
        <v>2935</v>
      </c>
      <c r="W1420" s="4">
        <v>4.1489059416794598</v>
      </c>
      <c r="X1420" s="4">
        <v>47.438899999999997</v>
      </c>
      <c r="Y1420" s="4">
        <v>44.21</v>
      </c>
      <c r="Z1420" s="4" t="s">
        <v>2935</v>
      </c>
      <c r="AA1420" s="10" t="s">
        <v>2935</v>
      </c>
      <c r="AB1420" s="10" t="s">
        <v>2935</v>
      </c>
      <c r="AC1420" s="4" t="s">
        <v>2935</v>
      </c>
      <c r="AD1420" s="4" t="s">
        <v>2935</v>
      </c>
      <c r="AE1420" s="4" t="s">
        <v>2935</v>
      </c>
      <c r="AF1420" s="4" t="s">
        <v>2935</v>
      </c>
      <c r="AG1420" s="4" t="s">
        <v>2935</v>
      </c>
      <c r="AH1420" s="4" t="s">
        <v>2935</v>
      </c>
      <c r="AI1420" s="4" t="s">
        <v>2935</v>
      </c>
      <c r="AJ1420" s="4" t="s">
        <v>2935</v>
      </c>
    </row>
    <row r="1421" spans="1:36" hidden="1" x14ac:dyDescent="0.3">
      <c r="A1421" s="1" t="s">
        <v>1415</v>
      </c>
      <c r="B1421" s="2">
        <v>20030829</v>
      </c>
      <c r="C1421" s="3" t="s">
        <v>2941</v>
      </c>
      <c r="D1421" s="4">
        <v>776.41200000000003</v>
      </c>
      <c r="E1421" s="3" t="s">
        <v>2930</v>
      </c>
      <c r="F1421" s="3" t="s">
        <v>2954</v>
      </c>
      <c r="G1421" s="3" t="s">
        <v>2955</v>
      </c>
      <c r="H1421" s="3" t="s">
        <v>2956</v>
      </c>
      <c r="I1421" s="3"/>
      <c r="J1421" s="4">
        <v>8.7690540000000006</v>
      </c>
      <c r="K1421" s="4">
        <v>-5.4700860000000002</v>
      </c>
      <c r="L1421" s="4">
        <v>-4.0763230000000004</v>
      </c>
      <c r="M1421" s="4">
        <v>0.82041900000000001</v>
      </c>
      <c r="N1421" s="4" t="s">
        <v>2935</v>
      </c>
      <c r="O1421" s="4" t="s">
        <v>2935</v>
      </c>
      <c r="P1421" s="4" t="s">
        <v>2935</v>
      </c>
      <c r="Q1421" s="4" t="s">
        <v>2935</v>
      </c>
      <c r="R1421" s="4" t="s">
        <v>2935</v>
      </c>
      <c r="S1421" s="3" t="s">
        <v>5866</v>
      </c>
      <c r="T1421" s="4">
        <v>66.36</v>
      </c>
      <c r="U1421" s="4">
        <v>776.41200000000003</v>
      </c>
      <c r="V1421" s="10" t="s">
        <v>2935</v>
      </c>
      <c r="W1421" s="4">
        <v>3.01650090415913</v>
      </c>
      <c r="X1421" s="4">
        <v>73.2</v>
      </c>
      <c r="Y1421" s="4">
        <v>60.65</v>
      </c>
      <c r="Z1421" s="4" t="s">
        <v>2935</v>
      </c>
      <c r="AA1421" s="10" t="s">
        <v>2935</v>
      </c>
      <c r="AB1421" s="10" t="s">
        <v>2935</v>
      </c>
      <c r="AC1421" s="4" t="s">
        <v>2935</v>
      </c>
      <c r="AD1421" s="4" t="s">
        <v>2935</v>
      </c>
      <c r="AE1421" s="4" t="s">
        <v>2935</v>
      </c>
      <c r="AF1421" s="4" t="s">
        <v>2935</v>
      </c>
      <c r="AG1421" s="4" t="s">
        <v>2935</v>
      </c>
      <c r="AH1421" s="4" t="s">
        <v>2935</v>
      </c>
      <c r="AI1421" s="4" t="s">
        <v>2935</v>
      </c>
      <c r="AJ1421" s="4" t="s">
        <v>2935</v>
      </c>
    </row>
    <row r="1422" spans="1:36" hidden="1" x14ac:dyDescent="0.3">
      <c r="A1422" s="1" t="s">
        <v>1416</v>
      </c>
      <c r="B1422" s="2">
        <v>20025925</v>
      </c>
      <c r="C1422" s="3" t="s">
        <v>2941</v>
      </c>
      <c r="D1422" s="4">
        <v>1330.9784999999999</v>
      </c>
      <c r="E1422" s="3" t="s">
        <v>2930</v>
      </c>
      <c r="F1422" s="3" t="s">
        <v>2954</v>
      </c>
      <c r="G1422" s="3" t="s">
        <v>2955</v>
      </c>
      <c r="H1422" s="3" t="s">
        <v>2956</v>
      </c>
      <c r="I1422" s="3"/>
      <c r="J1422" s="4">
        <v>38.780422999999999</v>
      </c>
      <c r="K1422" s="4">
        <v>8.6019260000000006</v>
      </c>
      <c r="L1422" s="4">
        <v>2.549407</v>
      </c>
      <c r="M1422" s="4">
        <v>2.0452309999999998</v>
      </c>
      <c r="N1422" s="4" t="s">
        <v>2935</v>
      </c>
      <c r="O1422" s="4" t="s">
        <v>2935</v>
      </c>
      <c r="P1422" s="4" t="s">
        <v>2935</v>
      </c>
      <c r="Q1422" s="4" t="s">
        <v>2935</v>
      </c>
      <c r="R1422" s="4" t="s">
        <v>2935</v>
      </c>
      <c r="S1422" s="3" t="s">
        <v>5867</v>
      </c>
      <c r="T1422" s="4">
        <v>51.89</v>
      </c>
      <c r="U1422" s="4">
        <v>1330.9784999999999</v>
      </c>
      <c r="V1422" s="10" t="s">
        <v>2935</v>
      </c>
      <c r="W1422" s="4">
        <v>1.0295317016766199</v>
      </c>
      <c r="X1422" s="4">
        <v>52.48</v>
      </c>
      <c r="Y1422" s="4">
        <v>37.25</v>
      </c>
      <c r="Z1422" s="4" t="s">
        <v>2935</v>
      </c>
      <c r="AA1422" s="10" t="s">
        <v>2935</v>
      </c>
      <c r="AB1422" s="10" t="s">
        <v>2935</v>
      </c>
      <c r="AC1422" s="4" t="s">
        <v>2935</v>
      </c>
      <c r="AD1422" s="4" t="s">
        <v>2935</v>
      </c>
      <c r="AE1422" s="4" t="s">
        <v>2935</v>
      </c>
      <c r="AF1422" s="4" t="s">
        <v>2935</v>
      </c>
      <c r="AG1422" s="4" t="s">
        <v>2935</v>
      </c>
      <c r="AH1422" s="4" t="s">
        <v>2935</v>
      </c>
      <c r="AI1422" s="4" t="s">
        <v>2935</v>
      </c>
      <c r="AJ1422" s="4" t="s">
        <v>2935</v>
      </c>
    </row>
    <row r="1423" spans="1:36" hidden="1" x14ac:dyDescent="0.3">
      <c r="A1423" s="1" t="s">
        <v>1417</v>
      </c>
      <c r="B1423" s="2">
        <v>6870350</v>
      </c>
      <c r="C1423" s="3" t="s">
        <v>2941</v>
      </c>
      <c r="D1423" s="4">
        <v>968.50699999999995</v>
      </c>
      <c r="E1423" s="3" t="s">
        <v>2930</v>
      </c>
      <c r="F1423" s="3" t="s">
        <v>2954</v>
      </c>
      <c r="G1423" s="3" t="s">
        <v>2955</v>
      </c>
      <c r="H1423" s="3" t="s">
        <v>2956</v>
      </c>
      <c r="I1423" s="3"/>
      <c r="J1423" s="4">
        <v>3.1653479999999998</v>
      </c>
      <c r="K1423" s="4">
        <v>-0.64179699999999995</v>
      </c>
      <c r="L1423" s="4">
        <v>-0.56202300000000005</v>
      </c>
      <c r="M1423" s="4">
        <v>0</v>
      </c>
      <c r="N1423" s="4" t="s">
        <v>2935</v>
      </c>
      <c r="O1423" s="4" t="s">
        <v>2935</v>
      </c>
      <c r="P1423" s="4" t="s">
        <v>2935</v>
      </c>
      <c r="Q1423" s="4" t="s">
        <v>2935</v>
      </c>
      <c r="R1423" s="4" t="s">
        <v>2935</v>
      </c>
      <c r="S1423" s="3" t="s">
        <v>5868</v>
      </c>
      <c r="T1423" s="4">
        <v>24.77</v>
      </c>
      <c r="U1423" s="4">
        <v>968.50699999999995</v>
      </c>
      <c r="V1423" s="10" t="s">
        <v>2935</v>
      </c>
      <c r="W1423" s="4">
        <v>4.1176423092450598</v>
      </c>
      <c r="X1423" s="4">
        <v>25.2</v>
      </c>
      <c r="Y1423" s="4">
        <v>24</v>
      </c>
      <c r="Z1423" s="4" t="s">
        <v>2935</v>
      </c>
      <c r="AA1423" s="10" t="s">
        <v>2935</v>
      </c>
      <c r="AB1423" s="10" t="s">
        <v>2935</v>
      </c>
      <c r="AC1423" s="4" t="s">
        <v>2935</v>
      </c>
      <c r="AD1423" s="4" t="s">
        <v>2935</v>
      </c>
      <c r="AE1423" s="4" t="s">
        <v>2935</v>
      </c>
      <c r="AF1423" s="4" t="s">
        <v>2935</v>
      </c>
      <c r="AG1423" s="4" t="s">
        <v>2935</v>
      </c>
      <c r="AH1423" s="4" t="s">
        <v>2935</v>
      </c>
      <c r="AI1423" s="4" t="s">
        <v>2935</v>
      </c>
      <c r="AJ1423" s="4" t="s">
        <v>2935</v>
      </c>
    </row>
    <row r="1424" spans="1:36" hidden="1" x14ac:dyDescent="0.3">
      <c r="A1424" s="1" t="s">
        <v>1418</v>
      </c>
      <c r="B1424" s="2">
        <v>5738194</v>
      </c>
      <c r="C1424" s="3" t="s">
        <v>2941</v>
      </c>
      <c r="D1424" s="4">
        <v>8241.4290000000001</v>
      </c>
      <c r="E1424" s="3" t="s">
        <v>2930</v>
      </c>
      <c r="F1424" s="3" t="s">
        <v>2954</v>
      </c>
      <c r="G1424" s="3" t="s">
        <v>2955</v>
      </c>
      <c r="H1424" s="3" t="s">
        <v>2956</v>
      </c>
      <c r="I1424" s="3"/>
      <c r="J1424" s="4">
        <v>7.2784810000000002</v>
      </c>
      <c r="K1424" s="4">
        <v>-4.4485289999999997</v>
      </c>
      <c r="L1424" s="4">
        <v>-3.6217549999999998</v>
      </c>
      <c r="M1424" s="4">
        <v>0.56752199999999997</v>
      </c>
      <c r="N1424" s="4" t="s">
        <v>2935</v>
      </c>
      <c r="O1424" s="4" t="s">
        <v>2935</v>
      </c>
      <c r="P1424" s="4" t="s">
        <v>2935</v>
      </c>
      <c r="Q1424" s="4" t="s">
        <v>2935</v>
      </c>
      <c r="R1424" s="4" t="s">
        <v>2935</v>
      </c>
      <c r="S1424" s="3" t="s">
        <v>5869</v>
      </c>
      <c r="T1424" s="4">
        <v>77.97</v>
      </c>
      <c r="U1424" s="4">
        <v>8241.4290000000001</v>
      </c>
      <c r="V1424" s="10" t="s">
        <v>2935</v>
      </c>
      <c r="W1424" s="4">
        <v>3.7366089521610899</v>
      </c>
      <c r="X1424" s="4">
        <v>85.037000000000006</v>
      </c>
      <c r="Y1424" s="4">
        <v>72.12</v>
      </c>
      <c r="Z1424" s="4" t="s">
        <v>2935</v>
      </c>
      <c r="AA1424" s="10" t="s">
        <v>2935</v>
      </c>
      <c r="AB1424" s="10" t="s">
        <v>2935</v>
      </c>
      <c r="AC1424" s="4" t="s">
        <v>2935</v>
      </c>
      <c r="AD1424" s="4" t="s">
        <v>2935</v>
      </c>
      <c r="AE1424" s="4" t="s">
        <v>2935</v>
      </c>
      <c r="AF1424" s="4" t="s">
        <v>2935</v>
      </c>
      <c r="AG1424" s="4" t="s">
        <v>2935</v>
      </c>
      <c r="AH1424" s="4" t="s">
        <v>2935</v>
      </c>
      <c r="AI1424" s="4" t="s">
        <v>2935</v>
      </c>
      <c r="AJ1424" s="4" t="s">
        <v>2935</v>
      </c>
    </row>
    <row r="1425" spans="1:36" hidden="1" x14ac:dyDescent="0.3">
      <c r="A1425" s="1" t="s">
        <v>1419</v>
      </c>
      <c r="B1425" s="2">
        <v>5738552</v>
      </c>
      <c r="C1425" s="3" t="s">
        <v>2941</v>
      </c>
      <c r="D1425" s="4">
        <v>14100.663500000001</v>
      </c>
      <c r="E1425" s="3" t="s">
        <v>2930</v>
      </c>
      <c r="F1425" s="3" t="s">
        <v>2954</v>
      </c>
      <c r="G1425" s="3" t="s">
        <v>2955</v>
      </c>
      <c r="H1425" s="3" t="s">
        <v>2956</v>
      </c>
      <c r="I1425" s="3"/>
      <c r="J1425" s="4">
        <v>31.085806000000002</v>
      </c>
      <c r="K1425" s="4">
        <v>7.4950850000000004</v>
      </c>
      <c r="L1425" s="4">
        <v>2.643723</v>
      </c>
      <c r="M1425" s="4">
        <v>1.8076030000000001</v>
      </c>
      <c r="N1425" s="4" t="s">
        <v>2935</v>
      </c>
      <c r="O1425" s="4" t="s">
        <v>2935</v>
      </c>
      <c r="P1425" s="4" t="s">
        <v>2935</v>
      </c>
      <c r="Q1425" s="4" t="s">
        <v>2935</v>
      </c>
      <c r="R1425" s="4" t="s">
        <v>2935</v>
      </c>
      <c r="S1425" s="3" t="s">
        <v>5870</v>
      </c>
      <c r="T1425" s="4">
        <v>131.22999999999999</v>
      </c>
      <c r="U1425" s="4">
        <v>14100.663500000001</v>
      </c>
      <c r="V1425" s="10" t="s">
        <v>2935</v>
      </c>
      <c r="W1425" s="4">
        <v>1.3371332774518001</v>
      </c>
      <c r="X1425" s="5" t="s">
        <v>5871</v>
      </c>
      <c r="Y1425" s="4">
        <v>99.69</v>
      </c>
      <c r="Z1425" s="4" t="s">
        <v>2935</v>
      </c>
      <c r="AA1425" s="10" t="s">
        <v>2935</v>
      </c>
      <c r="AB1425" s="10" t="s">
        <v>2935</v>
      </c>
      <c r="AC1425" s="4" t="s">
        <v>2935</v>
      </c>
      <c r="AD1425" s="4" t="s">
        <v>2935</v>
      </c>
      <c r="AE1425" s="4" t="s">
        <v>2935</v>
      </c>
      <c r="AF1425" s="4" t="s">
        <v>2935</v>
      </c>
      <c r="AG1425" s="4" t="s">
        <v>2935</v>
      </c>
      <c r="AH1425" s="4" t="s">
        <v>2935</v>
      </c>
      <c r="AI1425" s="4" t="s">
        <v>2935</v>
      </c>
      <c r="AJ1425" s="4" t="s">
        <v>2935</v>
      </c>
    </row>
    <row r="1426" spans="1:36" hidden="1" x14ac:dyDescent="0.3">
      <c r="A1426" s="1" t="s">
        <v>1420</v>
      </c>
      <c r="B1426" s="2">
        <v>6870344</v>
      </c>
      <c r="C1426" s="3" t="s">
        <v>2941</v>
      </c>
      <c r="D1426" s="4">
        <v>1131.7650000000001</v>
      </c>
      <c r="E1426" s="3" t="s">
        <v>2930</v>
      </c>
      <c r="F1426" s="3" t="s">
        <v>2954</v>
      </c>
      <c r="G1426" s="3" t="s">
        <v>2955</v>
      </c>
      <c r="H1426" s="3" t="s">
        <v>2956</v>
      </c>
      <c r="I1426" s="3"/>
      <c r="J1426" s="4">
        <v>3.6068530000000001</v>
      </c>
      <c r="K1426" s="4">
        <v>-2.1919559999999998</v>
      </c>
      <c r="L1426" s="4">
        <v>-1.076195</v>
      </c>
      <c r="M1426" s="4">
        <v>4.3534999999999997E-2</v>
      </c>
      <c r="N1426" s="4" t="s">
        <v>2935</v>
      </c>
      <c r="O1426" s="4" t="s">
        <v>2935</v>
      </c>
      <c r="P1426" s="4" t="s">
        <v>2935</v>
      </c>
      <c r="Q1426" s="4" t="s">
        <v>2935</v>
      </c>
      <c r="R1426" s="4" t="s">
        <v>2935</v>
      </c>
      <c r="S1426" s="3" t="s">
        <v>5872</v>
      </c>
      <c r="T1426" s="4">
        <v>22.98</v>
      </c>
      <c r="U1426" s="4">
        <v>1131.7650000000001</v>
      </c>
      <c r="V1426" s="10" t="s">
        <v>2935</v>
      </c>
      <c r="W1426" s="4">
        <v>4.3309138381201002</v>
      </c>
      <c r="X1426" s="4">
        <v>23.97</v>
      </c>
      <c r="Y1426" s="4">
        <v>22.18</v>
      </c>
      <c r="Z1426" s="4" t="s">
        <v>2935</v>
      </c>
      <c r="AA1426" s="10" t="s">
        <v>2935</v>
      </c>
      <c r="AB1426" s="10" t="s">
        <v>2935</v>
      </c>
      <c r="AC1426" s="4" t="s">
        <v>2935</v>
      </c>
      <c r="AD1426" s="4" t="s">
        <v>2935</v>
      </c>
      <c r="AE1426" s="4" t="s">
        <v>2935</v>
      </c>
      <c r="AF1426" s="4" t="s">
        <v>2935</v>
      </c>
      <c r="AG1426" s="4" t="s">
        <v>2935</v>
      </c>
      <c r="AH1426" s="4" t="s">
        <v>2935</v>
      </c>
      <c r="AI1426" s="4" t="s">
        <v>2935</v>
      </c>
      <c r="AJ1426" s="4" t="s">
        <v>2935</v>
      </c>
    </row>
    <row r="1427" spans="1:36" hidden="1" x14ac:dyDescent="0.3">
      <c r="A1427" s="1" t="s">
        <v>1421</v>
      </c>
      <c r="B1427" s="2">
        <v>14519783</v>
      </c>
      <c r="C1427" s="3" t="s">
        <v>2941</v>
      </c>
      <c r="D1427" s="4">
        <v>1010.581</v>
      </c>
      <c r="E1427" s="3" t="s">
        <v>2930</v>
      </c>
      <c r="F1427" s="3" t="s">
        <v>2954</v>
      </c>
      <c r="G1427" s="3" t="s">
        <v>2955</v>
      </c>
      <c r="H1427" s="3" t="s">
        <v>2956</v>
      </c>
      <c r="I1427" s="3"/>
      <c r="J1427" s="4">
        <v>31.160139000000001</v>
      </c>
      <c r="K1427" s="4">
        <v>7.2355090000000004</v>
      </c>
      <c r="L1427" s="4">
        <v>2.5486970000000002</v>
      </c>
      <c r="M1427" s="4">
        <v>1.6522570000000001</v>
      </c>
      <c r="N1427" s="4" t="s">
        <v>2935</v>
      </c>
      <c r="O1427" s="4" t="s">
        <v>2935</v>
      </c>
      <c r="P1427" s="4" t="s">
        <v>2935</v>
      </c>
      <c r="Q1427" s="4" t="s">
        <v>2935</v>
      </c>
      <c r="R1427" s="4" t="s">
        <v>2935</v>
      </c>
      <c r="S1427" s="3" t="s">
        <v>5873</v>
      </c>
      <c r="T1427" s="4">
        <v>105.82</v>
      </c>
      <c r="U1427" s="4">
        <v>1010.581</v>
      </c>
      <c r="V1427" s="10" t="s">
        <v>2935</v>
      </c>
      <c r="W1427" s="4">
        <v>1.2041958041958001</v>
      </c>
      <c r="X1427" s="5" t="s">
        <v>5874</v>
      </c>
      <c r="Y1427" s="4">
        <v>80.45</v>
      </c>
      <c r="Z1427" s="4" t="s">
        <v>2935</v>
      </c>
      <c r="AA1427" s="10" t="s">
        <v>2935</v>
      </c>
      <c r="AB1427" s="10" t="s">
        <v>2935</v>
      </c>
      <c r="AC1427" s="4" t="s">
        <v>2935</v>
      </c>
      <c r="AD1427" s="4" t="s">
        <v>2935</v>
      </c>
      <c r="AE1427" s="4" t="s">
        <v>2935</v>
      </c>
      <c r="AF1427" s="4" t="s">
        <v>2935</v>
      </c>
      <c r="AG1427" s="4" t="s">
        <v>2935</v>
      </c>
      <c r="AH1427" s="4" t="s">
        <v>2935</v>
      </c>
      <c r="AI1427" s="4" t="s">
        <v>2935</v>
      </c>
      <c r="AJ1427" s="4" t="s">
        <v>2935</v>
      </c>
    </row>
    <row r="1428" spans="1:36" hidden="1" x14ac:dyDescent="0.3">
      <c r="A1428" s="1" t="s">
        <v>1422</v>
      </c>
      <c r="B1428" s="2">
        <v>5736724</v>
      </c>
      <c r="C1428" s="3" t="s">
        <v>2941</v>
      </c>
      <c r="D1428" s="4">
        <v>3463.6990000000001</v>
      </c>
      <c r="E1428" s="3" t="s">
        <v>2930</v>
      </c>
      <c r="F1428" s="3" t="s">
        <v>2954</v>
      </c>
      <c r="G1428" s="3" t="s">
        <v>2955</v>
      </c>
      <c r="H1428" s="3" t="s">
        <v>2956</v>
      </c>
      <c r="I1428" s="3"/>
      <c r="J1428" s="4">
        <v>10.702584999999999</v>
      </c>
      <c r="K1428" s="4">
        <v>3.1371880000000001</v>
      </c>
      <c r="L1428" s="4">
        <v>0.76209400000000005</v>
      </c>
      <c r="M1428" s="4">
        <v>2.7885749999999998</v>
      </c>
      <c r="N1428" s="4" t="s">
        <v>2935</v>
      </c>
      <c r="O1428" s="4" t="s">
        <v>2935</v>
      </c>
      <c r="P1428" s="4" t="s">
        <v>2935</v>
      </c>
      <c r="Q1428" s="4" t="s">
        <v>2935</v>
      </c>
      <c r="R1428" s="4" t="s">
        <v>2935</v>
      </c>
      <c r="S1428" s="3" t="s">
        <v>5875</v>
      </c>
      <c r="T1428" s="4">
        <v>60.82</v>
      </c>
      <c r="U1428" s="4">
        <v>3463.6990000000001</v>
      </c>
      <c r="V1428" s="10" t="s">
        <v>2935</v>
      </c>
      <c r="W1428" s="4">
        <v>0.52010194015126598</v>
      </c>
      <c r="X1428" s="4">
        <v>61.87</v>
      </c>
      <c r="Y1428" s="4">
        <v>53</v>
      </c>
      <c r="Z1428" s="4" t="s">
        <v>2935</v>
      </c>
      <c r="AA1428" s="10" t="s">
        <v>2935</v>
      </c>
      <c r="AB1428" s="10" t="s">
        <v>2935</v>
      </c>
      <c r="AC1428" s="4" t="s">
        <v>2935</v>
      </c>
      <c r="AD1428" s="4" t="s">
        <v>2935</v>
      </c>
      <c r="AE1428" s="4" t="s">
        <v>2935</v>
      </c>
      <c r="AF1428" s="4" t="s">
        <v>2935</v>
      </c>
      <c r="AG1428" s="4" t="s">
        <v>2935</v>
      </c>
      <c r="AH1428" s="4" t="s">
        <v>2935</v>
      </c>
      <c r="AI1428" s="4" t="s">
        <v>2935</v>
      </c>
      <c r="AJ1428" s="4" t="s">
        <v>2935</v>
      </c>
    </row>
    <row r="1429" spans="1:36" hidden="1" x14ac:dyDescent="0.3">
      <c r="A1429" s="1" t="s">
        <v>1423</v>
      </c>
      <c r="B1429" s="2">
        <v>5738220</v>
      </c>
      <c r="C1429" s="3" t="s">
        <v>2941</v>
      </c>
      <c r="D1429" s="4">
        <v>1880.5920000000001</v>
      </c>
      <c r="E1429" s="3" t="s">
        <v>2930</v>
      </c>
      <c r="F1429" s="3" t="s">
        <v>2954</v>
      </c>
      <c r="G1429" s="3" t="s">
        <v>2955</v>
      </c>
      <c r="H1429" s="3" t="s">
        <v>2956</v>
      </c>
      <c r="I1429" s="3"/>
      <c r="J1429" s="4">
        <v>5.9192470000000004</v>
      </c>
      <c r="K1429" s="4">
        <v>-0.18470600000000001</v>
      </c>
      <c r="L1429" s="4">
        <v>-0.14782000000000001</v>
      </c>
      <c r="M1429" s="4">
        <v>3.7023E-2</v>
      </c>
      <c r="N1429" s="4" t="s">
        <v>2935</v>
      </c>
      <c r="O1429" s="4" t="s">
        <v>2935</v>
      </c>
      <c r="P1429" s="4" t="s">
        <v>2935</v>
      </c>
      <c r="Q1429" s="4" t="s">
        <v>2935</v>
      </c>
      <c r="R1429" s="4" t="s">
        <v>2935</v>
      </c>
      <c r="S1429" s="3" t="s">
        <v>5876</v>
      </c>
      <c r="T1429" s="4">
        <v>27.02</v>
      </c>
      <c r="U1429" s="4">
        <v>1880.5920000000001</v>
      </c>
      <c r="V1429" s="10" t="s">
        <v>2935</v>
      </c>
      <c r="W1429" s="4">
        <v>6.2568319763138396</v>
      </c>
      <c r="X1429" s="4">
        <v>27.43</v>
      </c>
      <c r="Y1429" s="4">
        <v>25.5</v>
      </c>
      <c r="Z1429" s="4" t="s">
        <v>2935</v>
      </c>
      <c r="AA1429" s="10" t="s">
        <v>2935</v>
      </c>
      <c r="AB1429" s="10" t="s">
        <v>2935</v>
      </c>
      <c r="AC1429" s="4" t="s">
        <v>2935</v>
      </c>
      <c r="AD1429" s="4" t="s">
        <v>2935</v>
      </c>
      <c r="AE1429" s="4" t="s">
        <v>2935</v>
      </c>
      <c r="AF1429" s="4" t="s">
        <v>2935</v>
      </c>
      <c r="AG1429" s="4" t="s">
        <v>2935</v>
      </c>
      <c r="AH1429" s="4" t="s">
        <v>2935</v>
      </c>
      <c r="AI1429" s="4" t="s">
        <v>2935</v>
      </c>
      <c r="AJ1429" s="4" t="s">
        <v>2935</v>
      </c>
    </row>
    <row r="1430" spans="1:36" hidden="1" x14ac:dyDescent="0.3">
      <c r="A1430" s="1" t="s">
        <v>1424</v>
      </c>
      <c r="B1430" s="2">
        <v>5730258</v>
      </c>
      <c r="C1430" s="3" t="s">
        <v>2941</v>
      </c>
      <c r="D1430" s="4">
        <v>1674.9839999999999</v>
      </c>
      <c r="E1430" s="3" t="s">
        <v>2930</v>
      </c>
      <c r="F1430" s="3" t="s">
        <v>2954</v>
      </c>
      <c r="G1430" s="3" t="s">
        <v>2955</v>
      </c>
      <c r="H1430" s="3" t="s">
        <v>2956</v>
      </c>
      <c r="I1430" s="3"/>
      <c r="J1430" s="4">
        <v>-12.680115000000001</v>
      </c>
      <c r="K1430" s="4">
        <v>-13.736655000000001</v>
      </c>
      <c r="L1430" s="4">
        <v>-9.0090090000000007</v>
      </c>
      <c r="M1430" s="4">
        <v>0.248139</v>
      </c>
      <c r="N1430" s="4" t="s">
        <v>2935</v>
      </c>
      <c r="O1430" s="4" t="s">
        <v>2935</v>
      </c>
      <c r="P1430" s="4" t="s">
        <v>2935</v>
      </c>
      <c r="Q1430" s="4" t="s">
        <v>2935</v>
      </c>
      <c r="R1430" s="4" t="s">
        <v>2935</v>
      </c>
      <c r="S1430" s="3" t="s">
        <v>5877</v>
      </c>
      <c r="T1430" s="5" t="s">
        <v>5878</v>
      </c>
      <c r="U1430" s="4">
        <v>1674.9839999999999</v>
      </c>
      <c r="V1430" s="10" t="s">
        <v>2935</v>
      </c>
      <c r="W1430" s="4">
        <v>1.5821452145214501</v>
      </c>
      <c r="X1430" s="4">
        <v>15.81</v>
      </c>
      <c r="Y1430" s="4">
        <v>11.92</v>
      </c>
      <c r="Z1430" s="4" t="s">
        <v>2935</v>
      </c>
      <c r="AA1430" s="10" t="s">
        <v>2935</v>
      </c>
      <c r="AB1430" s="10" t="s">
        <v>2935</v>
      </c>
      <c r="AC1430" s="4" t="s">
        <v>2935</v>
      </c>
      <c r="AD1430" s="4" t="s">
        <v>2935</v>
      </c>
      <c r="AE1430" s="4" t="s">
        <v>2935</v>
      </c>
      <c r="AF1430" s="4" t="s">
        <v>2935</v>
      </c>
      <c r="AG1430" s="4" t="s">
        <v>2935</v>
      </c>
      <c r="AH1430" s="4" t="s">
        <v>2935</v>
      </c>
      <c r="AI1430" s="4" t="s">
        <v>2935</v>
      </c>
      <c r="AJ1430" s="4" t="s">
        <v>2935</v>
      </c>
    </row>
    <row r="1431" spans="1:36" hidden="1" x14ac:dyDescent="0.3">
      <c r="A1431" s="1" t="s">
        <v>1425</v>
      </c>
      <c r="B1431" s="2">
        <v>5728114</v>
      </c>
      <c r="C1431" s="3" t="s">
        <v>2941</v>
      </c>
      <c r="D1431" s="4">
        <v>4646.5249999999996</v>
      </c>
      <c r="E1431" s="3" t="s">
        <v>2930</v>
      </c>
      <c r="F1431" s="3" t="s">
        <v>2954</v>
      </c>
      <c r="G1431" s="3" t="s">
        <v>2955</v>
      </c>
      <c r="H1431" s="3" t="s">
        <v>2956</v>
      </c>
      <c r="I1431" s="3"/>
      <c r="J1431" s="4">
        <v>20.527923000000001</v>
      </c>
      <c r="K1431" s="4">
        <v>7.2190960000000004</v>
      </c>
      <c r="L1431" s="4">
        <v>1.2090129999999999</v>
      </c>
      <c r="M1431" s="4">
        <v>2.5998139999999998</v>
      </c>
      <c r="N1431" s="4" t="s">
        <v>2935</v>
      </c>
      <c r="O1431" s="4" t="s">
        <v>2935</v>
      </c>
      <c r="P1431" s="4" t="s">
        <v>2935</v>
      </c>
      <c r="Q1431" s="4" t="s">
        <v>2935</v>
      </c>
      <c r="R1431" s="4" t="s">
        <v>2935</v>
      </c>
      <c r="S1431" s="3" t="s">
        <v>5879</v>
      </c>
      <c r="T1431" s="4">
        <v>55.25</v>
      </c>
      <c r="U1431" s="4">
        <v>4646.5249999999996</v>
      </c>
      <c r="V1431" s="10" t="s">
        <v>2935</v>
      </c>
      <c r="W1431" s="4">
        <v>3.0048615384615398</v>
      </c>
      <c r="X1431" s="4">
        <v>55.54</v>
      </c>
      <c r="Y1431" s="4">
        <v>43.84</v>
      </c>
      <c r="Z1431" s="4" t="s">
        <v>2935</v>
      </c>
      <c r="AA1431" s="10" t="s">
        <v>2935</v>
      </c>
      <c r="AB1431" s="10" t="s">
        <v>2935</v>
      </c>
      <c r="AC1431" s="4" t="s">
        <v>2935</v>
      </c>
      <c r="AD1431" s="4" t="s">
        <v>2935</v>
      </c>
      <c r="AE1431" s="4" t="s">
        <v>2935</v>
      </c>
      <c r="AF1431" s="4" t="s">
        <v>2935</v>
      </c>
      <c r="AG1431" s="4" t="s">
        <v>2935</v>
      </c>
      <c r="AH1431" s="4" t="s">
        <v>2935</v>
      </c>
      <c r="AI1431" s="4" t="s">
        <v>2935</v>
      </c>
      <c r="AJ1431" s="4" t="s">
        <v>2935</v>
      </c>
    </row>
    <row r="1432" spans="1:36" hidden="1" x14ac:dyDescent="0.3">
      <c r="A1432" s="1" t="s">
        <v>1426</v>
      </c>
      <c r="B1432" s="2">
        <v>19544302</v>
      </c>
      <c r="C1432" s="3" t="s">
        <v>2941</v>
      </c>
      <c r="D1432" s="4">
        <v>1672.4079999999999</v>
      </c>
      <c r="E1432" s="3" t="s">
        <v>2930</v>
      </c>
      <c r="F1432" s="3" t="s">
        <v>2954</v>
      </c>
      <c r="G1432" s="3" t="s">
        <v>2955</v>
      </c>
      <c r="H1432" s="3" t="s">
        <v>2956</v>
      </c>
      <c r="I1432" s="3"/>
      <c r="J1432" s="4">
        <v>0.33500799999999997</v>
      </c>
      <c r="K1432" s="4">
        <v>0</v>
      </c>
      <c r="L1432" s="4">
        <v>0</v>
      </c>
      <c r="M1432" s="4">
        <v>8.3542000000000005E-2</v>
      </c>
      <c r="N1432" s="4" t="s">
        <v>2935</v>
      </c>
      <c r="O1432" s="4" t="s">
        <v>2935</v>
      </c>
      <c r="P1432" s="4" t="s">
        <v>2935</v>
      </c>
      <c r="Q1432" s="4" t="s">
        <v>2935</v>
      </c>
      <c r="R1432" s="4" t="s">
        <v>2935</v>
      </c>
      <c r="S1432" s="3" t="s">
        <v>5880</v>
      </c>
      <c r="T1432" s="4">
        <v>23.96</v>
      </c>
      <c r="U1432" s="4">
        <v>1672.4079999999999</v>
      </c>
      <c r="V1432" s="10" t="s">
        <v>2935</v>
      </c>
      <c r="W1432" s="4">
        <v>5.0261268781302197</v>
      </c>
      <c r="X1432" s="4">
        <v>24.01</v>
      </c>
      <c r="Y1432" s="4">
        <v>23.79</v>
      </c>
      <c r="Z1432" s="4" t="s">
        <v>2935</v>
      </c>
      <c r="AA1432" s="10" t="s">
        <v>2935</v>
      </c>
      <c r="AB1432" s="10" t="s">
        <v>2935</v>
      </c>
      <c r="AC1432" s="4" t="s">
        <v>2935</v>
      </c>
      <c r="AD1432" s="4" t="s">
        <v>2935</v>
      </c>
      <c r="AE1432" s="4" t="s">
        <v>2935</v>
      </c>
      <c r="AF1432" s="4" t="s">
        <v>2935</v>
      </c>
      <c r="AG1432" s="4" t="s">
        <v>2935</v>
      </c>
      <c r="AH1432" s="4" t="s">
        <v>2935</v>
      </c>
      <c r="AI1432" s="4" t="s">
        <v>2935</v>
      </c>
      <c r="AJ1432" s="4" t="s">
        <v>2935</v>
      </c>
    </row>
    <row r="1433" spans="1:36" hidden="1" x14ac:dyDescent="0.3">
      <c r="A1433" s="1" t="s">
        <v>1427</v>
      </c>
      <c r="B1433" s="2">
        <v>19538393</v>
      </c>
      <c r="C1433" s="3" t="s">
        <v>2941</v>
      </c>
      <c r="D1433" s="4">
        <v>2069.3710000000001</v>
      </c>
      <c r="E1433" s="3" t="s">
        <v>2930</v>
      </c>
      <c r="F1433" s="3" t="s">
        <v>2954</v>
      </c>
      <c r="G1433" s="3" t="s">
        <v>2955</v>
      </c>
      <c r="H1433" s="3" t="s">
        <v>2956</v>
      </c>
      <c r="I1433" s="3"/>
      <c r="J1433" s="4">
        <v>0.86467799999999995</v>
      </c>
      <c r="K1433" s="4">
        <v>0</v>
      </c>
      <c r="L1433" s="4">
        <v>-0.107044</v>
      </c>
      <c r="M1433" s="4">
        <v>0</v>
      </c>
      <c r="N1433" s="4" t="s">
        <v>2935</v>
      </c>
      <c r="O1433" s="4" t="s">
        <v>2935</v>
      </c>
      <c r="P1433" s="4" t="s">
        <v>2935</v>
      </c>
      <c r="Q1433" s="4" t="s">
        <v>2935</v>
      </c>
      <c r="R1433" s="4" t="s">
        <v>2935</v>
      </c>
      <c r="S1433" s="3" t="s">
        <v>5881</v>
      </c>
      <c r="T1433" s="4">
        <v>23.33</v>
      </c>
      <c r="U1433" s="4">
        <v>2069.3710000000001</v>
      </c>
      <c r="V1433" s="10" t="s">
        <v>2935</v>
      </c>
      <c r="W1433" s="4">
        <v>4.3963309044149197</v>
      </c>
      <c r="X1433" s="4">
        <v>23.43</v>
      </c>
      <c r="Y1433" s="4">
        <v>23.08</v>
      </c>
      <c r="Z1433" s="4" t="s">
        <v>2935</v>
      </c>
      <c r="AA1433" s="10" t="s">
        <v>2935</v>
      </c>
      <c r="AB1433" s="10" t="s">
        <v>2935</v>
      </c>
      <c r="AC1433" s="4" t="s">
        <v>2935</v>
      </c>
      <c r="AD1433" s="4" t="s">
        <v>2935</v>
      </c>
      <c r="AE1433" s="4" t="s">
        <v>2935</v>
      </c>
      <c r="AF1433" s="4" t="s">
        <v>2935</v>
      </c>
      <c r="AG1433" s="4" t="s">
        <v>2935</v>
      </c>
      <c r="AH1433" s="4" t="s">
        <v>2935</v>
      </c>
      <c r="AI1433" s="4" t="s">
        <v>2935</v>
      </c>
      <c r="AJ1433" s="4" t="s">
        <v>2935</v>
      </c>
    </row>
    <row r="1434" spans="1:36" hidden="1" x14ac:dyDescent="0.3">
      <c r="A1434" s="1" t="s">
        <v>1428</v>
      </c>
      <c r="B1434" s="2">
        <v>19538387</v>
      </c>
      <c r="C1434" s="3" t="s">
        <v>2941</v>
      </c>
      <c r="D1434" s="4">
        <v>1493.55675</v>
      </c>
      <c r="E1434" s="3" t="s">
        <v>2930</v>
      </c>
      <c r="F1434" s="3" t="s">
        <v>2954</v>
      </c>
      <c r="G1434" s="3" t="s">
        <v>2955</v>
      </c>
      <c r="H1434" s="3" t="s">
        <v>2956</v>
      </c>
      <c r="I1434" s="3"/>
      <c r="J1434" s="4">
        <v>1.0421290000000001</v>
      </c>
      <c r="K1434" s="4">
        <v>-0.56731399999999998</v>
      </c>
      <c r="L1434" s="4">
        <v>-0.48045399999999999</v>
      </c>
      <c r="M1434" s="4">
        <v>-4.3868999999999998E-2</v>
      </c>
      <c r="N1434" s="4" t="s">
        <v>2935</v>
      </c>
      <c r="O1434" s="4" t="s">
        <v>2935</v>
      </c>
      <c r="P1434" s="4" t="s">
        <v>2935</v>
      </c>
      <c r="Q1434" s="4" t="s">
        <v>2935</v>
      </c>
      <c r="R1434" s="4" t="s">
        <v>2935</v>
      </c>
      <c r="S1434" s="3" t="s">
        <v>5882</v>
      </c>
      <c r="T1434" s="4">
        <v>22.785</v>
      </c>
      <c r="U1434" s="4">
        <v>1493.55675</v>
      </c>
      <c r="V1434" s="10" t="s">
        <v>2935</v>
      </c>
      <c r="W1434" s="4">
        <v>4.1713759052007902</v>
      </c>
      <c r="X1434" s="4">
        <v>23.1</v>
      </c>
      <c r="Y1434" s="4">
        <v>22.44</v>
      </c>
      <c r="Z1434" s="4" t="s">
        <v>2935</v>
      </c>
      <c r="AA1434" s="10" t="s">
        <v>2935</v>
      </c>
      <c r="AB1434" s="10" t="s">
        <v>2935</v>
      </c>
      <c r="AC1434" s="4" t="s">
        <v>2935</v>
      </c>
      <c r="AD1434" s="4" t="s">
        <v>2935</v>
      </c>
      <c r="AE1434" s="4" t="s">
        <v>2935</v>
      </c>
      <c r="AF1434" s="4" t="s">
        <v>2935</v>
      </c>
      <c r="AG1434" s="4" t="s">
        <v>2935</v>
      </c>
      <c r="AH1434" s="4" t="s">
        <v>2935</v>
      </c>
      <c r="AI1434" s="4" t="s">
        <v>2935</v>
      </c>
      <c r="AJ1434" s="4" t="s">
        <v>2935</v>
      </c>
    </row>
    <row r="1435" spans="1:36" hidden="1" x14ac:dyDescent="0.3">
      <c r="A1435" s="1" t="s">
        <v>1429</v>
      </c>
      <c r="B1435" s="2">
        <v>19543993</v>
      </c>
      <c r="C1435" s="3" t="s">
        <v>2941</v>
      </c>
      <c r="D1435" s="4">
        <v>1082.0013750000001</v>
      </c>
      <c r="E1435" s="3" t="s">
        <v>2930</v>
      </c>
      <c r="F1435" s="3" t="s">
        <v>2954</v>
      </c>
      <c r="G1435" s="3" t="s">
        <v>2955</v>
      </c>
      <c r="H1435" s="3" t="s">
        <v>2956</v>
      </c>
      <c r="I1435" s="3"/>
      <c r="J1435" s="4">
        <v>1.1848639999999999</v>
      </c>
      <c r="K1435" s="4">
        <v>-1.2462740000000001</v>
      </c>
      <c r="L1435" s="4">
        <v>-0.80491599999999996</v>
      </c>
      <c r="M1435" s="4">
        <v>-4.5484999999999998E-2</v>
      </c>
      <c r="N1435" s="4" t="s">
        <v>2935</v>
      </c>
      <c r="O1435" s="4" t="s">
        <v>2935</v>
      </c>
      <c r="P1435" s="4" t="s">
        <v>2935</v>
      </c>
      <c r="Q1435" s="4" t="s">
        <v>2935</v>
      </c>
      <c r="R1435" s="4" t="s">
        <v>2935</v>
      </c>
      <c r="S1435" s="3" t="s">
        <v>5883</v>
      </c>
      <c r="T1435" s="4">
        <v>22.194900000000001</v>
      </c>
      <c r="U1435" s="4">
        <v>1082.0013750000001</v>
      </c>
      <c r="V1435" s="10" t="s">
        <v>2935</v>
      </c>
      <c r="W1435" s="4">
        <v>4.0849924982766304</v>
      </c>
      <c r="X1435" s="4">
        <v>22.695</v>
      </c>
      <c r="Y1435" s="4">
        <v>21.79</v>
      </c>
      <c r="Z1435" s="4" t="s">
        <v>2935</v>
      </c>
      <c r="AA1435" s="10" t="s">
        <v>2935</v>
      </c>
      <c r="AB1435" s="10" t="s">
        <v>2935</v>
      </c>
      <c r="AC1435" s="4" t="s">
        <v>2935</v>
      </c>
      <c r="AD1435" s="4" t="s">
        <v>2935</v>
      </c>
      <c r="AE1435" s="4" t="s">
        <v>2935</v>
      </c>
      <c r="AF1435" s="4" t="s">
        <v>2935</v>
      </c>
      <c r="AG1435" s="4" t="s">
        <v>2935</v>
      </c>
      <c r="AH1435" s="4" t="s">
        <v>2935</v>
      </c>
      <c r="AI1435" s="4" t="s">
        <v>2935</v>
      </c>
      <c r="AJ1435" s="4" t="s">
        <v>2935</v>
      </c>
    </row>
    <row r="1436" spans="1:36" hidden="1" x14ac:dyDescent="0.3">
      <c r="A1436" s="1" t="s">
        <v>1430</v>
      </c>
      <c r="B1436" s="2">
        <v>19544005</v>
      </c>
      <c r="C1436" s="3" t="s">
        <v>2941</v>
      </c>
      <c r="D1436" s="4">
        <v>735.58375000000001</v>
      </c>
      <c r="E1436" s="3" t="s">
        <v>2930</v>
      </c>
      <c r="F1436" s="3" t="s">
        <v>2954</v>
      </c>
      <c r="G1436" s="3" t="s">
        <v>2955</v>
      </c>
      <c r="H1436" s="3" t="s">
        <v>2956</v>
      </c>
      <c r="I1436" s="3"/>
      <c r="J1436" s="4">
        <v>1.2000919999999999</v>
      </c>
      <c r="K1436" s="4">
        <v>-1.813704</v>
      </c>
      <c r="L1436" s="4">
        <v>-1.0381400000000001</v>
      </c>
      <c r="M1436" s="4">
        <v>0</v>
      </c>
      <c r="N1436" s="4" t="s">
        <v>2935</v>
      </c>
      <c r="O1436" s="4" t="s">
        <v>2935</v>
      </c>
      <c r="P1436" s="4" t="s">
        <v>2935</v>
      </c>
      <c r="Q1436" s="4" t="s">
        <v>2935</v>
      </c>
      <c r="R1436" s="4" t="s">
        <v>2935</v>
      </c>
      <c r="S1436" s="3" t="s">
        <v>5884</v>
      </c>
      <c r="T1436" s="4">
        <v>21.925000000000001</v>
      </c>
      <c r="U1436" s="4">
        <v>735.58375000000001</v>
      </c>
      <c r="V1436" s="10" t="s">
        <v>2935</v>
      </c>
      <c r="W1436" s="4">
        <v>3.9900752565564401</v>
      </c>
      <c r="X1436" s="4">
        <v>22.61</v>
      </c>
      <c r="Y1436" s="4">
        <v>21.47</v>
      </c>
      <c r="Z1436" s="4" t="s">
        <v>2935</v>
      </c>
      <c r="AA1436" s="10" t="s">
        <v>2935</v>
      </c>
      <c r="AB1436" s="10" t="s">
        <v>2935</v>
      </c>
      <c r="AC1436" s="4" t="s">
        <v>2935</v>
      </c>
      <c r="AD1436" s="4" t="s">
        <v>2935</v>
      </c>
      <c r="AE1436" s="4" t="s">
        <v>2935</v>
      </c>
      <c r="AF1436" s="4" t="s">
        <v>2935</v>
      </c>
      <c r="AG1436" s="4" t="s">
        <v>2935</v>
      </c>
      <c r="AH1436" s="4" t="s">
        <v>2935</v>
      </c>
      <c r="AI1436" s="4" t="s">
        <v>2935</v>
      </c>
      <c r="AJ1436" s="4" t="s">
        <v>2935</v>
      </c>
    </row>
    <row r="1437" spans="1:36" hidden="1" x14ac:dyDescent="0.3">
      <c r="A1437" s="1" t="s">
        <v>1431</v>
      </c>
      <c r="B1437" s="2">
        <v>5730726</v>
      </c>
      <c r="C1437" s="3" t="s">
        <v>2941</v>
      </c>
      <c r="D1437" s="4">
        <v>941.89800000000002</v>
      </c>
      <c r="E1437" s="3" t="s">
        <v>2930</v>
      </c>
      <c r="F1437" s="3" t="s">
        <v>2954</v>
      </c>
      <c r="G1437" s="3" t="s">
        <v>2955</v>
      </c>
      <c r="H1437" s="3" t="s">
        <v>2956</v>
      </c>
      <c r="I1437" s="3"/>
      <c r="J1437" s="4">
        <v>15.344147</v>
      </c>
      <c r="K1437" s="4">
        <v>-3.3431299999999999</v>
      </c>
      <c r="L1437" s="4">
        <v>-2.247817</v>
      </c>
      <c r="M1437" s="4">
        <v>2.4133900000000001</v>
      </c>
      <c r="N1437" s="4" t="s">
        <v>2935</v>
      </c>
      <c r="O1437" s="4" t="s">
        <v>2935</v>
      </c>
      <c r="P1437" s="4" t="s">
        <v>2935</v>
      </c>
      <c r="Q1437" s="4" t="s">
        <v>2935</v>
      </c>
      <c r="R1437" s="4" t="s">
        <v>2935</v>
      </c>
      <c r="S1437" s="3" t="s">
        <v>5885</v>
      </c>
      <c r="T1437" s="4">
        <v>52.62</v>
      </c>
      <c r="U1437" s="4">
        <v>941.89800000000002</v>
      </c>
      <c r="V1437" s="10" t="s">
        <v>2935</v>
      </c>
      <c r="W1437" s="4">
        <v>0.15903078677308999</v>
      </c>
      <c r="X1437" s="4">
        <v>57.3</v>
      </c>
      <c r="Y1437" s="4">
        <v>45.49</v>
      </c>
      <c r="Z1437" s="4" t="s">
        <v>2935</v>
      </c>
      <c r="AA1437" s="10" t="s">
        <v>2935</v>
      </c>
      <c r="AB1437" s="10" t="s">
        <v>2935</v>
      </c>
      <c r="AC1437" s="4" t="s">
        <v>2935</v>
      </c>
      <c r="AD1437" s="4" t="s">
        <v>2935</v>
      </c>
      <c r="AE1437" s="4" t="s">
        <v>2935</v>
      </c>
      <c r="AF1437" s="4" t="s">
        <v>2935</v>
      </c>
      <c r="AG1437" s="4" t="s">
        <v>2935</v>
      </c>
      <c r="AH1437" s="4" t="s">
        <v>2935</v>
      </c>
      <c r="AI1437" s="4" t="s">
        <v>2935</v>
      </c>
      <c r="AJ1437" s="4" t="s">
        <v>2935</v>
      </c>
    </row>
    <row r="1438" spans="1:36" hidden="1" x14ac:dyDescent="0.3">
      <c r="A1438" s="1" t="s">
        <v>1432</v>
      </c>
      <c r="B1438" s="2">
        <v>5729044</v>
      </c>
      <c r="C1438" s="3" t="s">
        <v>2941</v>
      </c>
      <c r="D1438" s="4">
        <v>531.16</v>
      </c>
      <c r="E1438" s="3" t="s">
        <v>2930</v>
      </c>
      <c r="F1438" s="3" t="s">
        <v>2954</v>
      </c>
      <c r="G1438" s="3" t="s">
        <v>2955</v>
      </c>
      <c r="H1438" s="3" t="s">
        <v>2956</v>
      </c>
      <c r="I1438" s="3"/>
      <c r="J1438" s="4">
        <v>0.92688000000000004</v>
      </c>
      <c r="K1438" s="4">
        <v>-4.8543690000000002</v>
      </c>
      <c r="L1438" s="4">
        <v>-2.5844930000000002</v>
      </c>
      <c r="M1438" s="4">
        <v>-0.17825299999999999</v>
      </c>
      <c r="N1438" s="4" t="s">
        <v>2935</v>
      </c>
      <c r="O1438" s="4" t="s">
        <v>2935</v>
      </c>
      <c r="P1438" s="4" t="s">
        <v>2935</v>
      </c>
      <c r="Q1438" s="4" t="s">
        <v>2935</v>
      </c>
      <c r="R1438" s="4" t="s">
        <v>2935</v>
      </c>
      <c r="S1438" s="3" t="s">
        <v>5886</v>
      </c>
      <c r="T1438" s="4">
        <v>39.200000000000003</v>
      </c>
      <c r="U1438" s="4">
        <v>531.16</v>
      </c>
      <c r="V1438" s="10" t="s">
        <v>2935</v>
      </c>
      <c r="W1438" s="4" t="s">
        <v>2935</v>
      </c>
      <c r="X1438" s="4">
        <v>42.275100000000002</v>
      </c>
      <c r="Y1438" s="4">
        <v>38.159999999999997</v>
      </c>
      <c r="Z1438" s="4" t="s">
        <v>2935</v>
      </c>
      <c r="AA1438" s="10" t="s">
        <v>2935</v>
      </c>
      <c r="AB1438" s="10" t="s">
        <v>2935</v>
      </c>
      <c r="AC1438" s="4" t="s">
        <v>2935</v>
      </c>
      <c r="AD1438" s="4" t="s">
        <v>2935</v>
      </c>
      <c r="AE1438" s="4" t="s">
        <v>2935</v>
      </c>
      <c r="AF1438" s="4" t="s">
        <v>2935</v>
      </c>
      <c r="AG1438" s="4" t="s">
        <v>2935</v>
      </c>
      <c r="AH1438" s="4" t="s">
        <v>2935</v>
      </c>
      <c r="AI1438" s="4" t="s">
        <v>2935</v>
      </c>
      <c r="AJ1438" s="4" t="s">
        <v>2935</v>
      </c>
    </row>
    <row r="1439" spans="1:36" hidden="1" x14ac:dyDescent="0.3">
      <c r="A1439" s="1" t="s">
        <v>1433</v>
      </c>
      <c r="B1439" s="2">
        <v>5728122</v>
      </c>
      <c r="C1439" s="3" t="s">
        <v>2941</v>
      </c>
      <c r="D1439" s="4">
        <v>14645.02</v>
      </c>
      <c r="E1439" s="3" t="s">
        <v>2930</v>
      </c>
      <c r="F1439" s="3" t="s">
        <v>2954</v>
      </c>
      <c r="G1439" s="3" t="s">
        <v>2955</v>
      </c>
      <c r="H1439" s="3" t="s">
        <v>2956</v>
      </c>
      <c r="I1439" s="3"/>
      <c r="J1439" s="4">
        <v>6.8949290000000003</v>
      </c>
      <c r="K1439" s="4">
        <v>-0.74292599999999998</v>
      </c>
      <c r="L1439" s="4">
        <v>-0.41653000000000001</v>
      </c>
      <c r="M1439" s="4">
        <v>0.53115000000000001</v>
      </c>
      <c r="N1439" s="4" t="s">
        <v>2935</v>
      </c>
      <c r="O1439" s="4" t="s">
        <v>2935</v>
      </c>
      <c r="P1439" s="4" t="s">
        <v>2935</v>
      </c>
      <c r="Q1439" s="4" t="s">
        <v>2935</v>
      </c>
      <c r="R1439" s="4" t="s">
        <v>2935</v>
      </c>
      <c r="S1439" s="3" t="s">
        <v>5887</v>
      </c>
      <c r="T1439" s="4">
        <v>90.85</v>
      </c>
      <c r="U1439" s="4">
        <v>14645.02</v>
      </c>
      <c r="V1439" s="10" t="s">
        <v>2935</v>
      </c>
      <c r="W1439" s="4">
        <v>5.5761100715465002</v>
      </c>
      <c r="X1439" s="4">
        <v>93.97</v>
      </c>
      <c r="Y1439" s="4">
        <v>84.85</v>
      </c>
      <c r="Z1439" s="4" t="s">
        <v>2935</v>
      </c>
      <c r="AA1439" s="10" t="s">
        <v>2935</v>
      </c>
      <c r="AB1439" s="10" t="s">
        <v>2935</v>
      </c>
      <c r="AC1439" s="4" t="s">
        <v>2935</v>
      </c>
      <c r="AD1439" s="4" t="s">
        <v>2935</v>
      </c>
      <c r="AE1439" s="4" t="s">
        <v>2935</v>
      </c>
      <c r="AF1439" s="4" t="s">
        <v>2935</v>
      </c>
      <c r="AG1439" s="4" t="s">
        <v>2935</v>
      </c>
      <c r="AH1439" s="4" t="s">
        <v>2935</v>
      </c>
      <c r="AI1439" s="4" t="s">
        <v>2935</v>
      </c>
      <c r="AJ1439" s="4" t="s">
        <v>2935</v>
      </c>
    </row>
    <row r="1440" spans="1:36" hidden="1" x14ac:dyDescent="0.3">
      <c r="A1440" s="1" t="s">
        <v>1434</v>
      </c>
      <c r="B1440" s="2">
        <v>5726998</v>
      </c>
      <c r="C1440" s="3" t="s">
        <v>2941</v>
      </c>
      <c r="D1440" s="4">
        <v>33928.639999999999</v>
      </c>
      <c r="E1440" s="3" t="s">
        <v>2930</v>
      </c>
      <c r="F1440" s="3" t="s">
        <v>2954</v>
      </c>
      <c r="G1440" s="3" t="s">
        <v>2955</v>
      </c>
      <c r="H1440" s="3" t="s">
        <v>2956</v>
      </c>
      <c r="I1440" s="3"/>
      <c r="J1440" s="4">
        <v>3.35975</v>
      </c>
      <c r="K1440" s="4">
        <v>-2.60833</v>
      </c>
      <c r="L1440" s="4">
        <v>-0.90957699999999997</v>
      </c>
      <c r="M1440" s="4">
        <v>0.45562999999999998</v>
      </c>
      <c r="N1440" s="4" t="s">
        <v>2935</v>
      </c>
      <c r="O1440" s="4" t="s">
        <v>2935</v>
      </c>
      <c r="P1440" s="4" t="s">
        <v>2935</v>
      </c>
      <c r="Q1440" s="4" t="s">
        <v>2935</v>
      </c>
      <c r="R1440" s="4" t="s">
        <v>2935</v>
      </c>
      <c r="S1440" s="3" t="s">
        <v>5888</v>
      </c>
      <c r="T1440" s="4">
        <v>92.6</v>
      </c>
      <c r="U1440" s="4">
        <v>33928.639999999999</v>
      </c>
      <c r="V1440" s="10" t="s">
        <v>2935</v>
      </c>
      <c r="W1440" s="4">
        <v>4.0162937365010798</v>
      </c>
      <c r="X1440" s="4">
        <v>96.76</v>
      </c>
      <c r="Y1440" s="4">
        <v>89.16</v>
      </c>
      <c r="Z1440" s="4" t="s">
        <v>2935</v>
      </c>
      <c r="AA1440" s="10" t="s">
        <v>2935</v>
      </c>
      <c r="AB1440" s="10" t="s">
        <v>2935</v>
      </c>
      <c r="AC1440" s="4" t="s">
        <v>2935</v>
      </c>
      <c r="AD1440" s="4" t="s">
        <v>2935</v>
      </c>
      <c r="AE1440" s="4" t="s">
        <v>2935</v>
      </c>
      <c r="AF1440" s="4" t="s">
        <v>2935</v>
      </c>
      <c r="AG1440" s="4" t="s">
        <v>2935</v>
      </c>
      <c r="AH1440" s="4" t="s">
        <v>2935</v>
      </c>
      <c r="AI1440" s="4" t="s">
        <v>2935</v>
      </c>
      <c r="AJ1440" s="4" t="s">
        <v>2935</v>
      </c>
    </row>
    <row r="1441" spans="1:36" hidden="1" x14ac:dyDescent="0.3">
      <c r="A1441" s="1" t="s">
        <v>1435</v>
      </c>
      <c r="B1441" s="2">
        <v>5724479</v>
      </c>
      <c r="C1441" s="3" t="s">
        <v>2941</v>
      </c>
      <c r="D1441" s="4">
        <v>678.58401000000003</v>
      </c>
      <c r="E1441" s="3" t="s">
        <v>2930</v>
      </c>
      <c r="F1441" s="3" t="s">
        <v>2954</v>
      </c>
      <c r="G1441" s="3" t="s">
        <v>2955</v>
      </c>
      <c r="H1441" s="3" t="s">
        <v>2956</v>
      </c>
      <c r="I1441" s="3"/>
      <c r="J1441" s="4">
        <v>27.753014</v>
      </c>
      <c r="K1441" s="4">
        <v>8.4398750000000007</v>
      </c>
      <c r="L1441" s="4">
        <v>4.293247</v>
      </c>
      <c r="M1441" s="4">
        <v>2.7848459999999999</v>
      </c>
      <c r="N1441" s="4">
        <v>8.7213080000000005</v>
      </c>
      <c r="O1441" s="4" t="s">
        <v>2935</v>
      </c>
      <c r="P1441" s="4">
        <v>1.1544490000000001</v>
      </c>
      <c r="Q1441" s="4" t="s">
        <v>2935</v>
      </c>
      <c r="R1441" s="4" t="s">
        <v>2935</v>
      </c>
      <c r="S1441" s="3" t="s">
        <v>5889</v>
      </c>
      <c r="T1441" s="4">
        <v>80.305800000000005</v>
      </c>
      <c r="U1441" s="4">
        <v>678.58401000000003</v>
      </c>
      <c r="V1441" s="10">
        <v>677.63919999999996</v>
      </c>
      <c r="W1441" s="4">
        <v>2.7157390873386502</v>
      </c>
      <c r="X1441" s="4">
        <v>80.394999999999996</v>
      </c>
      <c r="Y1441" s="4">
        <v>62.585900000000002</v>
      </c>
      <c r="Z1441" s="4">
        <v>8.7213080000000005</v>
      </c>
      <c r="AA1441" s="10" t="s">
        <v>2935</v>
      </c>
      <c r="AB1441" s="10" t="s">
        <v>2935</v>
      </c>
      <c r="AC1441" s="4">
        <v>48.274974999999998</v>
      </c>
      <c r="AD1441" s="4" t="s">
        <v>2935</v>
      </c>
      <c r="AE1441" s="4" t="s">
        <v>2935</v>
      </c>
      <c r="AF1441" s="4" t="s">
        <v>2935</v>
      </c>
      <c r="AG1441" s="4" t="s">
        <v>2935</v>
      </c>
      <c r="AH1441" s="4" t="s">
        <v>2935</v>
      </c>
      <c r="AI1441" s="4">
        <v>1.1544490000000001</v>
      </c>
      <c r="AJ1441" s="4">
        <v>1.1544490000000001</v>
      </c>
    </row>
    <row r="1442" spans="1:36" hidden="1" x14ac:dyDescent="0.3">
      <c r="A1442" s="1" t="s">
        <v>1436</v>
      </c>
      <c r="B1442" s="2">
        <v>5728328</v>
      </c>
      <c r="C1442" s="3" t="s">
        <v>2941</v>
      </c>
      <c r="D1442" s="4">
        <v>19535.367999999999</v>
      </c>
      <c r="E1442" s="3" t="s">
        <v>2930</v>
      </c>
      <c r="F1442" s="3" t="s">
        <v>2954</v>
      </c>
      <c r="G1442" s="3" t="s">
        <v>2955</v>
      </c>
      <c r="H1442" s="3" t="s">
        <v>2956</v>
      </c>
      <c r="I1442" s="3"/>
      <c r="J1442" s="4">
        <v>23.048631</v>
      </c>
      <c r="K1442" s="4">
        <v>4.42171</v>
      </c>
      <c r="L1442" s="4">
        <v>0.52583299999999999</v>
      </c>
      <c r="M1442" s="4">
        <v>1.5171950000000001</v>
      </c>
      <c r="N1442" s="4" t="s">
        <v>2935</v>
      </c>
      <c r="O1442" s="4" t="s">
        <v>2935</v>
      </c>
      <c r="P1442" s="4" t="s">
        <v>2935</v>
      </c>
      <c r="Q1442" s="4" t="s">
        <v>2935</v>
      </c>
      <c r="R1442" s="4" t="s">
        <v>2935</v>
      </c>
      <c r="S1442" s="3" t="s">
        <v>5890</v>
      </c>
      <c r="T1442" s="4">
        <v>120.44</v>
      </c>
      <c r="U1442" s="4">
        <v>19535.367999999999</v>
      </c>
      <c r="V1442" s="10" t="s">
        <v>2935</v>
      </c>
      <c r="W1442" s="4">
        <v>1.55330621056128</v>
      </c>
      <c r="X1442" s="4">
        <v>121.855</v>
      </c>
      <c r="Y1442" s="4">
        <v>97.42</v>
      </c>
      <c r="Z1442" s="4" t="s">
        <v>2935</v>
      </c>
      <c r="AA1442" s="10" t="s">
        <v>2935</v>
      </c>
      <c r="AB1442" s="10" t="s">
        <v>2935</v>
      </c>
      <c r="AC1442" s="4" t="s">
        <v>2935</v>
      </c>
      <c r="AD1442" s="4" t="s">
        <v>2935</v>
      </c>
      <c r="AE1442" s="4" t="s">
        <v>2935</v>
      </c>
      <c r="AF1442" s="4" t="s">
        <v>2935</v>
      </c>
      <c r="AG1442" s="4" t="s">
        <v>2935</v>
      </c>
      <c r="AH1442" s="4" t="s">
        <v>2935</v>
      </c>
      <c r="AI1442" s="4" t="s">
        <v>2935</v>
      </c>
      <c r="AJ1442" s="4" t="s">
        <v>2935</v>
      </c>
    </row>
    <row r="1443" spans="1:36" hidden="1" x14ac:dyDescent="0.3">
      <c r="A1443" s="1" t="s">
        <v>1437</v>
      </c>
      <c r="B1443" s="2">
        <v>5728327</v>
      </c>
      <c r="C1443" s="3" t="s">
        <v>2941</v>
      </c>
      <c r="D1443" s="5" t="s">
        <v>3649</v>
      </c>
      <c r="E1443" s="3" t="s">
        <v>2930</v>
      </c>
      <c r="F1443" s="3" t="s">
        <v>2954</v>
      </c>
      <c r="G1443" s="3" t="s">
        <v>2955</v>
      </c>
      <c r="H1443" s="3" t="s">
        <v>2956</v>
      </c>
      <c r="I1443" s="3"/>
      <c r="J1443" s="4">
        <v>8.9712429999999994</v>
      </c>
      <c r="K1443" s="4">
        <v>-1.9675720000000001</v>
      </c>
      <c r="L1443" s="4">
        <v>-3.2716159999999999</v>
      </c>
      <c r="M1443" s="4">
        <v>0.86223099999999997</v>
      </c>
      <c r="N1443" s="4" t="s">
        <v>2935</v>
      </c>
      <c r="O1443" s="4" t="s">
        <v>2935</v>
      </c>
      <c r="P1443" s="4" t="s">
        <v>2935</v>
      </c>
      <c r="Q1443" s="4" t="s">
        <v>2935</v>
      </c>
      <c r="R1443" s="4" t="s">
        <v>2935</v>
      </c>
      <c r="S1443" s="3" t="s">
        <v>5891</v>
      </c>
      <c r="T1443" s="4">
        <v>53.81</v>
      </c>
      <c r="U1443" s="5" t="s">
        <v>3649</v>
      </c>
      <c r="V1443" s="10" t="s">
        <v>2935</v>
      </c>
      <c r="W1443" s="4">
        <v>2.9137112060955199</v>
      </c>
      <c r="X1443" s="4">
        <v>57.954999999999998</v>
      </c>
      <c r="Y1443" s="4">
        <v>48.68</v>
      </c>
      <c r="Z1443" s="4" t="s">
        <v>2935</v>
      </c>
      <c r="AA1443" s="10" t="s">
        <v>2935</v>
      </c>
      <c r="AB1443" s="10" t="s">
        <v>2935</v>
      </c>
      <c r="AC1443" s="4" t="s">
        <v>2935</v>
      </c>
      <c r="AD1443" s="4" t="s">
        <v>2935</v>
      </c>
      <c r="AE1443" s="4" t="s">
        <v>2935</v>
      </c>
      <c r="AF1443" s="4" t="s">
        <v>2935</v>
      </c>
      <c r="AG1443" s="4" t="s">
        <v>2935</v>
      </c>
      <c r="AH1443" s="4" t="s">
        <v>2935</v>
      </c>
      <c r="AI1443" s="4" t="s">
        <v>2935</v>
      </c>
      <c r="AJ1443" s="4" t="s">
        <v>2935</v>
      </c>
    </row>
    <row r="1444" spans="1:36" hidden="1" x14ac:dyDescent="0.3">
      <c r="A1444" s="1" t="s">
        <v>1438</v>
      </c>
      <c r="B1444" s="2">
        <v>5728674</v>
      </c>
      <c r="C1444" s="3" t="s">
        <v>2941</v>
      </c>
      <c r="D1444" s="5" t="s">
        <v>3650</v>
      </c>
      <c r="E1444" s="3" t="s">
        <v>2930</v>
      </c>
      <c r="F1444" s="3" t="s">
        <v>2954</v>
      </c>
      <c r="G1444" s="3" t="s">
        <v>2955</v>
      </c>
      <c r="H1444" s="3" t="s">
        <v>2956</v>
      </c>
      <c r="I1444" s="3"/>
      <c r="J1444" s="4">
        <v>12.564648999999999</v>
      </c>
      <c r="K1444" s="4">
        <v>2.125311</v>
      </c>
      <c r="L1444" s="4">
        <v>-4.9087639999999997</v>
      </c>
      <c r="M1444" s="4">
        <v>0.76252699999999995</v>
      </c>
      <c r="N1444" s="4" t="s">
        <v>2935</v>
      </c>
      <c r="O1444" s="4" t="s">
        <v>2935</v>
      </c>
      <c r="P1444" s="4" t="s">
        <v>2935</v>
      </c>
      <c r="Q1444" s="4" t="s">
        <v>2935</v>
      </c>
      <c r="R1444" s="4" t="s">
        <v>2935</v>
      </c>
      <c r="S1444" s="3" t="s">
        <v>5892</v>
      </c>
      <c r="T1444" s="4">
        <v>74</v>
      </c>
      <c r="U1444" s="5" t="s">
        <v>3650</v>
      </c>
      <c r="V1444" s="10" t="s">
        <v>2935</v>
      </c>
      <c r="W1444" s="4">
        <v>0.71737837837837803</v>
      </c>
      <c r="X1444" s="4">
        <v>82.25</v>
      </c>
      <c r="Y1444" s="4">
        <v>61.3</v>
      </c>
      <c r="Z1444" s="4" t="s">
        <v>2935</v>
      </c>
      <c r="AA1444" s="10" t="s">
        <v>2935</v>
      </c>
      <c r="AB1444" s="10" t="s">
        <v>2935</v>
      </c>
      <c r="AC1444" s="4" t="s">
        <v>2935</v>
      </c>
      <c r="AD1444" s="4" t="s">
        <v>2935</v>
      </c>
      <c r="AE1444" s="4" t="s">
        <v>2935</v>
      </c>
      <c r="AF1444" s="4" t="s">
        <v>2935</v>
      </c>
      <c r="AG1444" s="4" t="s">
        <v>2935</v>
      </c>
      <c r="AH1444" s="4" t="s">
        <v>2935</v>
      </c>
      <c r="AI1444" s="4" t="s">
        <v>2935</v>
      </c>
      <c r="AJ1444" s="4" t="s">
        <v>2935</v>
      </c>
    </row>
    <row r="1445" spans="1:36" hidden="1" x14ac:dyDescent="0.3">
      <c r="A1445" s="1" t="s">
        <v>1439</v>
      </c>
      <c r="B1445" s="2">
        <v>5732006</v>
      </c>
      <c r="C1445" s="3" t="s">
        <v>2941</v>
      </c>
      <c r="D1445" s="4">
        <v>5400.9759999999997</v>
      </c>
      <c r="E1445" s="3" t="s">
        <v>2930</v>
      </c>
      <c r="F1445" s="3" t="s">
        <v>2954</v>
      </c>
      <c r="G1445" s="3" t="s">
        <v>2955</v>
      </c>
      <c r="H1445" s="3" t="s">
        <v>2956</v>
      </c>
      <c r="I1445" s="3"/>
      <c r="J1445" s="4">
        <v>6.4833910000000001</v>
      </c>
      <c r="K1445" s="4">
        <v>10.56137</v>
      </c>
      <c r="L1445" s="4">
        <v>-7.7411669999999999</v>
      </c>
      <c r="M1445" s="4">
        <v>-1.8995359999999999</v>
      </c>
      <c r="N1445" s="4" t="s">
        <v>2935</v>
      </c>
      <c r="O1445" s="4" t="s">
        <v>2935</v>
      </c>
      <c r="P1445" s="4" t="s">
        <v>2935</v>
      </c>
      <c r="Q1445" s="4" t="s">
        <v>2935</v>
      </c>
      <c r="R1445" s="4" t="s">
        <v>2935</v>
      </c>
      <c r="S1445" s="3" t="s">
        <v>5893</v>
      </c>
      <c r="T1445" s="4">
        <v>46.48</v>
      </c>
      <c r="U1445" s="4">
        <v>5400.9759999999997</v>
      </c>
      <c r="V1445" s="10" t="s">
        <v>2935</v>
      </c>
      <c r="W1445" s="4">
        <v>0.81990533562822698</v>
      </c>
      <c r="X1445" s="4">
        <v>59.784999999999997</v>
      </c>
      <c r="Y1445" s="4">
        <v>35.58</v>
      </c>
      <c r="Z1445" s="4" t="s">
        <v>2935</v>
      </c>
      <c r="AA1445" s="10" t="s">
        <v>2935</v>
      </c>
      <c r="AB1445" s="10" t="s">
        <v>2935</v>
      </c>
      <c r="AC1445" s="4" t="s">
        <v>2935</v>
      </c>
      <c r="AD1445" s="4" t="s">
        <v>2935</v>
      </c>
      <c r="AE1445" s="4" t="s">
        <v>2935</v>
      </c>
      <c r="AF1445" s="4" t="s">
        <v>2935</v>
      </c>
      <c r="AG1445" s="4" t="s">
        <v>2935</v>
      </c>
      <c r="AH1445" s="4" t="s">
        <v>2935</v>
      </c>
      <c r="AI1445" s="4" t="s">
        <v>2935</v>
      </c>
      <c r="AJ1445" s="4" t="s">
        <v>2935</v>
      </c>
    </row>
    <row r="1446" spans="1:36" hidden="1" x14ac:dyDescent="0.3">
      <c r="A1446" s="1" t="s">
        <v>1440</v>
      </c>
      <c r="B1446" s="2">
        <v>5728113</v>
      </c>
      <c r="C1446" s="3" t="s">
        <v>2941</v>
      </c>
      <c r="D1446" s="4">
        <v>8485.848</v>
      </c>
      <c r="E1446" s="3" t="s">
        <v>2930</v>
      </c>
      <c r="F1446" s="3" t="s">
        <v>2954</v>
      </c>
      <c r="G1446" s="3" t="s">
        <v>2955</v>
      </c>
      <c r="H1446" s="3" t="s">
        <v>2956</v>
      </c>
      <c r="I1446" s="3"/>
      <c r="J1446" s="4">
        <v>6.9195279999999997</v>
      </c>
      <c r="K1446" s="4">
        <v>-3.5450059999999999</v>
      </c>
      <c r="L1446" s="4">
        <v>-2.8109959999999998</v>
      </c>
      <c r="M1446" s="4">
        <v>0.75672200000000001</v>
      </c>
      <c r="N1446" s="4" t="s">
        <v>2935</v>
      </c>
      <c r="O1446" s="4" t="s">
        <v>2935</v>
      </c>
      <c r="P1446" s="4" t="s">
        <v>2935</v>
      </c>
      <c r="Q1446" s="4" t="s">
        <v>2935</v>
      </c>
      <c r="R1446" s="4" t="s">
        <v>2935</v>
      </c>
      <c r="S1446" s="3" t="s">
        <v>5894</v>
      </c>
      <c r="T1446" s="4">
        <v>62.58</v>
      </c>
      <c r="U1446" s="4">
        <v>8485.848</v>
      </c>
      <c r="V1446" s="10" t="s">
        <v>2935</v>
      </c>
      <c r="W1446" s="4">
        <v>2.8734771492489601</v>
      </c>
      <c r="X1446" s="4">
        <v>68.325000000000003</v>
      </c>
      <c r="Y1446" s="4">
        <v>58.21</v>
      </c>
      <c r="Z1446" s="4" t="s">
        <v>2935</v>
      </c>
      <c r="AA1446" s="10" t="s">
        <v>2935</v>
      </c>
      <c r="AB1446" s="10" t="s">
        <v>2935</v>
      </c>
      <c r="AC1446" s="4" t="s">
        <v>2935</v>
      </c>
      <c r="AD1446" s="4" t="s">
        <v>2935</v>
      </c>
      <c r="AE1446" s="4" t="s">
        <v>2935</v>
      </c>
      <c r="AF1446" s="4" t="s">
        <v>2935</v>
      </c>
      <c r="AG1446" s="4" t="s">
        <v>2935</v>
      </c>
      <c r="AH1446" s="4" t="s">
        <v>2935</v>
      </c>
      <c r="AI1446" s="4" t="s">
        <v>2935</v>
      </c>
      <c r="AJ1446" s="4" t="s">
        <v>2935</v>
      </c>
    </row>
    <row r="1447" spans="1:36" hidden="1" x14ac:dyDescent="0.3">
      <c r="A1447" s="1" t="s">
        <v>1441</v>
      </c>
      <c r="B1447" s="2">
        <v>5730887</v>
      </c>
      <c r="C1447" s="3" t="s">
        <v>2941</v>
      </c>
      <c r="D1447" s="4">
        <v>1899.8119999999999</v>
      </c>
      <c r="E1447" s="3" t="s">
        <v>2930</v>
      </c>
      <c r="F1447" s="3" t="s">
        <v>2954</v>
      </c>
      <c r="G1447" s="3" t="s">
        <v>2955</v>
      </c>
      <c r="H1447" s="3" t="s">
        <v>2956</v>
      </c>
      <c r="I1447" s="3"/>
      <c r="J1447" s="4">
        <v>16.616914999999999</v>
      </c>
      <c r="K1447" s="4">
        <v>-0.80406299999999997</v>
      </c>
      <c r="L1447" s="4">
        <v>-3.5787740000000001</v>
      </c>
      <c r="M1447" s="4">
        <v>-0.80406299999999997</v>
      </c>
      <c r="N1447" s="4" t="s">
        <v>2935</v>
      </c>
      <c r="O1447" s="4" t="s">
        <v>2935</v>
      </c>
      <c r="P1447" s="4" t="s">
        <v>2935</v>
      </c>
      <c r="Q1447" s="4" t="s">
        <v>2935</v>
      </c>
      <c r="R1447" s="4" t="s">
        <v>2935</v>
      </c>
      <c r="S1447" s="3" t="s">
        <v>5895</v>
      </c>
      <c r="T1447" s="4">
        <v>23.44</v>
      </c>
      <c r="U1447" s="4">
        <v>1899.8119999999999</v>
      </c>
      <c r="V1447" s="10" t="s">
        <v>2935</v>
      </c>
      <c r="W1447" s="4">
        <v>6.5990358361774701</v>
      </c>
      <c r="X1447" s="4">
        <v>25.09</v>
      </c>
      <c r="Y1447" s="4">
        <v>19.89</v>
      </c>
      <c r="Z1447" s="4" t="s">
        <v>2935</v>
      </c>
      <c r="AA1447" s="10" t="s">
        <v>2935</v>
      </c>
      <c r="AB1447" s="10" t="s">
        <v>2935</v>
      </c>
      <c r="AC1447" s="4" t="s">
        <v>2935</v>
      </c>
      <c r="AD1447" s="4" t="s">
        <v>2935</v>
      </c>
      <c r="AE1447" s="4" t="s">
        <v>2935</v>
      </c>
      <c r="AF1447" s="4" t="s">
        <v>2935</v>
      </c>
      <c r="AG1447" s="4" t="s">
        <v>2935</v>
      </c>
      <c r="AH1447" s="4" t="s">
        <v>2935</v>
      </c>
      <c r="AI1447" s="4" t="s">
        <v>2935</v>
      </c>
      <c r="AJ1447" s="4" t="s">
        <v>2935</v>
      </c>
    </row>
    <row r="1448" spans="1:36" hidden="1" x14ac:dyDescent="0.3">
      <c r="A1448" s="1" t="s">
        <v>1442</v>
      </c>
      <c r="B1448" s="2">
        <v>100481588</v>
      </c>
      <c r="C1448" s="3" t="s">
        <v>2941</v>
      </c>
      <c r="D1448" s="4">
        <v>2066.01748</v>
      </c>
      <c r="E1448" s="3" t="s">
        <v>2930</v>
      </c>
      <c r="F1448" s="3" t="s">
        <v>2954</v>
      </c>
      <c r="G1448" s="3" t="s">
        <v>2955</v>
      </c>
      <c r="H1448" s="3" t="s">
        <v>2956</v>
      </c>
      <c r="I1448" s="3"/>
      <c r="J1448" s="4">
        <v>30.62997</v>
      </c>
      <c r="K1448" s="4">
        <v>6.743347</v>
      </c>
      <c r="L1448" s="4">
        <v>2.0610369999999998</v>
      </c>
      <c r="M1448" s="4">
        <v>1.8058069999999999</v>
      </c>
      <c r="N1448" s="4" t="s">
        <v>2935</v>
      </c>
      <c r="O1448" s="4" t="s">
        <v>2935</v>
      </c>
      <c r="P1448" s="4" t="s">
        <v>2935</v>
      </c>
      <c r="Q1448" s="4" t="s">
        <v>2935</v>
      </c>
      <c r="R1448" s="4" t="s">
        <v>2935</v>
      </c>
      <c r="S1448" s="3" t="s">
        <v>5896</v>
      </c>
      <c r="T1448" s="4">
        <v>65.380300000000005</v>
      </c>
      <c r="U1448" s="4">
        <v>2066.01748</v>
      </c>
      <c r="V1448" s="10" t="s">
        <v>2935</v>
      </c>
      <c r="W1448" s="4">
        <v>1.2313372682597099</v>
      </c>
      <c r="X1448" s="4">
        <v>66.010000000000005</v>
      </c>
      <c r="Y1448" s="4">
        <v>50.01</v>
      </c>
      <c r="Z1448" s="4" t="s">
        <v>2935</v>
      </c>
      <c r="AA1448" s="10" t="s">
        <v>2935</v>
      </c>
      <c r="AB1448" s="10" t="s">
        <v>2935</v>
      </c>
      <c r="AC1448" s="4" t="s">
        <v>2935</v>
      </c>
      <c r="AD1448" s="4" t="s">
        <v>2935</v>
      </c>
      <c r="AE1448" s="4" t="s">
        <v>2935</v>
      </c>
      <c r="AF1448" s="4" t="s">
        <v>2935</v>
      </c>
      <c r="AG1448" s="4" t="s">
        <v>2935</v>
      </c>
      <c r="AH1448" s="4" t="s">
        <v>2935</v>
      </c>
      <c r="AI1448" s="4" t="s">
        <v>2935</v>
      </c>
      <c r="AJ1448" s="4" t="s">
        <v>2935</v>
      </c>
    </row>
    <row r="1449" spans="1:36" hidden="1" x14ac:dyDescent="0.3">
      <c r="A1449" s="1" t="s">
        <v>1443</v>
      </c>
      <c r="B1449" s="2">
        <v>5727026</v>
      </c>
      <c r="C1449" s="3" t="s">
        <v>2941</v>
      </c>
      <c r="D1449" s="4">
        <v>15233.295</v>
      </c>
      <c r="E1449" s="3" t="s">
        <v>2930</v>
      </c>
      <c r="F1449" s="3" t="s">
        <v>2954</v>
      </c>
      <c r="G1449" s="3" t="s">
        <v>2955</v>
      </c>
      <c r="H1449" s="3" t="s">
        <v>2956</v>
      </c>
      <c r="I1449" s="3"/>
      <c r="J1449" s="4">
        <v>9.0727150000000005</v>
      </c>
      <c r="K1449" s="4">
        <v>1.6632990000000001</v>
      </c>
      <c r="L1449" s="4">
        <v>-1.6837040000000001</v>
      </c>
      <c r="M1449" s="4">
        <v>0.33752700000000002</v>
      </c>
      <c r="N1449" s="5" t="s">
        <v>3651</v>
      </c>
      <c r="O1449" s="4" t="s">
        <v>2935</v>
      </c>
      <c r="P1449" s="4">
        <v>1.0172019999999999</v>
      </c>
      <c r="Q1449" s="4" t="s">
        <v>2935</v>
      </c>
      <c r="R1449" s="4" t="s">
        <v>2935</v>
      </c>
      <c r="S1449" s="3" t="s">
        <v>5897</v>
      </c>
      <c r="T1449" s="4">
        <v>32.700000000000003</v>
      </c>
      <c r="U1449" s="4">
        <v>15233.295</v>
      </c>
      <c r="V1449" s="10">
        <v>14818.45096</v>
      </c>
      <c r="W1449" s="4">
        <v>6.06704587155963</v>
      </c>
      <c r="X1449" s="4">
        <v>33.590000000000003</v>
      </c>
      <c r="Y1449" s="4">
        <v>29.88</v>
      </c>
      <c r="Z1449" s="5" t="s">
        <v>3651</v>
      </c>
      <c r="AA1449" s="10" t="s">
        <v>2935</v>
      </c>
      <c r="AB1449" s="10" t="s">
        <v>2935</v>
      </c>
      <c r="AC1449" s="4">
        <v>15.959490000000001</v>
      </c>
      <c r="AD1449" s="4" t="s">
        <v>2935</v>
      </c>
      <c r="AE1449" s="4" t="s">
        <v>2935</v>
      </c>
      <c r="AF1449" s="4" t="s">
        <v>2935</v>
      </c>
      <c r="AG1449" s="4" t="s">
        <v>2935</v>
      </c>
      <c r="AH1449" s="4" t="s">
        <v>2935</v>
      </c>
      <c r="AI1449" s="4">
        <v>1.0172019999999999</v>
      </c>
      <c r="AJ1449" s="4">
        <v>1.0172019999999999</v>
      </c>
    </row>
    <row r="1450" spans="1:36" hidden="1" x14ac:dyDescent="0.3">
      <c r="A1450" s="1" t="s">
        <v>1444</v>
      </c>
      <c r="B1450" s="2">
        <v>5721870</v>
      </c>
      <c r="C1450" s="3" t="s">
        <v>2941</v>
      </c>
      <c r="D1450" s="4">
        <v>6927.4780000000001</v>
      </c>
      <c r="E1450" s="3" t="s">
        <v>2930</v>
      </c>
      <c r="F1450" s="3" t="s">
        <v>2954</v>
      </c>
      <c r="G1450" s="3" t="s">
        <v>2955</v>
      </c>
      <c r="H1450" s="3" t="s">
        <v>2956</v>
      </c>
      <c r="I1450" s="3"/>
      <c r="J1450" s="4">
        <v>31.881222999999999</v>
      </c>
      <c r="K1450" s="4">
        <v>9.7270509999999994</v>
      </c>
      <c r="L1450" s="4">
        <v>8.2299720000000001</v>
      </c>
      <c r="M1450" s="4">
        <v>4.2372290000000001</v>
      </c>
      <c r="N1450" s="4">
        <v>14.538861000000001</v>
      </c>
      <c r="O1450" s="4" t="s">
        <v>2935</v>
      </c>
      <c r="P1450" s="4">
        <v>1.3516170000000001</v>
      </c>
      <c r="Q1450" s="4" t="s">
        <v>2935</v>
      </c>
      <c r="R1450" s="4" t="s">
        <v>2935</v>
      </c>
      <c r="S1450" s="3" t="s">
        <v>5898</v>
      </c>
      <c r="T1450" s="4">
        <v>148.34</v>
      </c>
      <c r="U1450" s="4">
        <v>6927.4780000000001</v>
      </c>
      <c r="V1450" s="10">
        <v>6866.7630399999998</v>
      </c>
      <c r="W1450" s="4">
        <v>1.41224753943643</v>
      </c>
      <c r="X1450" s="4">
        <v>149.58000000000001</v>
      </c>
      <c r="Y1450" s="5" t="s">
        <v>5899</v>
      </c>
      <c r="Z1450" s="4">
        <v>14.538861000000001</v>
      </c>
      <c r="AA1450" s="10" t="s">
        <v>2935</v>
      </c>
      <c r="AB1450" s="10" t="s">
        <v>2935</v>
      </c>
      <c r="AC1450" s="4">
        <v>91.852305999999999</v>
      </c>
      <c r="AD1450" s="4" t="s">
        <v>2935</v>
      </c>
      <c r="AE1450" s="4" t="s">
        <v>2935</v>
      </c>
      <c r="AF1450" s="4" t="s">
        <v>2935</v>
      </c>
      <c r="AG1450" s="4" t="s">
        <v>2935</v>
      </c>
      <c r="AH1450" s="4" t="s">
        <v>2935</v>
      </c>
      <c r="AI1450" s="4">
        <v>1.3516170000000001</v>
      </c>
      <c r="AJ1450" s="4">
        <v>1.3516170000000001</v>
      </c>
    </row>
    <row r="1451" spans="1:36" hidden="1" x14ac:dyDescent="0.3">
      <c r="A1451" s="1" t="s">
        <v>1445</v>
      </c>
      <c r="B1451" s="2">
        <v>5724456</v>
      </c>
      <c r="C1451" s="3" t="s">
        <v>2941</v>
      </c>
      <c r="D1451" s="4">
        <v>21105.984</v>
      </c>
      <c r="E1451" s="3" t="s">
        <v>2930</v>
      </c>
      <c r="F1451" s="3" t="s">
        <v>2954</v>
      </c>
      <c r="G1451" s="3" t="s">
        <v>2955</v>
      </c>
      <c r="H1451" s="3" t="s">
        <v>2956</v>
      </c>
      <c r="I1451" s="3"/>
      <c r="J1451" s="4">
        <v>28.323699000000001</v>
      </c>
      <c r="K1451" s="4">
        <v>8.8151949999999992</v>
      </c>
      <c r="L1451" s="4">
        <v>5.0809850000000001</v>
      </c>
      <c r="M1451" s="4">
        <v>2.710909</v>
      </c>
      <c r="N1451" s="4">
        <v>24.366318</v>
      </c>
      <c r="O1451" s="4" t="s">
        <v>2935</v>
      </c>
      <c r="P1451" s="4">
        <v>1.18987</v>
      </c>
      <c r="Q1451" s="4" t="s">
        <v>2935</v>
      </c>
      <c r="R1451" s="4" t="s">
        <v>2935</v>
      </c>
      <c r="S1451" s="3" t="s">
        <v>5900</v>
      </c>
      <c r="T1451" s="5" t="s">
        <v>5901</v>
      </c>
      <c r="U1451" s="4">
        <v>21105.984</v>
      </c>
      <c r="V1451" s="10">
        <v>21041.268629999999</v>
      </c>
      <c r="W1451" s="4">
        <v>4.3626829954954998</v>
      </c>
      <c r="X1451" s="4">
        <v>142.375</v>
      </c>
      <c r="Y1451" s="4">
        <v>109.905</v>
      </c>
      <c r="Z1451" s="4">
        <v>24.366318</v>
      </c>
      <c r="AA1451" s="10" t="s">
        <v>2935</v>
      </c>
      <c r="AB1451" s="10" t="s">
        <v>2935</v>
      </c>
      <c r="AC1451" s="4">
        <v>25.302697999999999</v>
      </c>
      <c r="AD1451" s="4" t="s">
        <v>2935</v>
      </c>
      <c r="AE1451" s="4" t="s">
        <v>2935</v>
      </c>
      <c r="AF1451" s="4" t="s">
        <v>2935</v>
      </c>
      <c r="AG1451" s="4" t="s">
        <v>2935</v>
      </c>
      <c r="AH1451" s="4" t="s">
        <v>2935</v>
      </c>
      <c r="AI1451" s="4">
        <v>1.18987</v>
      </c>
      <c r="AJ1451" s="4">
        <v>1.18987</v>
      </c>
    </row>
    <row r="1452" spans="1:36" hidden="1" x14ac:dyDescent="0.3">
      <c r="A1452" s="1" t="s">
        <v>1446</v>
      </c>
      <c r="B1452" s="2">
        <v>5721832</v>
      </c>
      <c r="C1452" s="3" t="s">
        <v>2941</v>
      </c>
      <c r="D1452" s="4">
        <v>14094.284</v>
      </c>
      <c r="E1452" s="3" t="s">
        <v>2930</v>
      </c>
      <c r="F1452" s="3" t="s">
        <v>2954</v>
      </c>
      <c r="G1452" s="3" t="s">
        <v>2955</v>
      </c>
      <c r="H1452" s="3" t="s">
        <v>2956</v>
      </c>
      <c r="I1452" s="3"/>
      <c r="J1452" s="4">
        <v>25.816777999999999</v>
      </c>
      <c r="K1452" s="4">
        <v>-4.8966120000000002</v>
      </c>
      <c r="L1452" s="4">
        <v>-5.2218520000000002</v>
      </c>
      <c r="M1452" s="4">
        <v>2.3483740000000002</v>
      </c>
      <c r="N1452" s="4">
        <v>4.1280599999999996</v>
      </c>
      <c r="O1452" s="4" t="s">
        <v>2935</v>
      </c>
      <c r="P1452" s="4">
        <v>1.3681989999999999</v>
      </c>
      <c r="Q1452" s="4" t="s">
        <v>2935</v>
      </c>
      <c r="R1452" s="4" t="s">
        <v>2935</v>
      </c>
      <c r="S1452" s="3" t="s">
        <v>5902</v>
      </c>
      <c r="T1452" s="4">
        <v>216.17</v>
      </c>
      <c r="U1452" s="4">
        <v>14094.284</v>
      </c>
      <c r="V1452" s="10">
        <v>14052.31957</v>
      </c>
      <c r="W1452" s="4">
        <v>1.02212147846602</v>
      </c>
      <c r="X1452" s="4">
        <v>267.24</v>
      </c>
      <c r="Y1452" s="4">
        <v>167.64</v>
      </c>
      <c r="Z1452" s="4">
        <v>4.1280599999999996</v>
      </c>
      <c r="AA1452" s="10" t="s">
        <v>2935</v>
      </c>
      <c r="AB1452" s="10" t="s">
        <v>2935</v>
      </c>
      <c r="AC1452" s="4">
        <v>135.04058699999999</v>
      </c>
      <c r="AD1452" s="4" t="s">
        <v>2935</v>
      </c>
      <c r="AE1452" s="4" t="s">
        <v>2935</v>
      </c>
      <c r="AF1452" s="4" t="s">
        <v>2935</v>
      </c>
      <c r="AG1452" s="4" t="s">
        <v>2935</v>
      </c>
      <c r="AH1452" s="4" t="s">
        <v>2935</v>
      </c>
      <c r="AI1452" s="4">
        <v>1.3681989999999999</v>
      </c>
      <c r="AJ1452" s="4">
        <v>1.3681989999999999</v>
      </c>
    </row>
    <row r="1453" spans="1:36" hidden="1" x14ac:dyDescent="0.3">
      <c r="A1453" s="1" t="s">
        <v>1447</v>
      </c>
      <c r="B1453" s="2">
        <v>5726665</v>
      </c>
      <c r="C1453" s="3" t="s">
        <v>2941</v>
      </c>
      <c r="D1453" s="4">
        <v>18686.892500000002</v>
      </c>
      <c r="E1453" s="3" t="s">
        <v>2930</v>
      </c>
      <c r="F1453" s="3" t="s">
        <v>2954</v>
      </c>
      <c r="G1453" s="3" t="s">
        <v>2955</v>
      </c>
      <c r="H1453" s="3" t="s">
        <v>2956</v>
      </c>
      <c r="I1453" s="3"/>
      <c r="J1453" s="4">
        <v>-6.336E-2</v>
      </c>
      <c r="K1453" s="4">
        <v>-3.6215999999999998E-2</v>
      </c>
      <c r="L1453" s="4">
        <v>-1.8110999999999999E-2</v>
      </c>
      <c r="M1453" s="4">
        <v>9.0653999999999998E-2</v>
      </c>
      <c r="N1453" s="4" t="s">
        <v>2935</v>
      </c>
      <c r="O1453" s="4" t="s">
        <v>2935</v>
      </c>
      <c r="P1453" s="4" t="s">
        <v>2935</v>
      </c>
      <c r="Q1453" s="4" t="s">
        <v>2935</v>
      </c>
      <c r="R1453" s="4" t="s">
        <v>2935</v>
      </c>
      <c r="S1453" s="3" t="s">
        <v>5903</v>
      </c>
      <c r="T1453" s="4">
        <v>110.41</v>
      </c>
      <c r="U1453" s="4">
        <v>18686.892500000002</v>
      </c>
      <c r="V1453" s="10" t="s">
        <v>2935</v>
      </c>
      <c r="W1453" s="4">
        <v>5.0739860519880402</v>
      </c>
      <c r="X1453" s="4">
        <v>110.64</v>
      </c>
      <c r="Y1453" s="4">
        <v>109.85</v>
      </c>
      <c r="Z1453" s="4" t="s">
        <v>2935</v>
      </c>
      <c r="AA1453" s="10" t="s">
        <v>2935</v>
      </c>
      <c r="AB1453" s="10" t="s">
        <v>2935</v>
      </c>
      <c r="AC1453" s="4" t="s">
        <v>2935</v>
      </c>
      <c r="AD1453" s="4" t="s">
        <v>2935</v>
      </c>
      <c r="AE1453" s="4" t="s">
        <v>2935</v>
      </c>
      <c r="AF1453" s="4" t="s">
        <v>2935</v>
      </c>
      <c r="AG1453" s="4" t="s">
        <v>2935</v>
      </c>
      <c r="AH1453" s="4" t="s">
        <v>2935</v>
      </c>
      <c r="AI1453" s="4" t="s">
        <v>2935</v>
      </c>
      <c r="AJ1453" s="4" t="s">
        <v>2935</v>
      </c>
    </row>
    <row r="1454" spans="1:36" hidden="1" x14ac:dyDescent="0.3">
      <c r="A1454" s="1" t="s">
        <v>1448</v>
      </c>
      <c r="B1454" s="2">
        <v>5736263</v>
      </c>
      <c r="C1454" s="3" t="s">
        <v>2941</v>
      </c>
      <c r="D1454" s="4">
        <v>854.33500000000004</v>
      </c>
      <c r="E1454" s="3" t="s">
        <v>2930</v>
      </c>
      <c r="F1454" s="3" t="s">
        <v>2954</v>
      </c>
      <c r="G1454" s="3" t="s">
        <v>2955</v>
      </c>
      <c r="H1454" s="3" t="s">
        <v>2956</v>
      </c>
      <c r="I1454" s="3"/>
      <c r="J1454" s="4">
        <v>-2.971387</v>
      </c>
      <c r="K1454" s="4">
        <v>2.7982900000000002</v>
      </c>
      <c r="L1454" s="4">
        <v>-7.5556999999999999E-2</v>
      </c>
      <c r="M1454" s="4">
        <v>3.847664</v>
      </c>
      <c r="N1454" s="4" t="s">
        <v>2935</v>
      </c>
      <c r="O1454" s="4" t="s">
        <v>2935</v>
      </c>
      <c r="P1454" s="4" t="s">
        <v>2935</v>
      </c>
      <c r="Q1454" s="4" t="s">
        <v>2935</v>
      </c>
      <c r="R1454" s="4" t="s">
        <v>2935</v>
      </c>
      <c r="S1454" s="3" t="s">
        <v>5904</v>
      </c>
      <c r="T1454" s="4">
        <v>26.45</v>
      </c>
      <c r="U1454" s="4">
        <v>854.33500000000004</v>
      </c>
      <c r="V1454" s="10" t="s">
        <v>2935</v>
      </c>
      <c r="W1454" s="4">
        <v>4.9211266540642704</v>
      </c>
      <c r="X1454" s="4">
        <v>28.22</v>
      </c>
      <c r="Y1454" s="4">
        <v>24.14</v>
      </c>
      <c r="Z1454" s="4" t="s">
        <v>2935</v>
      </c>
      <c r="AA1454" s="10" t="s">
        <v>2935</v>
      </c>
      <c r="AB1454" s="10" t="s">
        <v>2935</v>
      </c>
      <c r="AC1454" s="4" t="s">
        <v>2935</v>
      </c>
      <c r="AD1454" s="4" t="s">
        <v>2935</v>
      </c>
      <c r="AE1454" s="4" t="s">
        <v>2935</v>
      </c>
      <c r="AF1454" s="4" t="s">
        <v>2935</v>
      </c>
      <c r="AG1454" s="4" t="s">
        <v>2935</v>
      </c>
      <c r="AH1454" s="4" t="s">
        <v>2935</v>
      </c>
      <c r="AI1454" s="4" t="s">
        <v>2935</v>
      </c>
      <c r="AJ1454" s="4" t="s">
        <v>2935</v>
      </c>
    </row>
    <row r="1455" spans="1:36" hidden="1" x14ac:dyDescent="0.3">
      <c r="A1455" s="1" t="s">
        <v>1449</v>
      </c>
      <c r="B1455" s="2">
        <v>5738195</v>
      </c>
      <c r="C1455" s="3" t="s">
        <v>2941</v>
      </c>
      <c r="D1455" s="4">
        <v>4396.0320000000002</v>
      </c>
      <c r="E1455" s="3" t="s">
        <v>2930</v>
      </c>
      <c r="F1455" s="3" t="s">
        <v>2954</v>
      </c>
      <c r="G1455" s="3" t="s">
        <v>2955</v>
      </c>
      <c r="H1455" s="3" t="s">
        <v>2956</v>
      </c>
      <c r="I1455" s="3"/>
      <c r="J1455" s="4">
        <v>9.2633580000000002</v>
      </c>
      <c r="K1455" s="4">
        <v>1.2005859999999999</v>
      </c>
      <c r="L1455" s="4">
        <v>-4.424779</v>
      </c>
      <c r="M1455" s="4">
        <v>1.1413519999999999</v>
      </c>
      <c r="N1455" s="4" t="s">
        <v>2935</v>
      </c>
      <c r="O1455" s="4" t="s">
        <v>2935</v>
      </c>
      <c r="P1455" s="4" t="s">
        <v>2935</v>
      </c>
      <c r="Q1455" s="4" t="s">
        <v>2935</v>
      </c>
      <c r="R1455" s="4" t="s">
        <v>2935</v>
      </c>
      <c r="S1455" s="3" t="s">
        <v>5905</v>
      </c>
      <c r="T1455" s="4">
        <v>34.56</v>
      </c>
      <c r="U1455" s="4">
        <v>4396.0320000000002</v>
      </c>
      <c r="V1455" s="10" t="s">
        <v>2935</v>
      </c>
      <c r="W1455" s="4">
        <v>1.4440740740740701</v>
      </c>
      <c r="X1455" s="4">
        <v>37.72</v>
      </c>
      <c r="Y1455" s="4">
        <v>29.777999999999999</v>
      </c>
      <c r="Z1455" s="4" t="s">
        <v>2935</v>
      </c>
      <c r="AA1455" s="10" t="s">
        <v>2935</v>
      </c>
      <c r="AB1455" s="10" t="s">
        <v>2935</v>
      </c>
      <c r="AC1455" s="4" t="s">
        <v>2935</v>
      </c>
      <c r="AD1455" s="4" t="s">
        <v>2935</v>
      </c>
      <c r="AE1455" s="4" t="s">
        <v>2935</v>
      </c>
      <c r="AF1455" s="4" t="s">
        <v>2935</v>
      </c>
      <c r="AG1455" s="4" t="s">
        <v>2935</v>
      </c>
      <c r="AH1455" s="4" t="s">
        <v>2935</v>
      </c>
      <c r="AI1455" s="4" t="s">
        <v>2935</v>
      </c>
      <c r="AJ1455" s="4" t="s">
        <v>2935</v>
      </c>
    </row>
    <row r="1456" spans="1:36" hidden="1" x14ac:dyDescent="0.3">
      <c r="A1456" s="1" t="s">
        <v>1450</v>
      </c>
      <c r="B1456" s="2">
        <v>6975730</v>
      </c>
      <c r="C1456" s="3" t="s">
        <v>2941</v>
      </c>
      <c r="D1456" s="4">
        <v>16105.222</v>
      </c>
      <c r="E1456" s="3" t="s">
        <v>2930</v>
      </c>
      <c r="F1456" s="3" t="s">
        <v>2954</v>
      </c>
      <c r="G1456" s="3" t="s">
        <v>2955</v>
      </c>
      <c r="H1456" s="3" t="s">
        <v>2956</v>
      </c>
      <c r="I1456" s="3"/>
      <c r="J1456" s="4">
        <v>11.321115000000001</v>
      </c>
      <c r="K1456" s="4">
        <v>-3.0751330000000001</v>
      </c>
      <c r="L1456" s="4">
        <v>-3.4282879999999998</v>
      </c>
      <c r="M1456" s="4">
        <v>1.9583839999999999</v>
      </c>
      <c r="N1456" s="4" t="s">
        <v>2935</v>
      </c>
      <c r="O1456" s="4" t="s">
        <v>2935</v>
      </c>
      <c r="P1456" s="4" t="s">
        <v>2935</v>
      </c>
      <c r="Q1456" s="4" t="s">
        <v>2935</v>
      </c>
      <c r="R1456" s="4" t="s">
        <v>2935</v>
      </c>
      <c r="S1456" s="3" t="s">
        <v>5906</v>
      </c>
      <c r="T1456" s="4">
        <v>58.31</v>
      </c>
      <c r="U1456" s="4">
        <v>16105.222</v>
      </c>
      <c r="V1456" s="10" t="s">
        <v>2935</v>
      </c>
      <c r="W1456" s="4">
        <v>1.6841193620305299</v>
      </c>
      <c r="X1456" s="4">
        <v>63.25</v>
      </c>
      <c r="Y1456" s="4">
        <v>52.158099999999997</v>
      </c>
      <c r="Z1456" s="4" t="s">
        <v>2935</v>
      </c>
      <c r="AA1456" s="10" t="s">
        <v>2935</v>
      </c>
      <c r="AB1456" s="10" t="s">
        <v>2935</v>
      </c>
      <c r="AC1456" s="4" t="s">
        <v>2935</v>
      </c>
      <c r="AD1456" s="4" t="s">
        <v>2935</v>
      </c>
      <c r="AE1456" s="4" t="s">
        <v>2935</v>
      </c>
      <c r="AF1456" s="4" t="s">
        <v>2935</v>
      </c>
      <c r="AG1456" s="4" t="s">
        <v>2935</v>
      </c>
      <c r="AH1456" s="4" t="s">
        <v>2935</v>
      </c>
      <c r="AI1456" s="4" t="s">
        <v>2935</v>
      </c>
      <c r="AJ1456" s="4" t="s">
        <v>2935</v>
      </c>
    </row>
    <row r="1457" spans="1:36" hidden="1" x14ac:dyDescent="0.3">
      <c r="A1457" s="1" t="s">
        <v>1451</v>
      </c>
      <c r="B1457" s="2">
        <v>5732862</v>
      </c>
      <c r="C1457" s="3" t="s">
        <v>2941</v>
      </c>
      <c r="D1457" s="4">
        <v>835.50599999999997</v>
      </c>
      <c r="E1457" s="3" t="s">
        <v>2930</v>
      </c>
      <c r="F1457" s="3" t="s">
        <v>2954</v>
      </c>
      <c r="G1457" s="3" t="s">
        <v>2955</v>
      </c>
      <c r="H1457" s="3" t="s">
        <v>2956</v>
      </c>
      <c r="I1457" s="3"/>
      <c r="J1457" s="4">
        <v>37.251474999999999</v>
      </c>
      <c r="K1457" s="4">
        <v>-3.3538459999999999</v>
      </c>
      <c r="L1457" s="4">
        <v>-13.827161</v>
      </c>
      <c r="M1457" s="4">
        <v>8.4225060000000003</v>
      </c>
      <c r="N1457" s="4" t="s">
        <v>2935</v>
      </c>
      <c r="O1457" s="4" t="s">
        <v>2935</v>
      </c>
      <c r="P1457" s="4" t="s">
        <v>2935</v>
      </c>
      <c r="Q1457" s="4" t="s">
        <v>2935</v>
      </c>
      <c r="R1457" s="4" t="s">
        <v>2935</v>
      </c>
      <c r="S1457" s="3" t="s">
        <v>5907</v>
      </c>
      <c r="T1457" s="4">
        <v>31.41</v>
      </c>
      <c r="U1457" s="4">
        <v>835.50599999999997</v>
      </c>
      <c r="V1457" s="10" t="s">
        <v>2935</v>
      </c>
      <c r="W1457" s="4">
        <v>1.1819038522763401</v>
      </c>
      <c r="X1457" s="4">
        <v>36.499899999999997</v>
      </c>
      <c r="Y1457" s="4">
        <v>20.18</v>
      </c>
      <c r="Z1457" s="4" t="s">
        <v>2935</v>
      </c>
      <c r="AA1457" s="10" t="s">
        <v>2935</v>
      </c>
      <c r="AB1457" s="10" t="s">
        <v>2935</v>
      </c>
      <c r="AC1457" s="4" t="s">
        <v>2935</v>
      </c>
      <c r="AD1457" s="4" t="s">
        <v>2935</v>
      </c>
      <c r="AE1457" s="4" t="s">
        <v>2935</v>
      </c>
      <c r="AF1457" s="4" t="s">
        <v>2935</v>
      </c>
      <c r="AG1457" s="4" t="s">
        <v>2935</v>
      </c>
      <c r="AH1457" s="4" t="s">
        <v>2935</v>
      </c>
      <c r="AI1457" s="4" t="s">
        <v>2935</v>
      </c>
      <c r="AJ1457" s="4" t="s">
        <v>2935</v>
      </c>
    </row>
    <row r="1458" spans="1:36" hidden="1" x14ac:dyDescent="0.3">
      <c r="A1458" s="1" t="s">
        <v>1452</v>
      </c>
      <c r="B1458" s="2">
        <v>4092673</v>
      </c>
      <c r="C1458" s="3" t="s">
        <v>2919</v>
      </c>
      <c r="D1458" s="4">
        <v>5362.5025600999998</v>
      </c>
      <c r="E1458" s="3" t="s">
        <v>2946</v>
      </c>
      <c r="F1458" s="3" t="s">
        <v>3022</v>
      </c>
      <c r="G1458" s="3" t="s">
        <v>3029</v>
      </c>
      <c r="H1458" s="3" t="s">
        <v>3030</v>
      </c>
      <c r="I1458" s="3" t="s">
        <v>3652</v>
      </c>
      <c r="J1458" s="4">
        <v>78.707739000000004</v>
      </c>
      <c r="K1458" s="4">
        <v>18.704461999999999</v>
      </c>
      <c r="L1458" s="4">
        <v>17.473331000000002</v>
      </c>
      <c r="M1458" s="4">
        <v>3.5073979999999998</v>
      </c>
      <c r="N1458" s="4">
        <v>24.42596</v>
      </c>
      <c r="O1458" s="4">
        <v>30.596861000000001</v>
      </c>
      <c r="P1458" s="4">
        <v>3.9706860000000002</v>
      </c>
      <c r="Q1458" s="4">
        <v>17.038416000000002</v>
      </c>
      <c r="R1458" s="4">
        <v>31.521274999999999</v>
      </c>
      <c r="S1458" s="3" t="s">
        <v>5908</v>
      </c>
      <c r="T1458" s="4">
        <v>118.93</v>
      </c>
      <c r="U1458" s="4">
        <v>5362.5025600999998</v>
      </c>
      <c r="V1458" s="10">
        <v>5670.1335600000002</v>
      </c>
      <c r="W1458" s="4" t="s">
        <v>2935</v>
      </c>
      <c r="X1458" s="4">
        <v>124.9012</v>
      </c>
      <c r="Y1458" s="4">
        <v>65.415000000000006</v>
      </c>
      <c r="Z1458" s="4">
        <v>24.42596</v>
      </c>
      <c r="AA1458" s="10">
        <v>25.7190432939</v>
      </c>
      <c r="AB1458" s="10">
        <v>22.416782900400001</v>
      </c>
      <c r="AC1458" s="4">
        <v>2.3575010000000001</v>
      </c>
      <c r="AD1458" s="4">
        <v>2.3558476682456</v>
      </c>
      <c r="AE1458" s="4">
        <v>2.3309852231967998</v>
      </c>
      <c r="AF1458" s="4">
        <v>17.038416000000002</v>
      </c>
      <c r="AG1458" s="4">
        <v>18.417561299476102</v>
      </c>
      <c r="AH1458" s="4">
        <v>18.078463850125399</v>
      </c>
      <c r="AI1458" s="4">
        <v>3.9706860000000002</v>
      </c>
      <c r="AJ1458" s="4">
        <v>23.625347999999999</v>
      </c>
    </row>
    <row r="1459" spans="1:36" hidden="1" x14ac:dyDescent="0.3">
      <c r="A1459" s="1" t="s">
        <v>1453</v>
      </c>
      <c r="B1459" s="2">
        <v>4022445</v>
      </c>
      <c r="C1459" s="3" t="s">
        <v>2936</v>
      </c>
      <c r="D1459" s="4">
        <v>12907.97</v>
      </c>
      <c r="E1459" s="3" t="s">
        <v>2937</v>
      </c>
      <c r="F1459" s="3" t="s">
        <v>2938</v>
      </c>
      <c r="G1459" s="3" t="s">
        <v>3047</v>
      </c>
      <c r="H1459" s="3" t="s">
        <v>3071</v>
      </c>
      <c r="I1459" s="3" t="s">
        <v>3536</v>
      </c>
      <c r="J1459" s="4">
        <v>44.626061999999997</v>
      </c>
      <c r="K1459" s="4">
        <v>17.388082000000001</v>
      </c>
      <c r="L1459" s="4">
        <v>8.9420830000000002</v>
      </c>
      <c r="M1459" s="4">
        <v>3.7876799999999999</v>
      </c>
      <c r="N1459" s="4">
        <v>27.031917</v>
      </c>
      <c r="O1459" s="4">
        <v>33.907086</v>
      </c>
      <c r="P1459" s="4">
        <v>4.695106</v>
      </c>
      <c r="Q1459" s="4">
        <v>17.737137000000001</v>
      </c>
      <c r="R1459" s="4">
        <v>43.161200999999998</v>
      </c>
      <c r="S1459" s="3" t="s">
        <v>5909</v>
      </c>
      <c r="T1459" s="4">
        <v>158.38</v>
      </c>
      <c r="U1459" s="4">
        <v>12907.97</v>
      </c>
      <c r="V1459" s="10">
        <v>13382.67</v>
      </c>
      <c r="W1459" s="4">
        <v>0.80565727995959102</v>
      </c>
      <c r="X1459" s="4">
        <v>158.56</v>
      </c>
      <c r="Y1459" s="5" t="s">
        <v>5910</v>
      </c>
      <c r="Z1459" s="4">
        <v>27.096664000000001</v>
      </c>
      <c r="AA1459" s="10">
        <v>25.1237309644</v>
      </c>
      <c r="AB1459" s="10">
        <v>27.1115067273</v>
      </c>
      <c r="AC1459" s="4">
        <v>3.7902659999999999</v>
      </c>
      <c r="AD1459" s="4">
        <v>3.4868554190282</v>
      </c>
      <c r="AE1459" s="4">
        <v>3.6828982265544998</v>
      </c>
      <c r="AF1459" s="4">
        <v>17.737137000000001</v>
      </c>
      <c r="AG1459" s="4">
        <v>16.0372752712851</v>
      </c>
      <c r="AH1459" s="4">
        <v>17.092147273138199</v>
      </c>
      <c r="AI1459" s="4">
        <v>4.695106</v>
      </c>
      <c r="AJ1459" s="4">
        <v>16.508234000000002</v>
      </c>
    </row>
    <row r="1460" spans="1:36" hidden="1" x14ac:dyDescent="0.3">
      <c r="A1460" s="1" t="s">
        <v>1454</v>
      </c>
      <c r="B1460" s="2">
        <v>4970301</v>
      </c>
      <c r="C1460" s="3" t="s">
        <v>2919</v>
      </c>
      <c r="D1460" s="4">
        <v>576.51594839999996</v>
      </c>
      <c r="E1460" s="3" t="s">
        <v>2946</v>
      </c>
      <c r="F1460" s="3" t="s">
        <v>3022</v>
      </c>
      <c r="G1460" s="3" t="s">
        <v>3023</v>
      </c>
      <c r="H1460" s="3" t="s">
        <v>3023</v>
      </c>
      <c r="I1460" s="3" t="s">
        <v>3171</v>
      </c>
      <c r="J1460" s="4">
        <v>16.525935</v>
      </c>
      <c r="K1460" s="4">
        <v>2.6931250000000002</v>
      </c>
      <c r="L1460" s="4">
        <v>4.8859940000000002</v>
      </c>
      <c r="M1460" s="4">
        <v>8.336449</v>
      </c>
      <c r="N1460" s="4">
        <v>11.099195999999999</v>
      </c>
      <c r="O1460" s="4">
        <v>9.5612010000000005</v>
      </c>
      <c r="P1460" s="4">
        <v>3.1510280000000002</v>
      </c>
      <c r="Q1460" s="4">
        <v>5.5220070000000003</v>
      </c>
      <c r="R1460" s="4">
        <v>9.3558909999999997</v>
      </c>
      <c r="S1460" s="3" t="s">
        <v>5911</v>
      </c>
      <c r="T1460" s="4">
        <v>28.98</v>
      </c>
      <c r="U1460" s="4">
        <v>576.51594839999996</v>
      </c>
      <c r="V1460" s="10">
        <v>518.63794800000005</v>
      </c>
      <c r="W1460" s="4">
        <v>5.3830227743271202</v>
      </c>
      <c r="X1460" s="4">
        <v>30</v>
      </c>
      <c r="Y1460" s="4">
        <v>24.12</v>
      </c>
      <c r="Z1460" s="4">
        <v>11.099195999999999</v>
      </c>
      <c r="AA1460" s="11" t="s">
        <v>5912</v>
      </c>
      <c r="AB1460" s="10">
        <v>11.086457536299999</v>
      </c>
      <c r="AC1460" s="4">
        <v>1.5660210000000001</v>
      </c>
      <c r="AD1460" s="4">
        <v>1.4288223794626</v>
      </c>
      <c r="AE1460" s="4">
        <v>1.5372652789015999</v>
      </c>
      <c r="AF1460" s="4">
        <v>5.5220070000000003</v>
      </c>
      <c r="AG1460" s="4">
        <v>5.7059332302834997</v>
      </c>
      <c r="AH1460" s="4">
        <v>5.7429900783983996</v>
      </c>
      <c r="AI1460" s="4">
        <v>3.1510280000000002</v>
      </c>
      <c r="AJ1460" s="4">
        <v>4.2838139999999996</v>
      </c>
    </row>
    <row r="1461" spans="1:36" hidden="1" x14ac:dyDescent="0.3">
      <c r="A1461" s="1" t="s">
        <v>1455</v>
      </c>
      <c r="B1461" s="2">
        <v>4434479</v>
      </c>
      <c r="C1461" s="3" t="s">
        <v>2971</v>
      </c>
      <c r="D1461" s="4">
        <v>1155.17526488</v>
      </c>
      <c r="E1461" s="3" t="s">
        <v>3033</v>
      </c>
      <c r="F1461" s="3" t="s">
        <v>3033</v>
      </c>
      <c r="G1461" s="3" t="s">
        <v>3054</v>
      </c>
      <c r="H1461" s="3" t="s">
        <v>3300</v>
      </c>
      <c r="I1461" s="3" t="s">
        <v>3653</v>
      </c>
      <c r="J1461" s="4">
        <v>-8.2296650000000007</v>
      </c>
      <c r="K1461" s="4">
        <v>37.39255</v>
      </c>
      <c r="L1461" s="4">
        <v>-9.528302</v>
      </c>
      <c r="M1461" s="4">
        <v>1.374207</v>
      </c>
      <c r="N1461" s="4" t="s">
        <v>2924</v>
      </c>
      <c r="O1461" s="4" t="s">
        <v>2924</v>
      </c>
      <c r="P1461" s="4">
        <v>4.6194610000000003</v>
      </c>
      <c r="Q1461" s="4" t="s">
        <v>2924</v>
      </c>
      <c r="R1461" s="4" t="s">
        <v>2924</v>
      </c>
      <c r="S1461" s="3" t="s">
        <v>5913</v>
      </c>
      <c r="T1461" s="4">
        <v>9.59</v>
      </c>
      <c r="U1461" s="4">
        <v>1155.17526488</v>
      </c>
      <c r="V1461" s="10">
        <v>1169.425264</v>
      </c>
      <c r="W1461" s="4" t="s">
        <v>2935</v>
      </c>
      <c r="X1461" s="4">
        <v>12.98</v>
      </c>
      <c r="Y1461" s="4">
        <v>6.31</v>
      </c>
      <c r="Z1461" s="4" t="s">
        <v>2924</v>
      </c>
      <c r="AA1461" s="10" t="s">
        <v>2924</v>
      </c>
      <c r="AB1461" s="10" t="s">
        <v>2924</v>
      </c>
      <c r="AC1461" s="4" t="s">
        <v>2924</v>
      </c>
      <c r="AD1461" s="4" t="s">
        <v>2924</v>
      </c>
      <c r="AE1461" s="4" t="s">
        <v>2924</v>
      </c>
      <c r="AF1461" s="4" t="s">
        <v>2924</v>
      </c>
      <c r="AG1461" s="4" t="s">
        <v>2924</v>
      </c>
      <c r="AH1461" s="4" t="s">
        <v>2924</v>
      </c>
      <c r="AI1461" s="4">
        <v>4.6194610000000003</v>
      </c>
      <c r="AJ1461" s="4">
        <v>4.6194610000000003</v>
      </c>
    </row>
    <row r="1462" spans="1:36" hidden="1" x14ac:dyDescent="0.3">
      <c r="A1462" s="1" t="s">
        <v>1456</v>
      </c>
      <c r="B1462" s="2">
        <v>4911217</v>
      </c>
      <c r="C1462" s="3" t="s">
        <v>2919</v>
      </c>
      <c r="D1462" s="4">
        <v>3324.5640863600001</v>
      </c>
      <c r="E1462" s="3" t="s">
        <v>3007</v>
      </c>
      <c r="F1462" s="3" t="s">
        <v>3008</v>
      </c>
      <c r="G1462" s="3" t="s">
        <v>3009</v>
      </c>
      <c r="H1462" s="3" t="s">
        <v>3010</v>
      </c>
      <c r="I1462" s="3" t="s">
        <v>3654</v>
      </c>
      <c r="J1462" s="4">
        <v>1.687262</v>
      </c>
      <c r="K1462" s="4">
        <v>0.41654400000000003</v>
      </c>
      <c r="L1462" s="4">
        <v>3.41994</v>
      </c>
      <c r="M1462" s="4">
        <v>5.8045369999999998</v>
      </c>
      <c r="N1462" s="4">
        <v>38.462921000000001</v>
      </c>
      <c r="O1462" s="4">
        <v>33.351520000000001</v>
      </c>
      <c r="P1462" s="4">
        <v>3.4805600000000001</v>
      </c>
      <c r="Q1462" s="4">
        <v>15.859439999999999</v>
      </c>
      <c r="R1462" s="4">
        <v>44.405107000000001</v>
      </c>
      <c r="S1462" s="3" t="s">
        <v>5914</v>
      </c>
      <c r="T1462" s="4">
        <v>171.16</v>
      </c>
      <c r="U1462" s="4">
        <v>3324.5640863600001</v>
      </c>
      <c r="V1462" s="10">
        <v>3411.672086</v>
      </c>
      <c r="W1462" s="4">
        <v>1.8228558074316401</v>
      </c>
      <c r="X1462" s="5" t="s">
        <v>5915</v>
      </c>
      <c r="Y1462" s="4">
        <v>133.22999999999999</v>
      </c>
      <c r="Z1462" s="4">
        <v>38.462921000000001</v>
      </c>
      <c r="AA1462" s="10">
        <v>30.839639639600001</v>
      </c>
      <c r="AB1462" s="10">
        <v>30.839639639600001</v>
      </c>
      <c r="AC1462" s="4">
        <v>2.1664780000000001</v>
      </c>
      <c r="AD1462" s="4">
        <v>2.0902878453519</v>
      </c>
      <c r="AE1462" s="4">
        <v>2.0902878453519</v>
      </c>
      <c r="AF1462" s="4">
        <v>15.859439999999999</v>
      </c>
      <c r="AG1462" s="4">
        <v>15.4578822206394</v>
      </c>
      <c r="AH1462" s="4">
        <v>15.4578822206394</v>
      </c>
      <c r="AI1462" s="4">
        <v>3.4805600000000001</v>
      </c>
      <c r="AJ1462" s="4">
        <v>5.6488449999999997</v>
      </c>
    </row>
    <row r="1463" spans="1:36" hidden="1" x14ac:dyDescent="0.3">
      <c r="A1463" s="1" t="s">
        <v>1457</v>
      </c>
      <c r="B1463" s="2">
        <v>4994170</v>
      </c>
      <c r="C1463" s="3" t="s">
        <v>2919</v>
      </c>
      <c r="D1463" s="4">
        <v>18391.383609600001</v>
      </c>
      <c r="E1463" s="3" t="s">
        <v>2937</v>
      </c>
      <c r="F1463" s="3" t="s">
        <v>3060</v>
      </c>
      <c r="G1463" s="3" t="s">
        <v>3178</v>
      </c>
      <c r="H1463" s="3" t="s">
        <v>3179</v>
      </c>
      <c r="I1463" s="3" t="s">
        <v>3558</v>
      </c>
      <c r="J1463" s="4">
        <v>-0.35509400000000002</v>
      </c>
      <c r="K1463" s="4">
        <v>5.2024460000000001</v>
      </c>
      <c r="L1463" s="4">
        <v>3.860608</v>
      </c>
      <c r="M1463" s="4">
        <v>2.742E-2</v>
      </c>
      <c r="N1463" s="4">
        <v>33.163635999999997</v>
      </c>
      <c r="O1463" s="4">
        <v>42.927748000000001</v>
      </c>
      <c r="P1463" s="4">
        <v>4.5975849999999996</v>
      </c>
      <c r="Q1463" s="4">
        <v>12.787928000000001</v>
      </c>
      <c r="R1463" s="4">
        <v>39.254600000000003</v>
      </c>
      <c r="S1463" s="3" t="s">
        <v>5916</v>
      </c>
      <c r="T1463" s="5" t="s">
        <v>5917</v>
      </c>
      <c r="U1463" s="4">
        <v>18391.383609600001</v>
      </c>
      <c r="V1463" s="10">
        <v>20173.684609</v>
      </c>
      <c r="W1463" s="4">
        <v>0.94298245614035103</v>
      </c>
      <c r="X1463" s="4">
        <v>219.505</v>
      </c>
      <c r="Y1463" s="5" t="s">
        <v>5918</v>
      </c>
      <c r="Z1463" s="4">
        <v>33.163635999999997</v>
      </c>
      <c r="AA1463" s="10">
        <v>26.7692036748</v>
      </c>
      <c r="AB1463" s="10">
        <v>32.154000740299999</v>
      </c>
      <c r="AC1463" s="4">
        <v>1.647564</v>
      </c>
      <c r="AD1463" s="4">
        <v>1.6126743354871</v>
      </c>
      <c r="AE1463" s="4">
        <v>1.6690130998471999</v>
      </c>
      <c r="AF1463" s="4">
        <v>12.787928000000001</v>
      </c>
      <c r="AG1463" s="4">
        <v>11.3997214325403</v>
      </c>
      <c r="AH1463" s="4">
        <v>12.593210021902401</v>
      </c>
      <c r="AI1463" s="4">
        <v>4.5975849999999996</v>
      </c>
      <c r="AJ1463" s="4">
        <v>4.9053360000000001</v>
      </c>
    </row>
    <row r="1464" spans="1:36" hidden="1" x14ac:dyDescent="0.3">
      <c r="A1464" s="1" t="s">
        <v>1458</v>
      </c>
      <c r="B1464" s="2">
        <v>111815975</v>
      </c>
      <c r="C1464" s="3" t="s">
        <v>2936</v>
      </c>
      <c r="D1464" s="4">
        <v>850.94349999999997</v>
      </c>
      <c r="E1464" s="3" t="s">
        <v>2930</v>
      </c>
      <c r="F1464" s="3" t="s">
        <v>2954</v>
      </c>
      <c r="G1464" s="3" t="s">
        <v>2955</v>
      </c>
      <c r="H1464" s="3" t="s">
        <v>2956</v>
      </c>
      <c r="I1464" s="3"/>
      <c r="J1464" s="4">
        <v>3.5675680000000001</v>
      </c>
      <c r="K1464" s="4">
        <v>-2.5161889999999998</v>
      </c>
      <c r="L1464" s="4">
        <v>-1.125915</v>
      </c>
      <c r="M1464" s="4">
        <v>0.17110300000000001</v>
      </c>
      <c r="N1464" s="4" t="s">
        <v>2935</v>
      </c>
      <c r="O1464" s="4" t="s">
        <v>2935</v>
      </c>
      <c r="P1464" s="4" t="s">
        <v>2935</v>
      </c>
      <c r="Q1464" s="4" t="s">
        <v>2935</v>
      </c>
      <c r="R1464" s="4" t="s">
        <v>2935</v>
      </c>
      <c r="S1464" s="3" t="s">
        <v>5919</v>
      </c>
      <c r="T1464" s="4">
        <v>52.69</v>
      </c>
      <c r="U1464" s="4">
        <v>850.94349999999997</v>
      </c>
      <c r="V1464" s="10" t="s">
        <v>2935</v>
      </c>
      <c r="W1464" s="4">
        <v>4.3681913076485097</v>
      </c>
      <c r="X1464" s="4">
        <v>55.06</v>
      </c>
      <c r="Y1464" s="4">
        <v>50.85</v>
      </c>
      <c r="Z1464" s="4" t="s">
        <v>2935</v>
      </c>
      <c r="AA1464" s="10" t="s">
        <v>2935</v>
      </c>
      <c r="AB1464" s="10" t="s">
        <v>2935</v>
      </c>
      <c r="AC1464" s="4" t="s">
        <v>2935</v>
      </c>
      <c r="AD1464" s="4" t="s">
        <v>2935</v>
      </c>
      <c r="AE1464" s="4" t="s">
        <v>2935</v>
      </c>
      <c r="AF1464" s="4" t="s">
        <v>2935</v>
      </c>
      <c r="AG1464" s="4" t="s">
        <v>2935</v>
      </c>
      <c r="AH1464" s="4" t="s">
        <v>2935</v>
      </c>
      <c r="AI1464" s="4" t="s">
        <v>2935</v>
      </c>
      <c r="AJ1464" s="4" t="s">
        <v>2935</v>
      </c>
    </row>
    <row r="1465" spans="1:36" hidden="1" x14ac:dyDescent="0.3">
      <c r="A1465" s="1" t="s">
        <v>1459</v>
      </c>
      <c r="B1465" s="2">
        <v>111463760</v>
      </c>
      <c r="C1465" s="3" t="s">
        <v>2941</v>
      </c>
      <c r="D1465" s="4">
        <v>6876.1432500000001</v>
      </c>
      <c r="E1465" s="3" t="s">
        <v>2930</v>
      </c>
      <c r="F1465" s="3" t="s">
        <v>2954</v>
      </c>
      <c r="G1465" s="3" t="s">
        <v>2955</v>
      </c>
      <c r="H1465" s="3" t="s">
        <v>2956</v>
      </c>
      <c r="I1465" s="3"/>
      <c r="J1465" s="4">
        <v>25.094905000000001</v>
      </c>
      <c r="K1465" s="4">
        <v>2.2537970000000001</v>
      </c>
      <c r="L1465" s="4">
        <v>-1.074419</v>
      </c>
      <c r="M1465" s="4">
        <v>0.90249800000000002</v>
      </c>
      <c r="N1465" s="4" t="s">
        <v>2935</v>
      </c>
      <c r="O1465" s="4" t="s">
        <v>2935</v>
      </c>
      <c r="P1465" s="4" t="s">
        <v>2935</v>
      </c>
      <c r="Q1465" s="4" t="s">
        <v>2935</v>
      </c>
      <c r="R1465" s="4" t="s">
        <v>2935</v>
      </c>
      <c r="S1465" s="3" t="s">
        <v>5920</v>
      </c>
      <c r="T1465" s="4">
        <v>62.61</v>
      </c>
      <c r="U1465" s="4">
        <v>6876.1432500000001</v>
      </c>
      <c r="V1465" s="10" t="s">
        <v>2935</v>
      </c>
      <c r="W1465" s="4">
        <v>0.27120268327743202</v>
      </c>
      <c r="X1465" s="4">
        <v>63.91</v>
      </c>
      <c r="Y1465" s="4">
        <v>49.91</v>
      </c>
      <c r="Z1465" s="4" t="s">
        <v>2935</v>
      </c>
      <c r="AA1465" s="10" t="s">
        <v>2935</v>
      </c>
      <c r="AB1465" s="10" t="s">
        <v>2935</v>
      </c>
      <c r="AC1465" s="4" t="s">
        <v>2935</v>
      </c>
      <c r="AD1465" s="4" t="s">
        <v>2935</v>
      </c>
      <c r="AE1465" s="4" t="s">
        <v>2935</v>
      </c>
      <c r="AF1465" s="4" t="s">
        <v>2935</v>
      </c>
      <c r="AG1465" s="4" t="s">
        <v>2935</v>
      </c>
      <c r="AH1465" s="4" t="s">
        <v>2935</v>
      </c>
      <c r="AI1465" s="4" t="s">
        <v>2935</v>
      </c>
      <c r="AJ1465" s="4" t="s">
        <v>2935</v>
      </c>
    </row>
    <row r="1466" spans="1:36" hidden="1" x14ac:dyDescent="0.3">
      <c r="A1466" s="1" t="s">
        <v>1460</v>
      </c>
      <c r="B1466" s="2">
        <v>105687986</v>
      </c>
      <c r="C1466" s="3" t="s">
        <v>2941</v>
      </c>
      <c r="D1466" s="4">
        <v>19028.733749999999</v>
      </c>
      <c r="E1466" s="3" t="s">
        <v>2930</v>
      </c>
      <c r="F1466" s="3" t="s">
        <v>2954</v>
      </c>
      <c r="G1466" s="3" t="s">
        <v>2955</v>
      </c>
      <c r="H1466" s="3" t="s">
        <v>2956</v>
      </c>
      <c r="I1466" s="3"/>
      <c r="J1466" s="4">
        <v>14.909608</v>
      </c>
      <c r="K1466" s="4">
        <v>5.7185569999999997</v>
      </c>
      <c r="L1466" s="4">
        <v>2.056648</v>
      </c>
      <c r="M1466" s="4">
        <v>1.726308</v>
      </c>
      <c r="N1466" s="4" t="s">
        <v>2935</v>
      </c>
      <c r="O1466" s="4" t="s">
        <v>2935</v>
      </c>
      <c r="P1466" s="4" t="s">
        <v>2935</v>
      </c>
      <c r="Q1466" s="4" t="s">
        <v>2935</v>
      </c>
      <c r="R1466" s="4" t="s">
        <v>2935</v>
      </c>
      <c r="S1466" s="3" t="s">
        <v>5921</v>
      </c>
      <c r="T1466" s="4">
        <v>56.57</v>
      </c>
      <c r="U1466" s="4">
        <v>19028.733749999999</v>
      </c>
      <c r="V1466" s="10" t="s">
        <v>2935</v>
      </c>
      <c r="W1466" s="4">
        <v>10.470991691709401</v>
      </c>
      <c r="X1466" s="4">
        <v>56.78</v>
      </c>
      <c r="Y1466" s="4">
        <v>47.6708</v>
      </c>
      <c r="Z1466" s="4" t="s">
        <v>2935</v>
      </c>
      <c r="AA1466" s="10" t="s">
        <v>2935</v>
      </c>
      <c r="AB1466" s="10" t="s">
        <v>2935</v>
      </c>
      <c r="AC1466" s="4" t="s">
        <v>2935</v>
      </c>
      <c r="AD1466" s="4" t="s">
        <v>2935</v>
      </c>
      <c r="AE1466" s="4" t="s">
        <v>2935</v>
      </c>
      <c r="AF1466" s="4" t="s">
        <v>2935</v>
      </c>
      <c r="AG1466" s="4" t="s">
        <v>2935</v>
      </c>
      <c r="AH1466" s="4" t="s">
        <v>2935</v>
      </c>
      <c r="AI1466" s="4" t="s">
        <v>2935</v>
      </c>
      <c r="AJ1466" s="4" t="s">
        <v>2935</v>
      </c>
    </row>
    <row r="1467" spans="1:36" hidden="1" x14ac:dyDescent="0.3">
      <c r="A1467" s="1" t="s">
        <v>1461</v>
      </c>
      <c r="B1467" s="2">
        <v>111800434</v>
      </c>
      <c r="C1467" s="3" t="s">
        <v>2941</v>
      </c>
      <c r="D1467" s="4">
        <v>810.68799999999999</v>
      </c>
      <c r="E1467" s="3" t="s">
        <v>2930</v>
      </c>
      <c r="F1467" s="3" t="s">
        <v>2954</v>
      </c>
      <c r="G1467" s="3" t="s">
        <v>2955</v>
      </c>
      <c r="H1467" s="3" t="s">
        <v>2956</v>
      </c>
      <c r="I1467" s="3"/>
      <c r="J1467" s="4">
        <v>40.395964999999997</v>
      </c>
      <c r="K1467" s="4">
        <v>15.424087</v>
      </c>
      <c r="L1467" s="4">
        <v>8.7599549999999997</v>
      </c>
      <c r="M1467" s="4">
        <v>5.31534</v>
      </c>
      <c r="N1467" s="4" t="s">
        <v>2935</v>
      </c>
      <c r="O1467" s="4" t="s">
        <v>2935</v>
      </c>
      <c r="P1467" s="4" t="s">
        <v>2935</v>
      </c>
      <c r="Q1467" s="4" t="s">
        <v>2935</v>
      </c>
      <c r="R1467" s="4" t="s">
        <v>2935</v>
      </c>
      <c r="S1467" s="3" t="s">
        <v>5922</v>
      </c>
      <c r="T1467" s="4">
        <v>76.48</v>
      </c>
      <c r="U1467" s="4">
        <v>810.68799999999999</v>
      </c>
      <c r="V1467" s="10" t="s">
        <v>2935</v>
      </c>
      <c r="W1467" s="4" t="s">
        <v>2935</v>
      </c>
      <c r="X1467" s="4">
        <v>76.58</v>
      </c>
      <c r="Y1467" s="4">
        <v>54.349899999999998</v>
      </c>
      <c r="Z1467" s="4" t="s">
        <v>2935</v>
      </c>
      <c r="AA1467" s="10" t="s">
        <v>2935</v>
      </c>
      <c r="AB1467" s="10" t="s">
        <v>2935</v>
      </c>
      <c r="AC1467" s="4" t="s">
        <v>2935</v>
      </c>
      <c r="AD1467" s="4" t="s">
        <v>2935</v>
      </c>
      <c r="AE1467" s="4" t="s">
        <v>2935</v>
      </c>
      <c r="AF1467" s="4" t="s">
        <v>2935</v>
      </c>
      <c r="AG1467" s="4" t="s">
        <v>2935</v>
      </c>
      <c r="AH1467" s="4" t="s">
        <v>2935</v>
      </c>
      <c r="AI1467" s="4" t="s">
        <v>2935</v>
      </c>
      <c r="AJ1467" s="4" t="s">
        <v>2935</v>
      </c>
    </row>
    <row r="1468" spans="1:36" hidden="1" x14ac:dyDescent="0.3">
      <c r="A1468" s="1" t="s">
        <v>1462</v>
      </c>
      <c r="B1468" s="2">
        <v>4069059</v>
      </c>
      <c r="C1468" s="3" t="s">
        <v>2936</v>
      </c>
      <c r="D1468" s="4">
        <v>14795.999597280001</v>
      </c>
      <c r="E1468" s="3" t="s">
        <v>2946</v>
      </c>
      <c r="F1468" s="3" t="s">
        <v>3022</v>
      </c>
      <c r="G1468" s="3" t="s">
        <v>3029</v>
      </c>
      <c r="H1468" s="3" t="s">
        <v>3259</v>
      </c>
      <c r="I1468" s="3" t="s">
        <v>3254</v>
      </c>
      <c r="J1468" s="4">
        <v>-3.8119E-2</v>
      </c>
      <c r="K1468" s="4">
        <v>22.381930000000001</v>
      </c>
      <c r="L1468" s="4">
        <v>5.7248830000000002</v>
      </c>
      <c r="M1468" s="4">
        <v>2.2298460000000002</v>
      </c>
      <c r="N1468" s="4">
        <v>11.738585</v>
      </c>
      <c r="O1468" s="4">
        <v>17.220908999999999</v>
      </c>
      <c r="P1468" s="4">
        <v>8.5862090000000002</v>
      </c>
      <c r="Q1468" s="4">
        <v>7.1556829999999998</v>
      </c>
      <c r="R1468" s="4">
        <v>7.045452</v>
      </c>
      <c r="S1468" s="3" t="s">
        <v>5923</v>
      </c>
      <c r="T1468" s="5" t="s">
        <v>5924</v>
      </c>
      <c r="U1468" s="4">
        <v>14795.999597280001</v>
      </c>
      <c r="V1468" s="10">
        <v>16178.999597</v>
      </c>
      <c r="W1468" s="4">
        <v>0.24405125076265999</v>
      </c>
      <c r="X1468" s="4">
        <v>156.94</v>
      </c>
      <c r="Y1468" s="4">
        <v>95.844999999999999</v>
      </c>
      <c r="Z1468" s="4">
        <v>11.738585</v>
      </c>
      <c r="AA1468" s="10">
        <v>15.0863160026</v>
      </c>
      <c r="AB1468" s="10">
        <v>15.0863160026</v>
      </c>
      <c r="AC1468" s="4">
        <v>0.56015599999999999</v>
      </c>
      <c r="AD1468" s="4">
        <v>0.59843260030409995</v>
      </c>
      <c r="AE1468" s="4">
        <v>0.59843260030409995</v>
      </c>
      <c r="AF1468" s="4">
        <v>7.1556829999999998</v>
      </c>
      <c r="AG1468" s="4">
        <v>7.5737094340756004</v>
      </c>
      <c r="AH1468" s="4">
        <v>7.5737094340756004</v>
      </c>
      <c r="AI1468" s="4">
        <v>8.5862090000000002</v>
      </c>
      <c r="AJ1468" s="4">
        <v>15.984396</v>
      </c>
    </row>
    <row r="1469" spans="1:36" hidden="1" x14ac:dyDescent="0.3">
      <c r="A1469" s="1" t="s">
        <v>1463</v>
      </c>
      <c r="B1469" s="2">
        <v>3008229</v>
      </c>
      <c r="C1469" s="3" t="s">
        <v>2919</v>
      </c>
      <c r="D1469" s="4">
        <v>12585.4835625</v>
      </c>
      <c r="E1469" s="3" t="s">
        <v>2930</v>
      </c>
      <c r="F1469" s="3" t="s">
        <v>2954</v>
      </c>
      <c r="G1469" s="3" t="s">
        <v>2954</v>
      </c>
      <c r="H1469" s="3" t="s">
        <v>3042</v>
      </c>
      <c r="I1469" s="3" t="s">
        <v>3228</v>
      </c>
      <c r="J1469" s="4">
        <v>12.158647999999999</v>
      </c>
      <c r="K1469" s="4">
        <v>5.3177849999999998</v>
      </c>
      <c r="L1469" s="4">
        <v>-5.8817110000000001</v>
      </c>
      <c r="M1469" s="4">
        <v>-0.40990700000000002</v>
      </c>
      <c r="N1469" s="4">
        <v>31.535648999999999</v>
      </c>
      <c r="O1469" s="4">
        <v>43.494705000000003</v>
      </c>
      <c r="P1469" s="4">
        <v>6.5378059999999998</v>
      </c>
      <c r="Q1469" s="4">
        <v>21.883001</v>
      </c>
      <c r="R1469" s="4">
        <v>49.048136</v>
      </c>
      <c r="S1469" s="3" t="s">
        <v>5925</v>
      </c>
      <c r="T1469" s="5" t="s">
        <v>5926</v>
      </c>
      <c r="U1469" s="4">
        <v>12585.4835625</v>
      </c>
      <c r="V1469" s="10">
        <v>12740.173562</v>
      </c>
      <c r="W1469" s="4">
        <v>1.27536231884058</v>
      </c>
      <c r="X1469" s="4">
        <v>189.63</v>
      </c>
      <c r="Y1469" s="4">
        <v>151.93</v>
      </c>
      <c r="Z1469" s="4">
        <v>31.535648999999999</v>
      </c>
      <c r="AA1469" s="10">
        <v>29.2417487413</v>
      </c>
      <c r="AB1469" s="10">
        <v>29.929003199299999</v>
      </c>
      <c r="AC1469" s="4">
        <v>5.6745130000000001</v>
      </c>
      <c r="AD1469" s="4">
        <v>5.2769252736260004</v>
      </c>
      <c r="AE1469" s="4">
        <v>5.3735731441718997</v>
      </c>
      <c r="AF1469" s="4">
        <v>21.883001</v>
      </c>
      <c r="AG1469" s="4">
        <v>16.6797068103598</v>
      </c>
      <c r="AH1469" s="4">
        <v>16.9830549305562</v>
      </c>
      <c r="AI1469" s="4">
        <v>6.5378059999999998</v>
      </c>
      <c r="AJ1469" s="4">
        <v>28.348398</v>
      </c>
    </row>
    <row r="1470" spans="1:36" hidden="1" x14ac:dyDescent="0.3">
      <c r="A1470" s="1" t="s">
        <v>1464</v>
      </c>
      <c r="B1470" s="2">
        <v>4069044</v>
      </c>
      <c r="C1470" s="3" t="s">
        <v>2919</v>
      </c>
      <c r="D1470" s="4">
        <v>894.45098250000001</v>
      </c>
      <c r="E1470" s="3" t="s">
        <v>2925</v>
      </c>
      <c r="F1470" s="3" t="s">
        <v>2981</v>
      </c>
      <c r="G1470" s="3" t="s">
        <v>2982</v>
      </c>
      <c r="H1470" s="3" t="s">
        <v>3174</v>
      </c>
      <c r="I1470" s="3" t="s">
        <v>3187</v>
      </c>
      <c r="J1470" s="4">
        <v>-30.989394000000001</v>
      </c>
      <c r="K1470" s="4">
        <v>-6.6614269999999998</v>
      </c>
      <c r="L1470" s="4">
        <v>6.7175919999999998</v>
      </c>
      <c r="M1470" s="4">
        <v>6.121537</v>
      </c>
      <c r="N1470" s="4" t="s">
        <v>2924</v>
      </c>
      <c r="O1470" s="4" t="s">
        <v>2924</v>
      </c>
      <c r="P1470" s="4" t="s">
        <v>2924</v>
      </c>
      <c r="Q1470" s="4">
        <v>6.9859739999999997</v>
      </c>
      <c r="R1470" s="4" t="s">
        <v>2924</v>
      </c>
      <c r="S1470" s="3" t="s">
        <v>5927</v>
      </c>
      <c r="T1470" s="4">
        <v>47.5</v>
      </c>
      <c r="U1470" s="4">
        <v>894.45098250000001</v>
      </c>
      <c r="V1470" s="10">
        <v>4053.4509819999998</v>
      </c>
      <c r="W1470" s="4">
        <v>3.7052631578947399</v>
      </c>
      <c r="X1470" s="4">
        <v>86.2</v>
      </c>
      <c r="Y1470" s="4">
        <v>40.840000000000003</v>
      </c>
      <c r="Z1470" s="4" t="s">
        <v>2924</v>
      </c>
      <c r="AA1470" s="10">
        <v>8.7737931416000006</v>
      </c>
      <c r="AB1470" s="10">
        <v>8.7737931416000006</v>
      </c>
      <c r="AC1470" s="4">
        <v>2.5796700000000001</v>
      </c>
      <c r="AD1470" s="4">
        <v>2.63612581265</v>
      </c>
      <c r="AE1470" s="4">
        <v>2.63612581265</v>
      </c>
      <c r="AF1470" s="4">
        <v>6.9859739999999997</v>
      </c>
      <c r="AG1470" s="4">
        <v>13.9726313121785</v>
      </c>
      <c r="AH1470" s="4">
        <v>13.9726313121785</v>
      </c>
      <c r="AI1470" s="4" t="s">
        <v>2924</v>
      </c>
      <c r="AJ1470" s="4" t="s">
        <v>2924</v>
      </c>
    </row>
    <row r="1471" spans="1:36" hidden="1" x14ac:dyDescent="0.3">
      <c r="A1471" s="1" t="s">
        <v>1465</v>
      </c>
      <c r="B1471" s="2">
        <v>4163030</v>
      </c>
      <c r="C1471" s="3" t="s">
        <v>2936</v>
      </c>
      <c r="D1471" s="4">
        <v>7525.0378407600001</v>
      </c>
      <c r="E1471" s="3" t="s">
        <v>2930</v>
      </c>
      <c r="F1471" s="3" t="s">
        <v>2954</v>
      </c>
      <c r="G1471" s="3" t="s">
        <v>2954</v>
      </c>
      <c r="H1471" s="3" t="s">
        <v>3080</v>
      </c>
      <c r="I1471" s="3" t="s">
        <v>3655</v>
      </c>
      <c r="J1471" s="4">
        <v>119.143902</v>
      </c>
      <c r="K1471" s="4">
        <v>21.242412999999999</v>
      </c>
      <c r="L1471" s="4">
        <v>2.9923169999999999</v>
      </c>
      <c r="M1471" s="4">
        <v>1.2421739999999999</v>
      </c>
      <c r="N1471" s="4" t="s">
        <v>2924</v>
      </c>
      <c r="O1471" s="4">
        <v>1.347512</v>
      </c>
      <c r="P1471" s="4">
        <v>0.74519400000000002</v>
      </c>
      <c r="Q1471" s="4" t="s">
        <v>2924</v>
      </c>
      <c r="R1471" s="4" t="s">
        <v>2924</v>
      </c>
      <c r="S1471" s="3" t="s">
        <v>5928</v>
      </c>
      <c r="T1471" s="4">
        <v>101.88</v>
      </c>
      <c r="U1471" s="4">
        <v>7525.0378407600001</v>
      </c>
      <c r="V1471" s="10">
        <v>10512.037840000001</v>
      </c>
      <c r="W1471" s="4">
        <v>2.7483313702394998</v>
      </c>
      <c r="X1471" s="4">
        <v>115.22</v>
      </c>
      <c r="Y1471" s="4">
        <v>45.61</v>
      </c>
      <c r="Z1471" s="4" t="s">
        <v>2924</v>
      </c>
      <c r="AA1471" s="10">
        <v>5.0024550721000001</v>
      </c>
      <c r="AB1471" s="10">
        <v>5.3761823721999997</v>
      </c>
      <c r="AC1471" s="4">
        <v>2.6253839999999999</v>
      </c>
      <c r="AD1471" s="4">
        <v>1.4694169116921001</v>
      </c>
      <c r="AE1471" s="4">
        <v>1.5144856239396001</v>
      </c>
      <c r="AF1471" s="4" t="s">
        <v>2924</v>
      </c>
      <c r="AG1471" s="4" t="s">
        <v>2935</v>
      </c>
      <c r="AH1471" s="4" t="s">
        <v>2935</v>
      </c>
      <c r="AI1471" s="4">
        <v>0.74519400000000002</v>
      </c>
      <c r="AJ1471" s="4">
        <v>0.74519400000000002</v>
      </c>
    </row>
    <row r="1472" spans="1:36" x14ac:dyDescent="0.3">
      <c r="A1472" s="1" t="s">
        <v>1466</v>
      </c>
      <c r="B1472" s="2">
        <v>4004212</v>
      </c>
      <c r="C1472" s="3" t="s">
        <v>2936</v>
      </c>
      <c r="D1472" s="4">
        <v>17067.462270960001</v>
      </c>
      <c r="E1472" s="3" t="s">
        <v>2937</v>
      </c>
      <c r="F1472" s="3" t="s">
        <v>2967</v>
      </c>
      <c r="G1472" s="3" t="s">
        <v>3087</v>
      </c>
      <c r="H1472" s="3" t="s">
        <v>3125</v>
      </c>
      <c r="I1472" s="3" t="s">
        <v>3291</v>
      </c>
      <c r="J1472" s="10">
        <v>11.339872</v>
      </c>
      <c r="K1472" s="10">
        <v>-7.5763689999999997</v>
      </c>
      <c r="L1472" s="10">
        <v>-3.0970019999999998</v>
      </c>
      <c r="M1472" s="10">
        <v>-1.892722</v>
      </c>
      <c r="N1472" s="4">
        <v>28.676409</v>
      </c>
      <c r="O1472" s="4">
        <v>18.290279999999999</v>
      </c>
      <c r="P1472" s="4">
        <v>3.7515700000000001</v>
      </c>
      <c r="Q1472" s="4">
        <v>14.433358999999999</v>
      </c>
      <c r="R1472" s="4">
        <v>13.19431</v>
      </c>
      <c r="S1472" s="3" t="s">
        <v>5929</v>
      </c>
      <c r="T1472" s="4">
        <v>137.36000000000001</v>
      </c>
      <c r="U1472" s="4">
        <v>17067.462270960001</v>
      </c>
      <c r="V1472" s="10">
        <v>18763.385269999999</v>
      </c>
      <c r="W1472" s="4">
        <v>0.84449621432731503</v>
      </c>
      <c r="X1472" s="4">
        <v>156.31</v>
      </c>
      <c r="Y1472" s="4">
        <v>121.97</v>
      </c>
      <c r="Z1472" s="4">
        <v>21.672452</v>
      </c>
      <c r="AA1472" s="10">
        <v>22.963755516900001</v>
      </c>
      <c r="AB1472" s="10">
        <v>22.963755516900001</v>
      </c>
      <c r="AC1472" s="4">
        <v>1.6314649999999999</v>
      </c>
      <c r="AD1472" s="4">
        <v>1.5363801863622999</v>
      </c>
      <c r="AE1472" s="4">
        <v>1.5363801863622999</v>
      </c>
      <c r="AF1472" s="4">
        <v>14.433358999999999</v>
      </c>
      <c r="AG1472" s="4">
        <v>15.2455615794451</v>
      </c>
      <c r="AH1472" s="4">
        <v>15.2455615794451</v>
      </c>
      <c r="AI1472" s="4">
        <v>3.7515700000000001</v>
      </c>
      <c r="AJ1472" s="4" t="s">
        <v>2924</v>
      </c>
    </row>
    <row r="1473" spans="1:36" hidden="1" x14ac:dyDescent="0.3">
      <c r="A1473" s="1" t="s">
        <v>1467</v>
      </c>
      <c r="B1473" s="2">
        <v>13039048</v>
      </c>
      <c r="C1473" s="3" t="s">
        <v>2919</v>
      </c>
      <c r="D1473" s="4">
        <v>1858.5989474200001</v>
      </c>
      <c r="E1473" s="3" t="s">
        <v>2946</v>
      </c>
      <c r="F1473" s="3" t="s">
        <v>2947</v>
      </c>
      <c r="G1473" s="3" t="s">
        <v>2948</v>
      </c>
      <c r="H1473" s="3" t="s">
        <v>2990</v>
      </c>
      <c r="I1473" s="3" t="s">
        <v>3068</v>
      </c>
      <c r="J1473" s="4">
        <v>-14.429332</v>
      </c>
      <c r="K1473" s="4">
        <v>-19.116824999999999</v>
      </c>
      <c r="L1473" s="4">
        <v>-13.093093</v>
      </c>
      <c r="M1473" s="4">
        <v>-2.4932620000000001</v>
      </c>
      <c r="N1473" s="4" t="s">
        <v>2924</v>
      </c>
      <c r="O1473" s="4">
        <v>60.798318999999999</v>
      </c>
      <c r="P1473" s="4">
        <v>2.5761080000000001</v>
      </c>
      <c r="Q1473" s="4" t="s">
        <v>2924</v>
      </c>
      <c r="R1473" s="4">
        <v>18.414010999999999</v>
      </c>
      <c r="S1473" s="3" t="s">
        <v>5930</v>
      </c>
      <c r="T1473" s="4">
        <v>14.47</v>
      </c>
      <c r="U1473" s="4">
        <v>1858.5989474200001</v>
      </c>
      <c r="V1473" s="10">
        <v>2032.2439469999999</v>
      </c>
      <c r="W1473" s="4" t="s">
        <v>2935</v>
      </c>
      <c r="X1473" s="4">
        <v>21.41</v>
      </c>
      <c r="Y1473" s="4">
        <v>14.02</v>
      </c>
      <c r="Z1473" s="4" t="s">
        <v>2924</v>
      </c>
      <c r="AA1473" s="10">
        <v>18.601362643000002</v>
      </c>
      <c r="AB1473" s="10">
        <v>24.104614359399999</v>
      </c>
      <c r="AC1473" s="4">
        <v>3.3040859999999999</v>
      </c>
      <c r="AD1473" s="4">
        <v>2.9704116259530999</v>
      </c>
      <c r="AE1473" s="4">
        <v>3.242152745741</v>
      </c>
      <c r="AF1473" s="4" t="s">
        <v>2924</v>
      </c>
      <c r="AG1473" s="4">
        <v>14.1389622676952</v>
      </c>
      <c r="AH1473" s="4">
        <v>18.407906723332999</v>
      </c>
      <c r="AI1473" s="4">
        <v>2.5761080000000001</v>
      </c>
      <c r="AJ1473" s="4" t="s">
        <v>2924</v>
      </c>
    </row>
    <row r="1474" spans="1:36" hidden="1" x14ac:dyDescent="0.3">
      <c r="A1474" s="1" t="s">
        <v>1468</v>
      </c>
      <c r="B1474" s="2">
        <v>4147331</v>
      </c>
      <c r="C1474" s="3" t="s">
        <v>2936</v>
      </c>
      <c r="D1474" s="4">
        <v>7130.81512475</v>
      </c>
      <c r="E1474" s="3" t="s">
        <v>2930</v>
      </c>
      <c r="F1474" s="3" t="s">
        <v>2954</v>
      </c>
      <c r="G1474" s="3" t="s">
        <v>2955</v>
      </c>
      <c r="H1474" s="3" t="s">
        <v>2956</v>
      </c>
      <c r="I1474" s="3" t="s">
        <v>3656</v>
      </c>
      <c r="J1474" s="4">
        <v>75.895639000000003</v>
      </c>
      <c r="K1474" s="4">
        <v>23.44903</v>
      </c>
      <c r="L1474" s="4">
        <v>12.755865999999999</v>
      </c>
      <c r="M1474" s="4">
        <v>1.5056179999999999</v>
      </c>
      <c r="N1474" s="4">
        <v>17.832609999999999</v>
      </c>
      <c r="O1474" s="4">
        <v>11.809150000000001</v>
      </c>
      <c r="P1474" s="4">
        <v>1.545436</v>
      </c>
      <c r="Q1474" s="4">
        <v>9.4668109999999999</v>
      </c>
      <c r="R1474" s="4">
        <v>11.683878</v>
      </c>
      <c r="S1474" s="3" t="s">
        <v>5931</v>
      </c>
      <c r="T1474" s="4">
        <v>45.17</v>
      </c>
      <c r="U1474" s="4">
        <v>7130.81512475</v>
      </c>
      <c r="V1474" s="10">
        <v>5800.3151239999997</v>
      </c>
      <c r="W1474" s="4">
        <v>3.4536196590657502</v>
      </c>
      <c r="X1474" s="4">
        <v>45.67</v>
      </c>
      <c r="Y1474" s="4">
        <v>25.39</v>
      </c>
      <c r="Z1474" s="4">
        <v>17.832609999999999</v>
      </c>
      <c r="AA1474" s="10">
        <v>12.431539837600001</v>
      </c>
      <c r="AB1474" s="10">
        <v>13.277639948699999</v>
      </c>
      <c r="AC1474" s="4">
        <v>2.4857779999999998</v>
      </c>
      <c r="AD1474" s="4">
        <v>2.2078188946904</v>
      </c>
      <c r="AE1474" s="4">
        <v>2.3670546308728002</v>
      </c>
      <c r="AF1474" s="4">
        <v>9.4668109999999999</v>
      </c>
      <c r="AG1474" s="4">
        <v>7.6289821438905996</v>
      </c>
      <c r="AH1474" s="4">
        <v>8.6691610633051006</v>
      </c>
      <c r="AI1474" s="4">
        <v>1.545436</v>
      </c>
      <c r="AJ1474" s="4">
        <v>8.5939879999999995</v>
      </c>
    </row>
    <row r="1475" spans="1:36" hidden="1" x14ac:dyDescent="0.3">
      <c r="A1475" s="1" t="s">
        <v>1469</v>
      </c>
      <c r="B1475" s="2">
        <v>7195171</v>
      </c>
      <c r="C1475" s="3" t="s">
        <v>2936</v>
      </c>
      <c r="D1475" s="4">
        <v>1045.3633713900001</v>
      </c>
      <c r="E1475" s="3" t="s">
        <v>2937</v>
      </c>
      <c r="F1475" s="3" t="s">
        <v>2938</v>
      </c>
      <c r="G1475" s="3" t="s">
        <v>2944</v>
      </c>
      <c r="H1475" s="3" t="s">
        <v>2944</v>
      </c>
      <c r="I1475" s="3" t="s">
        <v>3592</v>
      </c>
      <c r="J1475" s="4">
        <v>-29.629629999999999</v>
      </c>
      <c r="K1475" s="4">
        <v>-32.142856999999999</v>
      </c>
      <c r="L1475" s="4">
        <v>-25.075834</v>
      </c>
      <c r="M1475" s="4">
        <v>3.34728</v>
      </c>
      <c r="N1475" s="4">
        <v>10.291667</v>
      </c>
      <c r="O1475" s="5" t="s">
        <v>3295</v>
      </c>
      <c r="P1475" s="4">
        <v>1.984999</v>
      </c>
      <c r="Q1475" s="4">
        <v>6.1619359999999999</v>
      </c>
      <c r="R1475" s="4">
        <v>10.839207999999999</v>
      </c>
      <c r="S1475" s="3" t="s">
        <v>5932</v>
      </c>
      <c r="T1475" s="4">
        <v>7.41</v>
      </c>
      <c r="U1475" s="4">
        <v>1045.3633713900001</v>
      </c>
      <c r="V1475" s="10">
        <v>1589.1633710000001</v>
      </c>
      <c r="W1475" s="4" t="s">
        <v>2935</v>
      </c>
      <c r="X1475" s="4">
        <v>15.86</v>
      </c>
      <c r="Y1475" s="5" t="s">
        <v>5933</v>
      </c>
      <c r="Z1475" s="4">
        <v>10.291667</v>
      </c>
      <c r="AA1475" s="10">
        <v>25.333333333300001</v>
      </c>
      <c r="AB1475" s="10">
        <v>13.5963302752</v>
      </c>
      <c r="AC1475" s="4">
        <v>1.594265</v>
      </c>
      <c r="AD1475" s="4">
        <v>1.9645193726942001</v>
      </c>
      <c r="AE1475" s="4">
        <v>1.7307951894417</v>
      </c>
      <c r="AF1475" s="4">
        <v>6.1619359999999999</v>
      </c>
      <c r="AG1475" s="4">
        <v>10.5188550188777</v>
      </c>
      <c r="AH1475" s="4">
        <v>7.9158513995271003</v>
      </c>
      <c r="AI1475" s="4">
        <v>1.984999</v>
      </c>
      <c r="AJ1475" s="4" t="s">
        <v>2924</v>
      </c>
    </row>
    <row r="1476" spans="1:36" hidden="1" x14ac:dyDescent="0.3">
      <c r="A1476" s="1" t="s">
        <v>1470</v>
      </c>
      <c r="B1476" s="2">
        <v>21999899</v>
      </c>
      <c r="C1476" s="3" t="s">
        <v>2941</v>
      </c>
      <c r="D1476" s="4">
        <v>2640.2555684700001</v>
      </c>
      <c r="E1476" s="3" t="s">
        <v>2920</v>
      </c>
      <c r="F1476" s="3" t="s">
        <v>2921</v>
      </c>
      <c r="G1476" s="3" t="s">
        <v>2942</v>
      </c>
      <c r="H1476" s="3" t="s">
        <v>2942</v>
      </c>
      <c r="I1476" s="3" t="s">
        <v>2943</v>
      </c>
      <c r="J1476" s="4">
        <v>445.07042300000001</v>
      </c>
      <c r="K1476" s="4">
        <v>13.823529000000001</v>
      </c>
      <c r="L1476" s="4">
        <v>-4.7159089999999999</v>
      </c>
      <c r="M1476" s="4">
        <v>3.1788349999999999</v>
      </c>
      <c r="N1476" s="4" t="s">
        <v>2924</v>
      </c>
      <c r="O1476" s="4" t="s">
        <v>2924</v>
      </c>
      <c r="P1476" s="4">
        <v>4.0129219999999997</v>
      </c>
      <c r="Q1476" s="4" t="s">
        <v>2924</v>
      </c>
      <c r="R1476" s="4" t="s">
        <v>2924</v>
      </c>
      <c r="S1476" s="3" t="s">
        <v>5934</v>
      </c>
      <c r="T1476" s="4">
        <v>50.31</v>
      </c>
      <c r="U1476" s="4">
        <v>2640.2555684700001</v>
      </c>
      <c r="V1476" s="10">
        <v>2005.6555679999999</v>
      </c>
      <c r="W1476" s="4" t="s">
        <v>2935</v>
      </c>
      <c r="X1476" s="4">
        <v>65.599999999999994</v>
      </c>
      <c r="Y1476" s="4">
        <v>7.79</v>
      </c>
      <c r="Z1476" s="4" t="s">
        <v>2924</v>
      </c>
      <c r="AA1476" s="10" t="s">
        <v>2924</v>
      </c>
      <c r="AB1476" s="10" t="s">
        <v>2924</v>
      </c>
      <c r="AC1476" s="4">
        <v>153.70186000000001</v>
      </c>
      <c r="AD1476" s="4" t="s">
        <v>2924</v>
      </c>
      <c r="AE1476" s="4">
        <v>184.445058672062</v>
      </c>
      <c r="AF1476" s="4" t="s">
        <v>2924</v>
      </c>
      <c r="AG1476" s="4" t="s">
        <v>2924</v>
      </c>
      <c r="AH1476" s="4" t="s">
        <v>2924</v>
      </c>
      <c r="AI1476" s="4">
        <v>4.0129219999999997</v>
      </c>
      <c r="AJ1476" s="4">
        <v>4.0129219999999997</v>
      </c>
    </row>
    <row r="1477" spans="1:36" hidden="1" x14ac:dyDescent="0.3">
      <c r="A1477" s="1" t="s">
        <v>1471</v>
      </c>
      <c r="B1477" s="2">
        <v>4812460</v>
      </c>
      <c r="C1477" s="3" t="s">
        <v>2919</v>
      </c>
      <c r="D1477" s="4">
        <v>7657.7831686400004</v>
      </c>
      <c r="E1477" s="3" t="s">
        <v>2920</v>
      </c>
      <c r="F1477" s="3" t="s">
        <v>2921</v>
      </c>
      <c r="G1477" s="3" t="s">
        <v>3114</v>
      </c>
      <c r="H1477" s="3" t="s">
        <v>3114</v>
      </c>
      <c r="I1477" s="3" t="s">
        <v>3051</v>
      </c>
      <c r="J1477" s="4">
        <v>4.3840130000000004</v>
      </c>
      <c r="K1477" s="4">
        <v>10.580533000000001</v>
      </c>
      <c r="L1477" s="4">
        <v>11.998232</v>
      </c>
      <c r="M1477" s="4">
        <v>4.1265929999999997</v>
      </c>
      <c r="N1477" s="4">
        <v>18.000568000000001</v>
      </c>
      <c r="O1477" s="4">
        <v>7.1682420000000002</v>
      </c>
      <c r="P1477" s="4">
        <v>1.8355840000000001</v>
      </c>
      <c r="Q1477" s="4">
        <v>7.2878360000000004</v>
      </c>
      <c r="R1477" s="4">
        <v>8.8557159999999993</v>
      </c>
      <c r="S1477" s="3" t="s">
        <v>5935</v>
      </c>
      <c r="T1477" s="4">
        <v>126.67</v>
      </c>
      <c r="U1477" s="4">
        <v>7657.7831686400004</v>
      </c>
      <c r="V1477" s="10">
        <v>11244.059168</v>
      </c>
      <c r="W1477" s="4" t="s">
        <v>2935</v>
      </c>
      <c r="X1477" s="4">
        <v>134.16999999999999</v>
      </c>
      <c r="Y1477" s="4">
        <v>99.06</v>
      </c>
      <c r="Z1477" s="4">
        <v>18.000568000000001</v>
      </c>
      <c r="AA1477" s="10">
        <v>5.9546082754</v>
      </c>
      <c r="AB1477" s="10">
        <v>6.2770256006</v>
      </c>
      <c r="AC1477" s="4">
        <v>2.8161459999999998</v>
      </c>
      <c r="AD1477" s="4">
        <v>2.6767024789196001</v>
      </c>
      <c r="AE1477" s="4">
        <v>2.7837392554579998</v>
      </c>
      <c r="AF1477" s="4">
        <v>7.2878360000000004</v>
      </c>
      <c r="AG1477" s="4">
        <v>5.8824608311470001</v>
      </c>
      <c r="AH1477" s="4">
        <v>6.4311447697748996</v>
      </c>
      <c r="AI1477" s="4">
        <v>1.8355840000000001</v>
      </c>
      <c r="AJ1477" s="4" t="s">
        <v>2924</v>
      </c>
    </row>
    <row r="1478" spans="1:36" hidden="1" x14ac:dyDescent="0.3">
      <c r="A1478" s="1" t="s">
        <v>1472</v>
      </c>
      <c r="B1478" s="2">
        <v>4899055</v>
      </c>
      <c r="C1478" s="3" t="s">
        <v>2936</v>
      </c>
      <c r="D1478" s="4">
        <v>1399.7964666299999</v>
      </c>
      <c r="E1478" s="3" t="s">
        <v>2977</v>
      </c>
      <c r="F1478" s="3" t="s">
        <v>2978</v>
      </c>
      <c r="G1478" s="3" t="s">
        <v>3299</v>
      </c>
      <c r="H1478" s="3" t="s">
        <v>3299</v>
      </c>
      <c r="I1478" s="3" t="s">
        <v>3449</v>
      </c>
      <c r="J1478" s="4">
        <v>24.868124000000002</v>
      </c>
      <c r="K1478" s="4">
        <v>-4.1087959999999999</v>
      </c>
      <c r="L1478" s="4">
        <v>-9.2552029999999998</v>
      </c>
      <c r="M1478" s="4">
        <v>9.1567849999999993</v>
      </c>
      <c r="N1478" s="4" t="s">
        <v>2924</v>
      </c>
      <c r="O1478" s="4">
        <v>9.6900580000000005</v>
      </c>
      <c r="P1478" s="4">
        <v>0.74338300000000002</v>
      </c>
      <c r="Q1478" s="4">
        <v>18.602353999999998</v>
      </c>
      <c r="R1478" s="4">
        <v>13.418018</v>
      </c>
      <c r="S1478" s="3" t="s">
        <v>5936</v>
      </c>
      <c r="T1478" s="4">
        <v>16.57</v>
      </c>
      <c r="U1478" s="4">
        <v>1399.7964666299999</v>
      </c>
      <c r="V1478" s="10">
        <v>4404.172466</v>
      </c>
      <c r="W1478" s="4">
        <v>4.2245021122510504</v>
      </c>
      <c r="X1478" s="4">
        <v>18.86</v>
      </c>
      <c r="Y1478" s="4">
        <v>13.035</v>
      </c>
      <c r="Z1478" s="4" t="s">
        <v>2924</v>
      </c>
      <c r="AA1478" s="10" t="s">
        <v>2935</v>
      </c>
      <c r="AB1478" s="10" t="s">
        <v>2924</v>
      </c>
      <c r="AC1478" s="4">
        <v>7.7670339999999998</v>
      </c>
      <c r="AD1478" s="4">
        <v>9.4528943118084001</v>
      </c>
      <c r="AE1478" s="4">
        <v>9.5322424912721999</v>
      </c>
      <c r="AF1478" s="4">
        <v>18.602353999999998</v>
      </c>
      <c r="AG1478" s="4">
        <v>19.4659556508287</v>
      </c>
      <c r="AH1478" s="4">
        <v>19.274277750547</v>
      </c>
      <c r="AI1478" s="4">
        <v>0.74338300000000002</v>
      </c>
      <c r="AJ1478" s="4">
        <v>0.76327800000000001</v>
      </c>
    </row>
    <row r="1479" spans="1:36" hidden="1" x14ac:dyDescent="0.3">
      <c r="A1479" s="1" t="s">
        <v>1473</v>
      </c>
      <c r="B1479" s="2">
        <v>4830494</v>
      </c>
      <c r="C1479" s="3" t="s">
        <v>2919</v>
      </c>
      <c r="D1479" s="4">
        <v>50268.66</v>
      </c>
      <c r="E1479" s="3" t="s">
        <v>2925</v>
      </c>
      <c r="F1479" s="3" t="s">
        <v>2926</v>
      </c>
      <c r="G1479" s="3" t="s">
        <v>3086</v>
      </c>
      <c r="H1479" s="3" t="s">
        <v>3086</v>
      </c>
      <c r="I1479" s="3" t="s">
        <v>3471</v>
      </c>
      <c r="J1479" s="4">
        <v>20.584144999999999</v>
      </c>
      <c r="K1479" s="4">
        <v>30.18018</v>
      </c>
      <c r="L1479" s="4">
        <v>-14.052045</v>
      </c>
      <c r="M1479" s="4">
        <v>-0.91428600000000004</v>
      </c>
      <c r="N1479" s="4">
        <v>10.843007</v>
      </c>
      <c r="O1479" s="4">
        <v>13.448853</v>
      </c>
      <c r="P1479" s="4">
        <v>1.5424009999999999</v>
      </c>
      <c r="Q1479" s="4">
        <v>5.1199409999999999</v>
      </c>
      <c r="R1479" s="4">
        <v>25.469650999999999</v>
      </c>
      <c r="S1479" s="3" t="s">
        <v>5937</v>
      </c>
      <c r="T1479" s="4">
        <v>34.68</v>
      </c>
      <c r="U1479" s="4">
        <v>50268.66</v>
      </c>
      <c r="V1479" s="10">
        <v>45313.068010000003</v>
      </c>
      <c r="W1479" s="4">
        <v>2.1914648212226102</v>
      </c>
      <c r="X1479" s="4">
        <v>47.82</v>
      </c>
      <c r="Y1479" s="4">
        <v>20.82</v>
      </c>
      <c r="Z1479" s="4">
        <v>10.843007</v>
      </c>
      <c r="AA1479" s="10">
        <v>8.0516906137684998</v>
      </c>
      <c r="AB1479" s="10">
        <v>8.7085064902993992</v>
      </c>
      <c r="AC1479" s="4">
        <v>0.28432400000000002</v>
      </c>
      <c r="AD1479" s="4">
        <v>0.27720794892169998</v>
      </c>
      <c r="AE1479" s="4">
        <v>0.28868715584209997</v>
      </c>
      <c r="AF1479" s="4">
        <v>5.1199409999999999</v>
      </c>
      <c r="AG1479" s="4">
        <v>6.0989608874343997</v>
      </c>
      <c r="AH1479" s="4">
        <v>6.6265487973703996</v>
      </c>
      <c r="AI1479" s="4">
        <v>1.5424009999999999</v>
      </c>
      <c r="AJ1479" s="4">
        <v>2.1740279999999998</v>
      </c>
    </row>
    <row r="1480" spans="1:36" hidden="1" x14ac:dyDescent="0.3">
      <c r="A1480" s="1" t="s">
        <v>1474</v>
      </c>
      <c r="B1480" s="2">
        <v>103464</v>
      </c>
      <c r="C1480" s="3" t="s">
        <v>2936</v>
      </c>
      <c r="D1480" s="4">
        <v>16148.080380900001</v>
      </c>
      <c r="E1480" s="3" t="s">
        <v>2930</v>
      </c>
      <c r="F1480" s="3" t="s">
        <v>2954</v>
      </c>
      <c r="G1480" s="3" t="s">
        <v>2955</v>
      </c>
      <c r="H1480" s="3" t="s">
        <v>3267</v>
      </c>
      <c r="I1480" s="3" t="s">
        <v>3512</v>
      </c>
      <c r="J1480" s="4">
        <v>124.257991</v>
      </c>
      <c r="K1480" s="4">
        <v>36.922809000000001</v>
      </c>
      <c r="L1480" s="4">
        <v>19.969466000000001</v>
      </c>
      <c r="M1480" s="4">
        <v>5.902965</v>
      </c>
      <c r="N1480" s="4">
        <v>33.5811965811966</v>
      </c>
      <c r="O1480" s="4" t="s">
        <v>2924</v>
      </c>
      <c r="P1480" s="4">
        <v>1.607413</v>
      </c>
      <c r="Q1480" s="4" t="s">
        <v>2935</v>
      </c>
      <c r="R1480" s="4" t="s">
        <v>2935</v>
      </c>
      <c r="S1480" s="3" t="s">
        <v>5938</v>
      </c>
      <c r="T1480" s="4">
        <v>78.58</v>
      </c>
      <c r="U1480" s="4">
        <v>16148.080380900001</v>
      </c>
      <c r="V1480" s="10" t="s">
        <v>2935</v>
      </c>
      <c r="W1480" s="4">
        <v>1.78162382285569</v>
      </c>
      <c r="X1480" s="4">
        <v>78.739999999999995</v>
      </c>
      <c r="Y1480" s="4">
        <v>34.340000000000003</v>
      </c>
      <c r="Z1480" s="4">
        <v>33.581197000000003</v>
      </c>
      <c r="AA1480" s="10">
        <v>18.790951265</v>
      </c>
      <c r="AB1480" s="10">
        <v>26.577016866800001</v>
      </c>
      <c r="AC1480" s="4" t="s">
        <v>2935</v>
      </c>
      <c r="AD1480" s="4" t="s">
        <v>2935</v>
      </c>
      <c r="AE1480" s="4" t="s">
        <v>2935</v>
      </c>
      <c r="AF1480" s="4" t="s">
        <v>2935</v>
      </c>
      <c r="AG1480" s="4" t="s">
        <v>2935</v>
      </c>
      <c r="AH1480" s="4" t="s">
        <v>2935</v>
      </c>
      <c r="AI1480" s="4">
        <v>1.607413</v>
      </c>
      <c r="AJ1480" s="4">
        <v>2.025153</v>
      </c>
    </row>
    <row r="1481" spans="1:36" hidden="1" x14ac:dyDescent="0.3">
      <c r="A1481" s="1" t="s">
        <v>1475</v>
      </c>
      <c r="B1481" s="2">
        <v>6534026</v>
      </c>
      <c r="C1481" s="3" t="s">
        <v>2936</v>
      </c>
      <c r="D1481" s="4">
        <v>909.66137724999999</v>
      </c>
      <c r="E1481" s="3" t="s">
        <v>2937</v>
      </c>
      <c r="F1481" s="3" t="s">
        <v>2938</v>
      </c>
      <c r="G1481" s="3" t="s">
        <v>2944</v>
      </c>
      <c r="H1481" s="3" t="s">
        <v>2944</v>
      </c>
      <c r="I1481" s="3" t="s">
        <v>3657</v>
      </c>
      <c r="J1481" s="4">
        <v>-33.436532999999997</v>
      </c>
      <c r="K1481" s="4">
        <v>-21.761281</v>
      </c>
      <c r="L1481" s="4">
        <v>-26.520848000000001</v>
      </c>
      <c r="M1481" s="4">
        <v>5.495584</v>
      </c>
      <c r="N1481" s="4" t="s">
        <v>2924</v>
      </c>
      <c r="O1481" s="4" t="s">
        <v>2924</v>
      </c>
      <c r="P1481" s="4">
        <v>1.262923</v>
      </c>
      <c r="Q1481" s="4">
        <v>8.4959849999999992</v>
      </c>
      <c r="R1481" s="4">
        <v>23.019552999999998</v>
      </c>
      <c r="S1481" s="3" t="s">
        <v>5939</v>
      </c>
      <c r="T1481" s="4">
        <v>10.75</v>
      </c>
      <c r="U1481" s="4">
        <v>909.66137724999999</v>
      </c>
      <c r="V1481" s="10">
        <v>2056.1323769999999</v>
      </c>
      <c r="W1481" s="4" t="s">
        <v>2935</v>
      </c>
      <c r="X1481" s="4">
        <v>21.75</v>
      </c>
      <c r="Y1481" s="5" t="s">
        <v>5940</v>
      </c>
      <c r="Z1481" s="4" t="s">
        <v>2924</v>
      </c>
      <c r="AA1481" s="10">
        <v>17.145135566099999</v>
      </c>
      <c r="AB1481" s="10">
        <v>13.0901209161</v>
      </c>
      <c r="AC1481" s="4">
        <v>0.52708900000000003</v>
      </c>
      <c r="AD1481" s="4">
        <v>0.57324340561609999</v>
      </c>
      <c r="AE1481" s="4">
        <v>0.55116016180899996</v>
      </c>
      <c r="AF1481" s="4">
        <v>8.4959849999999992</v>
      </c>
      <c r="AG1481" s="4">
        <v>7.6384410893438996</v>
      </c>
      <c r="AH1481" s="4">
        <v>7.5009872757737996</v>
      </c>
      <c r="AI1481" s="4">
        <v>1.262923</v>
      </c>
      <c r="AJ1481" s="4">
        <v>3.1304599999999998</v>
      </c>
    </row>
    <row r="1482" spans="1:36" hidden="1" x14ac:dyDescent="0.3">
      <c r="A1482" s="1" t="s">
        <v>1476</v>
      </c>
      <c r="B1482" s="2">
        <v>4158264</v>
      </c>
      <c r="C1482" s="3" t="s">
        <v>2919</v>
      </c>
      <c r="D1482" s="4">
        <v>2112.4791395399998</v>
      </c>
      <c r="E1482" s="3" t="s">
        <v>2937</v>
      </c>
      <c r="F1482" s="3" t="s">
        <v>3060</v>
      </c>
      <c r="G1482" s="3" t="s">
        <v>3069</v>
      </c>
      <c r="H1482" s="3" t="s">
        <v>3069</v>
      </c>
      <c r="I1482" s="3" t="s">
        <v>3070</v>
      </c>
      <c r="J1482" s="4">
        <v>43.632075999999998</v>
      </c>
      <c r="K1482" s="4">
        <v>28.481013000000001</v>
      </c>
      <c r="L1482" s="4">
        <v>-17.367706999999999</v>
      </c>
      <c r="M1482" s="4">
        <v>-13.739376999999999</v>
      </c>
      <c r="N1482" s="4" t="s">
        <v>2924</v>
      </c>
      <c r="O1482" s="4" t="s">
        <v>2924</v>
      </c>
      <c r="P1482" s="4">
        <v>0.79900300000000002</v>
      </c>
      <c r="Q1482" s="4">
        <v>5.6375640000000002</v>
      </c>
      <c r="R1482" s="4" t="s">
        <v>2924</v>
      </c>
      <c r="S1482" s="3" t="s">
        <v>5941</v>
      </c>
      <c r="T1482" s="5" t="s">
        <v>4442</v>
      </c>
      <c r="U1482" s="4">
        <v>2112.4791395399998</v>
      </c>
      <c r="V1482" s="10">
        <v>6945.479139</v>
      </c>
      <c r="W1482" s="4" t="s">
        <v>2935</v>
      </c>
      <c r="X1482" s="5" t="s">
        <v>4256</v>
      </c>
      <c r="Y1482" s="5" t="s">
        <v>4472</v>
      </c>
      <c r="Z1482" s="4" t="s">
        <v>2924</v>
      </c>
      <c r="AA1482" s="10" t="s">
        <v>2924</v>
      </c>
      <c r="AB1482" s="10" t="s">
        <v>2924</v>
      </c>
      <c r="AC1482" s="4">
        <v>0.74466399999999999</v>
      </c>
      <c r="AD1482" s="4">
        <v>0.72865724867220005</v>
      </c>
      <c r="AE1482" s="4">
        <v>0.75192487787689999</v>
      </c>
      <c r="AF1482" s="4">
        <v>5.6375640000000002</v>
      </c>
      <c r="AG1482" s="4">
        <v>8.5653146065351002</v>
      </c>
      <c r="AH1482" s="4">
        <v>12.306418749981599</v>
      </c>
      <c r="AI1482" s="4">
        <v>0.79900300000000002</v>
      </c>
      <c r="AJ1482" s="4">
        <v>0.93894500000000003</v>
      </c>
    </row>
    <row r="1483" spans="1:36" hidden="1" x14ac:dyDescent="0.3">
      <c r="A1483" s="1" t="s">
        <v>1477</v>
      </c>
      <c r="B1483" s="2">
        <v>5242460</v>
      </c>
      <c r="C1483" s="3" t="s">
        <v>2919</v>
      </c>
      <c r="D1483" s="4">
        <v>3586.7572336500002</v>
      </c>
      <c r="E1483" s="3" t="s">
        <v>2946</v>
      </c>
      <c r="F1483" s="3" t="s">
        <v>2947</v>
      </c>
      <c r="G1483" s="3" t="s">
        <v>2948</v>
      </c>
      <c r="H1483" s="3" t="s">
        <v>2949</v>
      </c>
      <c r="I1483" s="3" t="s">
        <v>2950</v>
      </c>
      <c r="J1483" s="4">
        <v>19.962686999999999</v>
      </c>
      <c r="K1483" s="4">
        <v>23.511333</v>
      </c>
      <c r="L1483" s="4">
        <v>5.8959159999999997</v>
      </c>
      <c r="M1483" s="4">
        <v>4.6549480000000001</v>
      </c>
      <c r="N1483" s="4" t="s">
        <v>2924</v>
      </c>
      <c r="O1483" s="4">
        <v>38.047336999999999</v>
      </c>
      <c r="P1483" s="4">
        <v>4.7425870000000003</v>
      </c>
      <c r="Q1483" s="4" t="s">
        <v>2924</v>
      </c>
      <c r="R1483" s="4">
        <v>29.770880999999999</v>
      </c>
      <c r="S1483" s="3" t="s">
        <v>5942</v>
      </c>
      <c r="T1483" s="4">
        <v>32.15</v>
      </c>
      <c r="U1483" s="4">
        <v>3586.7572336500002</v>
      </c>
      <c r="V1483" s="10">
        <v>3134.8142330000001</v>
      </c>
      <c r="W1483" s="4" t="s">
        <v>2935</v>
      </c>
      <c r="X1483" s="4">
        <v>48.81</v>
      </c>
      <c r="Y1483" s="4">
        <v>22.91</v>
      </c>
      <c r="Z1483" s="4" t="s">
        <v>2924</v>
      </c>
      <c r="AA1483" s="10">
        <v>51.997412259400001</v>
      </c>
      <c r="AB1483" s="10">
        <v>53.634285904899997</v>
      </c>
      <c r="AC1483" s="4">
        <v>7.6520469999999996</v>
      </c>
      <c r="AD1483" s="4">
        <v>6.5247541843116004</v>
      </c>
      <c r="AE1483" s="4">
        <v>7.3477369223042004</v>
      </c>
      <c r="AF1483" s="4" t="s">
        <v>2924</v>
      </c>
      <c r="AG1483" s="4">
        <v>43.308528804296003</v>
      </c>
      <c r="AH1483" s="4">
        <v>46.1801621100768</v>
      </c>
      <c r="AI1483" s="4">
        <v>4.7425870000000003</v>
      </c>
      <c r="AJ1483" s="4">
        <v>11.276745</v>
      </c>
    </row>
    <row r="1484" spans="1:36" hidden="1" x14ac:dyDescent="0.3">
      <c r="A1484" s="1" t="s">
        <v>539</v>
      </c>
      <c r="B1484" s="2">
        <v>4967640</v>
      </c>
      <c r="C1484" s="3" t="s">
        <v>2919</v>
      </c>
      <c r="D1484" s="4">
        <v>719.19817867999996</v>
      </c>
      <c r="E1484" s="3" t="s">
        <v>2946</v>
      </c>
      <c r="F1484" s="3" t="s">
        <v>2991</v>
      </c>
      <c r="G1484" s="3" t="s">
        <v>2991</v>
      </c>
      <c r="H1484" s="3" t="s">
        <v>3031</v>
      </c>
      <c r="I1484" s="3" t="s">
        <v>3032</v>
      </c>
      <c r="J1484" s="18">
        <v>35.529831000000001</v>
      </c>
      <c r="K1484" s="18">
        <v>27.364017</v>
      </c>
      <c r="L1484" s="18">
        <v>26.727727000000002</v>
      </c>
      <c r="M1484" s="19" t="s">
        <v>3376</v>
      </c>
      <c r="N1484" s="4" t="s">
        <v>2924</v>
      </c>
      <c r="O1484" s="4" t="s">
        <v>2924</v>
      </c>
      <c r="P1484" s="4">
        <v>2.7060179999999998</v>
      </c>
      <c r="Q1484" s="4" t="s">
        <v>2924</v>
      </c>
      <c r="R1484" s="4" t="s">
        <v>2924</v>
      </c>
      <c r="S1484" s="3" t="s">
        <v>4733</v>
      </c>
      <c r="T1484" s="4">
        <v>30.44</v>
      </c>
      <c r="U1484" s="4">
        <v>719.19817867999996</v>
      </c>
      <c r="V1484" s="10">
        <v>565.97517800000003</v>
      </c>
      <c r="W1484" s="4" t="s">
        <v>2935</v>
      </c>
      <c r="X1484" s="18">
        <v>30.81</v>
      </c>
      <c r="Y1484" s="18">
        <v>16.02</v>
      </c>
      <c r="Z1484" s="4" t="s">
        <v>2924</v>
      </c>
      <c r="AA1484" s="10">
        <v>65.858935525700005</v>
      </c>
      <c r="AB1484" s="10">
        <v>83.534577387400006</v>
      </c>
      <c r="AC1484" s="4">
        <v>5.5554209999999999</v>
      </c>
      <c r="AD1484" s="4">
        <v>5.0803619063861998</v>
      </c>
      <c r="AE1484" s="4">
        <v>5.3785861870709004</v>
      </c>
      <c r="AF1484" s="4" t="s">
        <v>2924</v>
      </c>
      <c r="AG1484" s="4" t="s">
        <v>2924</v>
      </c>
      <c r="AH1484" s="4" t="s">
        <v>2924</v>
      </c>
      <c r="AI1484" s="4">
        <v>2.7060179999999998</v>
      </c>
      <c r="AJ1484" s="4">
        <v>3.5024739999999999</v>
      </c>
    </row>
    <row r="1485" spans="1:36" hidden="1" x14ac:dyDescent="0.3">
      <c r="A1485" s="1" t="s">
        <v>1479</v>
      </c>
      <c r="B1485" s="2">
        <v>9992057</v>
      </c>
      <c r="C1485" s="3" t="s">
        <v>2936</v>
      </c>
      <c r="D1485" s="4">
        <v>5424.4565707700003</v>
      </c>
      <c r="E1485" s="3" t="s">
        <v>2937</v>
      </c>
      <c r="F1485" s="3" t="s">
        <v>3060</v>
      </c>
      <c r="G1485" s="3" t="s">
        <v>3069</v>
      </c>
      <c r="H1485" s="3" t="s">
        <v>3069</v>
      </c>
      <c r="I1485" s="3" t="s">
        <v>3062</v>
      </c>
      <c r="J1485" s="4">
        <v>22.664359999999999</v>
      </c>
      <c r="K1485" s="4">
        <v>42.369478000000001</v>
      </c>
      <c r="L1485" s="4">
        <v>14.724919</v>
      </c>
      <c r="M1485" s="4">
        <v>23.734729999999999</v>
      </c>
      <c r="N1485" s="4" t="s">
        <v>2924</v>
      </c>
      <c r="O1485" s="4" t="s">
        <v>2924</v>
      </c>
      <c r="P1485" s="4">
        <v>6.5105599999999999</v>
      </c>
      <c r="Q1485" s="4" t="s">
        <v>2924</v>
      </c>
      <c r="R1485" s="4" t="s">
        <v>2924</v>
      </c>
      <c r="S1485" s="3" t="s">
        <v>5944</v>
      </c>
      <c r="T1485" s="5" t="s">
        <v>5945</v>
      </c>
      <c r="U1485" s="4">
        <v>5424.4565707700003</v>
      </c>
      <c r="V1485" s="10">
        <v>4750.4845699999996</v>
      </c>
      <c r="W1485" s="4" t="s">
        <v>2935</v>
      </c>
      <c r="X1485" s="4">
        <v>7.69</v>
      </c>
      <c r="Y1485" s="5" t="s">
        <v>5946</v>
      </c>
      <c r="Z1485" s="4" t="s">
        <v>2924</v>
      </c>
      <c r="AA1485" s="10" t="s">
        <v>2924</v>
      </c>
      <c r="AB1485" s="10" t="s">
        <v>2924</v>
      </c>
      <c r="AC1485" s="4" t="s">
        <v>2924</v>
      </c>
      <c r="AD1485" s="4" t="s">
        <v>2924</v>
      </c>
      <c r="AE1485" s="4" t="s">
        <v>2924</v>
      </c>
      <c r="AF1485" s="4" t="s">
        <v>2924</v>
      </c>
      <c r="AG1485" s="4" t="s">
        <v>2924</v>
      </c>
      <c r="AH1485" s="4" t="s">
        <v>2924</v>
      </c>
      <c r="AI1485" s="4">
        <v>6.5105599999999999</v>
      </c>
      <c r="AJ1485" s="4">
        <v>7.2867420000000003</v>
      </c>
    </row>
    <row r="1486" spans="1:36" hidden="1" x14ac:dyDescent="0.3">
      <c r="A1486" s="1" t="s">
        <v>1480</v>
      </c>
      <c r="B1486" s="2">
        <v>4142572</v>
      </c>
      <c r="C1486" s="3" t="s">
        <v>2919</v>
      </c>
      <c r="D1486" s="4">
        <v>975.73528776000001</v>
      </c>
      <c r="E1486" s="3" t="s">
        <v>3007</v>
      </c>
      <c r="F1486" s="3" t="s">
        <v>3008</v>
      </c>
      <c r="G1486" s="3" t="s">
        <v>3009</v>
      </c>
      <c r="H1486" s="3" t="s">
        <v>3010</v>
      </c>
      <c r="I1486" s="3" t="s">
        <v>3412</v>
      </c>
      <c r="J1486" s="4">
        <v>-10.685077</v>
      </c>
      <c r="K1486" s="4">
        <v>-9.5709219999999995</v>
      </c>
      <c r="L1486" s="4">
        <v>-10.064171</v>
      </c>
      <c r="M1486" s="4">
        <v>1.4599420000000001</v>
      </c>
      <c r="N1486" s="4">
        <v>18.122845000000002</v>
      </c>
      <c r="O1486" s="4">
        <v>17.933461000000001</v>
      </c>
      <c r="P1486" s="4">
        <v>3.1394440000000001</v>
      </c>
      <c r="Q1486" s="4">
        <v>10.194343999999999</v>
      </c>
      <c r="R1486" s="4">
        <v>68.095544000000004</v>
      </c>
      <c r="S1486" s="3" t="s">
        <v>5947</v>
      </c>
      <c r="T1486" s="4">
        <v>84.09</v>
      </c>
      <c r="U1486" s="4">
        <v>975.73528776000001</v>
      </c>
      <c r="V1486" s="10">
        <v>1059.2942869999999</v>
      </c>
      <c r="W1486" s="4">
        <v>1.01082173861339</v>
      </c>
      <c r="X1486" s="4">
        <v>108.96</v>
      </c>
      <c r="Y1486" s="4">
        <v>79.069999999999993</v>
      </c>
      <c r="Z1486" s="4">
        <v>18.122845000000002</v>
      </c>
      <c r="AA1486" s="10" t="s">
        <v>2935</v>
      </c>
      <c r="AB1486" s="10">
        <v>15.3151260504</v>
      </c>
      <c r="AC1486" s="4">
        <v>0.95528800000000003</v>
      </c>
      <c r="AD1486" s="4" t="s">
        <v>2935</v>
      </c>
      <c r="AE1486" s="4">
        <v>0.99261013145139998</v>
      </c>
      <c r="AF1486" s="4">
        <v>10.194343999999999</v>
      </c>
      <c r="AG1486" s="4" t="s">
        <v>2935</v>
      </c>
      <c r="AH1486" s="4" t="s">
        <v>2935</v>
      </c>
      <c r="AI1486" s="4">
        <v>3.1394440000000001</v>
      </c>
      <c r="AJ1486" s="4">
        <v>3.3231899999999999</v>
      </c>
    </row>
    <row r="1487" spans="1:36" hidden="1" x14ac:dyDescent="0.3">
      <c r="A1487" s="1" t="s">
        <v>1481</v>
      </c>
      <c r="B1487" s="2">
        <v>4991954</v>
      </c>
      <c r="C1487" s="3" t="s">
        <v>2936</v>
      </c>
      <c r="D1487" s="4">
        <v>3843.0879802200002</v>
      </c>
      <c r="E1487" s="3" t="s">
        <v>2937</v>
      </c>
      <c r="F1487" s="3" t="s">
        <v>2938</v>
      </c>
      <c r="G1487" s="3" t="s">
        <v>3047</v>
      </c>
      <c r="H1487" s="3" t="s">
        <v>3071</v>
      </c>
      <c r="I1487" s="3" t="s">
        <v>3658</v>
      </c>
      <c r="J1487" s="4">
        <v>12.113329999999999</v>
      </c>
      <c r="K1487" s="4">
        <v>39.027762000000003</v>
      </c>
      <c r="L1487" s="4">
        <v>26.695360000000001</v>
      </c>
      <c r="M1487" s="4">
        <v>3.6677550000000001</v>
      </c>
      <c r="N1487" s="4">
        <v>27.012086</v>
      </c>
      <c r="O1487" s="4">
        <v>96.784282000000005</v>
      </c>
      <c r="P1487" s="4">
        <v>2.4243700000000001</v>
      </c>
      <c r="Q1487" s="4">
        <v>13.804351</v>
      </c>
      <c r="R1487" s="4" t="s">
        <v>2924</v>
      </c>
      <c r="S1487" s="3" t="s">
        <v>5948</v>
      </c>
      <c r="T1487" s="4">
        <v>120.69</v>
      </c>
      <c r="U1487" s="4">
        <v>3843.0879802200002</v>
      </c>
      <c r="V1487" s="10">
        <v>3959.0879799999998</v>
      </c>
      <c r="W1487" s="4">
        <v>0.33142762449250202</v>
      </c>
      <c r="X1487" s="5" t="s">
        <v>4652</v>
      </c>
      <c r="Y1487" s="4">
        <v>82.64</v>
      </c>
      <c r="Z1487" s="4">
        <v>22.437256000000001</v>
      </c>
      <c r="AA1487" s="10">
        <v>21.342175066300001</v>
      </c>
      <c r="AB1487" s="10">
        <v>22.999523582599998</v>
      </c>
      <c r="AC1487" s="4">
        <v>2.3385039999999999</v>
      </c>
      <c r="AD1487" s="4">
        <v>2.1992269714000998</v>
      </c>
      <c r="AE1487" s="4">
        <v>2.2782931800421</v>
      </c>
      <c r="AF1487" s="4">
        <v>13.804351</v>
      </c>
      <c r="AG1487" s="4">
        <v>12.3895301252288</v>
      </c>
      <c r="AH1487" s="4">
        <v>13.286223425417001</v>
      </c>
      <c r="AI1487" s="4">
        <v>2.4243700000000001</v>
      </c>
      <c r="AJ1487" s="4">
        <v>8.7241579999999992</v>
      </c>
    </row>
    <row r="1488" spans="1:36" hidden="1" x14ac:dyDescent="0.3">
      <c r="A1488" s="1" t="s">
        <v>1482</v>
      </c>
      <c r="B1488" s="2">
        <v>5721404</v>
      </c>
      <c r="C1488" s="3" t="s">
        <v>2936</v>
      </c>
      <c r="D1488" s="4">
        <v>731.8661376</v>
      </c>
      <c r="E1488" s="3" t="s">
        <v>2930</v>
      </c>
      <c r="F1488" s="3" t="s">
        <v>2954</v>
      </c>
      <c r="G1488" s="3" t="s">
        <v>2955</v>
      </c>
      <c r="H1488" s="3" t="s">
        <v>2956</v>
      </c>
      <c r="I1488" s="3"/>
      <c r="J1488" s="4">
        <v>44.045858000000003</v>
      </c>
      <c r="K1488" s="4">
        <v>22.987054000000001</v>
      </c>
      <c r="L1488" s="4">
        <v>13.855598000000001</v>
      </c>
      <c r="M1488" s="4">
        <v>3.48034</v>
      </c>
      <c r="N1488" s="4">
        <v>5.8474700000000004</v>
      </c>
      <c r="O1488" s="4">
        <v>18.286384999999999</v>
      </c>
      <c r="P1488" s="4">
        <v>1.3670020000000001</v>
      </c>
      <c r="Q1488" s="4" t="s">
        <v>2935</v>
      </c>
      <c r="R1488" s="4">
        <v>123.93621899999999</v>
      </c>
      <c r="S1488" s="3" t="s">
        <v>5949</v>
      </c>
      <c r="T1488" s="4">
        <v>38.950000000000003</v>
      </c>
      <c r="U1488" s="4">
        <v>731.8661376</v>
      </c>
      <c r="V1488" s="10">
        <v>861.68849699999998</v>
      </c>
      <c r="W1488" s="4">
        <v>6.6752246469833096</v>
      </c>
      <c r="X1488" s="4">
        <v>39.28</v>
      </c>
      <c r="Y1488" s="4">
        <v>26.11</v>
      </c>
      <c r="Z1488" s="4">
        <v>5.8474700000000004</v>
      </c>
      <c r="AA1488" s="10" t="s">
        <v>2935</v>
      </c>
      <c r="AB1488" s="10" t="s">
        <v>2935</v>
      </c>
      <c r="AC1488" s="4">
        <v>35.230321000000004</v>
      </c>
      <c r="AD1488" s="4" t="s">
        <v>2935</v>
      </c>
      <c r="AE1488" s="4" t="s">
        <v>2935</v>
      </c>
      <c r="AF1488" s="4" t="s">
        <v>2935</v>
      </c>
      <c r="AG1488" s="4" t="s">
        <v>2935</v>
      </c>
      <c r="AH1488" s="4" t="s">
        <v>2935</v>
      </c>
      <c r="AI1488" s="4">
        <v>1.3670020000000001</v>
      </c>
      <c r="AJ1488" s="4">
        <v>1.3670020000000001</v>
      </c>
    </row>
    <row r="1489" spans="1:36" hidden="1" x14ac:dyDescent="0.3">
      <c r="A1489" s="1" t="s">
        <v>1483</v>
      </c>
      <c r="B1489" s="2">
        <v>5721766</v>
      </c>
      <c r="C1489" s="3" t="s">
        <v>2936</v>
      </c>
      <c r="D1489" s="4">
        <v>641.37533399999995</v>
      </c>
      <c r="E1489" s="3" t="s">
        <v>2930</v>
      </c>
      <c r="F1489" s="3" t="s">
        <v>2954</v>
      </c>
      <c r="G1489" s="3" t="s">
        <v>2955</v>
      </c>
      <c r="H1489" s="3" t="s">
        <v>2956</v>
      </c>
      <c r="I1489" s="3"/>
      <c r="J1489" s="4">
        <v>22.441314999999999</v>
      </c>
      <c r="K1489" s="4">
        <v>2.3547880000000001</v>
      </c>
      <c r="L1489" s="4">
        <v>-2.3220969999999999</v>
      </c>
      <c r="M1489" s="4">
        <v>2.9202840000000001</v>
      </c>
      <c r="N1489" s="4">
        <v>12.562620000000001</v>
      </c>
      <c r="O1489" s="4">
        <v>12.847291</v>
      </c>
      <c r="P1489" s="4">
        <v>1.0708709999999999</v>
      </c>
      <c r="Q1489" s="4" t="s">
        <v>2935</v>
      </c>
      <c r="R1489" s="4">
        <v>37.513075999999998</v>
      </c>
      <c r="S1489" s="3" t="s">
        <v>5950</v>
      </c>
      <c r="T1489" s="4">
        <v>13.04</v>
      </c>
      <c r="U1489" s="4">
        <v>641.37533399999995</v>
      </c>
      <c r="V1489" s="10">
        <v>1015.075334</v>
      </c>
      <c r="W1489" s="4">
        <v>7.5920245398772996</v>
      </c>
      <c r="X1489" s="4">
        <v>13.55</v>
      </c>
      <c r="Y1489" s="4">
        <v>10.36</v>
      </c>
      <c r="Z1489" s="4">
        <v>12.562620000000001</v>
      </c>
      <c r="AA1489" s="10" t="s">
        <v>2935</v>
      </c>
      <c r="AB1489" s="10" t="s">
        <v>2935</v>
      </c>
      <c r="AC1489" s="4">
        <v>18.259848000000002</v>
      </c>
      <c r="AD1489" s="4" t="s">
        <v>2935</v>
      </c>
      <c r="AE1489" s="4" t="s">
        <v>2935</v>
      </c>
      <c r="AF1489" s="4" t="s">
        <v>2935</v>
      </c>
      <c r="AG1489" s="4" t="s">
        <v>2935</v>
      </c>
      <c r="AH1489" s="4" t="s">
        <v>2935</v>
      </c>
      <c r="AI1489" s="4">
        <v>1.0708709999999999</v>
      </c>
      <c r="AJ1489" s="4">
        <v>1.0708709999999999</v>
      </c>
    </row>
    <row r="1490" spans="1:36" hidden="1" x14ac:dyDescent="0.3">
      <c r="A1490" s="1" t="s">
        <v>1484</v>
      </c>
      <c r="B1490" s="2">
        <v>5721902</v>
      </c>
      <c r="C1490" s="3" t="s">
        <v>2936</v>
      </c>
      <c r="D1490" s="4">
        <v>832.64786400000003</v>
      </c>
      <c r="E1490" s="3" t="s">
        <v>2930</v>
      </c>
      <c r="F1490" s="3" t="s">
        <v>2954</v>
      </c>
      <c r="G1490" s="3" t="s">
        <v>2955</v>
      </c>
      <c r="H1490" s="3" t="s">
        <v>2956</v>
      </c>
      <c r="I1490" s="3" t="s">
        <v>2972</v>
      </c>
      <c r="J1490" s="4">
        <v>29.834254000000001</v>
      </c>
      <c r="K1490" s="4">
        <v>10.588234999999999</v>
      </c>
      <c r="L1490" s="4">
        <v>-0.25466899999999998</v>
      </c>
      <c r="M1490" s="4">
        <v>3.2059730000000002</v>
      </c>
      <c r="N1490" s="4">
        <v>21.305530000000001</v>
      </c>
      <c r="O1490" s="4">
        <v>14.190821</v>
      </c>
      <c r="P1490" s="4">
        <v>1.0823510000000001</v>
      </c>
      <c r="Q1490" s="4" t="s">
        <v>2935</v>
      </c>
      <c r="R1490" s="4">
        <v>40.124899999999997</v>
      </c>
      <c r="S1490" s="3" t="s">
        <v>5951</v>
      </c>
      <c r="T1490" s="4">
        <v>23.5</v>
      </c>
      <c r="U1490" s="4">
        <v>832.64786400000003</v>
      </c>
      <c r="V1490" s="10">
        <v>1251.5478639999999</v>
      </c>
      <c r="W1490" s="4">
        <v>7.0468085106383</v>
      </c>
      <c r="X1490" s="4">
        <v>23.7334</v>
      </c>
      <c r="Y1490" s="4">
        <v>17.920000000000002</v>
      </c>
      <c r="Z1490" s="4">
        <v>21.305530000000001</v>
      </c>
      <c r="AA1490" s="10" t="s">
        <v>2935</v>
      </c>
      <c r="AB1490" s="10" t="s">
        <v>2935</v>
      </c>
      <c r="AC1490" s="4">
        <v>19.775623</v>
      </c>
      <c r="AD1490" s="4" t="s">
        <v>2935</v>
      </c>
      <c r="AE1490" s="4" t="s">
        <v>2935</v>
      </c>
      <c r="AF1490" s="4" t="s">
        <v>2935</v>
      </c>
      <c r="AG1490" s="4" t="s">
        <v>2935</v>
      </c>
      <c r="AH1490" s="4" t="s">
        <v>2935</v>
      </c>
      <c r="AI1490" s="4">
        <v>1.0823510000000001</v>
      </c>
      <c r="AJ1490" s="4">
        <v>1.0823510000000001</v>
      </c>
    </row>
    <row r="1491" spans="1:36" hidden="1" x14ac:dyDescent="0.3">
      <c r="A1491" s="1" t="s">
        <v>1485</v>
      </c>
      <c r="B1491" s="2">
        <v>4086121</v>
      </c>
      <c r="C1491" s="3" t="s">
        <v>2936</v>
      </c>
      <c r="D1491" s="4">
        <v>2834.9688339200002</v>
      </c>
      <c r="E1491" s="3" t="s">
        <v>3107</v>
      </c>
      <c r="F1491" s="3" t="s">
        <v>3108</v>
      </c>
      <c r="G1491" s="3" t="s">
        <v>3328</v>
      </c>
      <c r="H1491" s="3" t="s">
        <v>3561</v>
      </c>
      <c r="I1491" s="3" t="s">
        <v>3659</v>
      </c>
      <c r="J1491" s="4">
        <v>71.918260000000004</v>
      </c>
      <c r="K1491" s="4">
        <v>13.762268000000001</v>
      </c>
      <c r="L1491" s="4">
        <v>5.3524539999999998</v>
      </c>
      <c r="M1491" s="4">
        <v>1.419405</v>
      </c>
      <c r="N1491" s="4" t="s">
        <v>2924</v>
      </c>
      <c r="O1491" s="4">
        <v>26.504065000000001</v>
      </c>
      <c r="P1491" s="4">
        <v>3.9671430000000001</v>
      </c>
      <c r="Q1491" s="4">
        <v>12.233331</v>
      </c>
      <c r="R1491" s="4">
        <v>12.266498</v>
      </c>
      <c r="S1491" s="3" t="s">
        <v>5952</v>
      </c>
      <c r="T1491" s="4">
        <v>52.16</v>
      </c>
      <c r="U1491" s="4">
        <v>2834.9688339200002</v>
      </c>
      <c r="V1491" s="10">
        <v>3781.2738330000002</v>
      </c>
      <c r="W1491" s="4">
        <v>2.7032208588957101</v>
      </c>
      <c r="X1491" s="4">
        <v>53.79</v>
      </c>
      <c r="Y1491" s="4">
        <v>29.036899999999999</v>
      </c>
      <c r="Z1491" s="4" t="s">
        <v>2924</v>
      </c>
      <c r="AA1491" s="10">
        <v>19.0538812785</v>
      </c>
      <c r="AB1491" s="10">
        <v>19.609022556300001</v>
      </c>
      <c r="AC1491" s="4">
        <v>2.0710419999999998</v>
      </c>
      <c r="AD1491" s="4">
        <v>2.2522329102388001</v>
      </c>
      <c r="AE1491" s="4">
        <v>2.2585556283598001</v>
      </c>
      <c r="AF1491" s="4">
        <v>12.233331</v>
      </c>
      <c r="AG1491" s="4">
        <v>9.4798466512065005</v>
      </c>
      <c r="AH1491" s="4">
        <v>9.6093362973316001</v>
      </c>
      <c r="AI1491" s="4">
        <v>3.9671430000000001</v>
      </c>
      <c r="AJ1491" s="4" t="s">
        <v>2924</v>
      </c>
    </row>
    <row r="1492" spans="1:36" hidden="1" x14ac:dyDescent="0.3">
      <c r="A1492" s="1" t="s">
        <v>1486</v>
      </c>
      <c r="B1492" s="2">
        <v>4044333</v>
      </c>
      <c r="C1492" s="3" t="s">
        <v>2936</v>
      </c>
      <c r="D1492" s="4">
        <v>373590.85656524001</v>
      </c>
      <c r="E1492" s="3" t="s">
        <v>2920</v>
      </c>
      <c r="F1492" s="3" t="s">
        <v>2921</v>
      </c>
      <c r="G1492" s="3" t="s">
        <v>3114</v>
      </c>
      <c r="H1492" s="3" t="s">
        <v>3114</v>
      </c>
      <c r="I1492" s="3" t="s">
        <v>3051</v>
      </c>
      <c r="J1492" s="4">
        <v>1.75082</v>
      </c>
      <c r="K1492" s="4">
        <v>-4.4225440000000003</v>
      </c>
      <c r="L1492" s="4">
        <v>-5.0657690000000004</v>
      </c>
      <c r="M1492" s="4">
        <v>0.75973999999999997</v>
      </c>
      <c r="N1492" s="4">
        <v>25.538183</v>
      </c>
      <c r="O1492" s="4">
        <v>19.634315999999998</v>
      </c>
      <c r="P1492" s="4">
        <v>5.3242520000000004</v>
      </c>
      <c r="Q1492" s="4">
        <v>12.860137</v>
      </c>
      <c r="R1492" s="4">
        <v>19.067905</v>
      </c>
      <c r="S1492" s="3" t="s">
        <v>5953</v>
      </c>
      <c r="T1492" s="4">
        <v>155.16999999999999</v>
      </c>
      <c r="U1492" s="4">
        <v>373590.85656524001</v>
      </c>
      <c r="V1492" s="10">
        <v>389044.85656500002</v>
      </c>
      <c r="W1492" s="4">
        <v>3.19649416768705</v>
      </c>
      <c r="X1492" s="4">
        <v>168.85</v>
      </c>
      <c r="Y1492" s="4">
        <v>143.13</v>
      </c>
      <c r="Z1492" s="4">
        <v>25.681892999999999</v>
      </c>
      <c r="AA1492" s="10">
        <v>15.366713541499999</v>
      </c>
      <c r="AB1492" s="10">
        <v>15.5840738538</v>
      </c>
      <c r="AC1492" s="4">
        <v>4.4362899999999996</v>
      </c>
      <c r="AD1492" s="4">
        <v>4.2929449673141002</v>
      </c>
      <c r="AE1492" s="4">
        <v>4.3819445680665998</v>
      </c>
      <c r="AF1492" s="4">
        <v>12.860137</v>
      </c>
      <c r="AG1492" s="4">
        <v>12.402631174167499</v>
      </c>
      <c r="AH1492" s="4">
        <v>12.769004924491799</v>
      </c>
      <c r="AI1492" s="4">
        <v>5.3242520000000004</v>
      </c>
      <c r="AJ1492" s="4" t="s">
        <v>2924</v>
      </c>
    </row>
    <row r="1493" spans="1:36" hidden="1" x14ac:dyDescent="0.3">
      <c r="A1493" s="1" t="s">
        <v>1487</v>
      </c>
      <c r="B1493" s="2">
        <v>5234450</v>
      </c>
      <c r="C1493" s="3" t="s">
        <v>2936</v>
      </c>
      <c r="D1493" s="4">
        <v>55259.370211349997</v>
      </c>
      <c r="E1493" s="3" t="s">
        <v>2937</v>
      </c>
      <c r="F1493" s="3" t="s">
        <v>2938</v>
      </c>
      <c r="G1493" s="3" t="s">
        <v>2944</v>
      </c>
      <c r="H1493" s="3" t="s">
        <v>2944</v>
      </c>
      <c r="I1493" s="3" t="s">
        <v>3362</v>
      </c>
      <c r="J1493" s="4">
        <v>59.255724999999998</v>
      </c>
      <c r="K1493" s="4">
        <v>18.201132999999999</v>
      </c>
      <c r="L1493" s="4">
        <v>8.8856990000000007</v>
      </c>
      <c r="M1493" s="4">
        <v>-1.1255919999999999</v>
      </c>
      <c r="N1493" s="4">
        <v>40.120192000000003</v>
      </c>
      <c r="O1493" s="4">
        <v>35.048299</v>
      </c>
      <c r="P1493" s="4">
        <v>3.4362780000000002</v>
      </c>
      <c r="Q1493" s="4">
        <v>17.638171</v>
      </c>
      <c r="R1493" s="4">
        <v>39.728285999999997</v>
      </c>
      <c r="S1493" s="3" t="s">
        <v>5954</v>
      </c>
      <c r="T1493" s="4">
        <v>83.45</v>
      </c>
      <c r="U1493" s="4">
        <v>55259.370211349997</v>
      </c>
      <c r="V1493" s="10">
        <v>66619.370211000001</v>
      </c>
      <c r="W1493" s="4">
        <v>1.77351707609347</v>
      </c>
      <c r="X1493" s="4">
        <v>87.16</v>
      </c>
      <c r="Y1493" s="4">
        <v>51.7</v>
      </c>
      <c r="Z1493" s="4">
        <v>33.101944000000003</v>
      </c>
      <c r="AA1493" s="10">
        <v>23.890296445699999</v>
      </c>
      <c r="AB1493" s="10">
        <v>23.890296445699999</v>
      </c>
      <c r="AC1493" s="4">
        <v>2.902552</v>
      </c>
      <c r="AD1493" s="4">
        <v>2.8252241423491999</v>
      </c>
      <c r="AE1493" s="4">
        <v>2.8252241423491999</v>
      </c>
      <c r="AF1493" s="4">
        <v>17.638171</v>
      </c>
      <c r="AG1493" s="4">
        <v>17.641473491919498</v>
      </c>
      <c r="AH1493" s="4">
        <v>17.641473491919498</v>
      </c>
      <c r="AI1493" s="4">
        <v>3.4362780000000002</v>
      </c>
      <c r="AJ1493" s="4" t="s">
        <v>2924</v>
      </c>
    </row>
    <row r="1494" spans="1:36" hidden="1" x14ac:dyDescent="0.3">
      <c r="A1494" s="1" t="s">
        <v>1488</v>
      </c>
      <c r="B1494" s="2">
        <v>14887727</v>
      </c>
      <c r="C1494" s="3" t="s">
        <v>2919</v>
      </c>
      <c r="D1494" s="4">
        <v>19761.635816000002</v>
      </c>
      <c r="E1494" s="3" t="s">
        <v>2930</v>
      </c>
      <c r="F1494" s="3" t="s">
        <v>2954</v>
      </c>
      <c r="G1494" s="3" t="s">
        <v>3106</v>
      </c>
      <c r="H1494" s="3" t="s">
        <v>3106</v>
      </c>
      <c r="I1494" s="3" t="s">
        <v>3660</v>
      </c>
      <c r="J1494" s="4">
        <v>8.3333329999999997</v>
      </c>
      <c r="K1494" s="4">
        <v>-16.378547999999999</v>
      </c>
      <c r="L1494" s="4">
        <v>-7.7441680000000002</v>
      </c>
      <c r="M1494" s="4">
        <v>-5.4373519999999997</v>
      </c>
      <c r="N1494" s="4">
        <v>9.8584630000000004</v>
      </c>
      <c r="O1494" s="4">
        <v>14.366250000000001</v>
      </c>
      <c r="P1494" s="4">
        <v>7.0862610000000004</v>
      </c>
      <c r="Q1494" s="4">
        <v>5.0701539999999996</v>
      </c>
      <c r="R1494" s="4" t="s">
        <v>2924</v>
      </c>
      <c r="S1494" s="3" t="s">
        <v>5955</v>
      </c>
      <c r="T1494" s="4">
        <v>104</v>
      </c>
      <c r="U1494" s="4">
        <v>19761.635816000002</v>
      </c>
      <c r="V1494" s="10">
        <v>19117.521315999998</v>
      </c>
      <c r="W1494" s="4">
        <v>7.0241442307692301</v>
      </c>
      <c r="X1494" s="4">
        <v>143.72</v>
      </c>
      <c r="Y1494" s="4">
        <v>85.02</v>
      </c>
      <c r="Z1494" s="4">
        <v>9.8584630000000004</v>
      </c>
      <c r="AA1494" s="10">
        <v>7.6989149945699999</v>
      </c>
      <c r="AB1494" s="10">
        <v>9.5228122183709996</v>
      </c>
      <c r="AC1494" s="4">
        <v>3.8751890000000002</v>
      </c>
      <c r="AD1494" s="4">
        <v>3.1961869028405001</v>
      </c>
      <c r="AE1494" s="4">
        <v>3.8722401346580999</v>
      </c>
      <c r="AF1494" s="4">
        <v>5.0701539999999996</v>
      </c>
      <c r="AG1494" s="4">
        <v>4.9865294814176</v>
      </c>
      <c r="AH1494" s="4">
        <v>5.9228944445418996</v>
      </c>
      <c r="AI1494" s="4">
        <v>7.0862610000000004</v>
      </c>
      <c r="AJ1494" s="4">
        <v>7.0862610000000004</v>
      </c>
    </row>
    <row r="1495" spans="1:36" hidden="1" x14ac:dyDescent="0.3">
      <c r="A1495" s="1" t="s">
        <v>1489</v>
      </c>
      <c r="B1495" s="2">
        <v>113071</v>
      </c>
      <c r="C1495" s="3" t="s">
        <v>2936</v>
      </c>
      <c r="D1495" s="4">
        <v>12490.757217820001</v>
      </c>
      <c r="E1495" s="3" t="s">
        <v>2977</v>
      </c>
      <c r="F1495" s="3" t="s">
        <v>3358</v>
      </c>
      <c r="G1495" s="3" t="s">
        <v>3358</v>
      </c>
      <c r="H1495" s="3" t="s">
        <v>3359</v>
      </c>
      <c r="I1495" s="3" t="s">
        <v>3308</v>
      </c>
      <c r="J1495" s="4">
        <v>68.245142999999999</v>
      </c>
      <c r="K1495" s="4">
        <v>6.5051180000000004</v>
      </c>
      <c r="L1495" s="4">
        <v>0.76163499999999995</v>
      </c>
      <c r="M1495" s="4">
        <v>0.79249599999999998</v>
      </c>
      <c r="N1495" s="4">
        <v>26.619817997977801</v>
      </c>
      <c r="O1495" s="4">
        <v>30.369130999999999</v>
      </c>
      <c r="P1495" s="4">
        <v>1.880258</v>
      </c>
      <c r="Q1495" s="4">
        <v>13.090752</v>
      </c>
      <c r="R1495" s="4" t="s">
        <v>2924</v>
      </c>
      <c r="S1495" s="3" t="s">
        <v>5956</v>
      </c>
      <c r="T1495" s="4">
        <v>263.27</v>
      </c>
      <c r="U1495" s="4">
        <v>12490.757217820001</v>
      </c>
      <c r="V1495" s="10">
        <v>17188.157217</v>
      </c>
      <c r="W1495" s="4" t="s">
        <v>2935</v>
      </c>
      <c r="X1495" s="5" t="s">
        <v>5957</v>
      </c>
      <c r="Y1495" s="4">
        <v>153.255</v>
      </c>
      <c r="Z1495" s="4">
        <v>26.614436000000001</v>
      </c>
      <c r="AA1495" s="10">
        <v>16.916839088500002</v>
      </c>
      <c r="AB1495" s="10">
        <v>19.765207918600002</v>
      </c>
      <c r="AC1495" s="4">
        <v>0.76380300000000001</v>
      </c>
      <c r="AD1495" s="4">
        <v>0.70322652405609998</v>
      </c>
      <c r="AE1495" s="4">
        <v>0.74765033476810006</v>
      </c>
      <c r="AF1495" s="4">
        <v>13.090752</v>
      </c>
      <c r="AG1495" s="4">
        <v>13.0452237499529</v>
      </c>
      <c r="AH1495" s="4">
        <v>15.129298040176201</v>
      </c>
      <c r="AI1495" s="4">
        <v>1.880258</v>
      </c>
      <c r="AJ1495" s="4">
        <v>9.9298459999999995</v>
      </c>
    </row>
    <row r="1496" spans="1:36" hidden="1" x14ac:dyDescent="0.3">
      <c r="A1496" s="1" t="s">
        <v>1490</v>
      </c>
      <c r="B1496" s="2">
        <v>4972653</v>
      </c>
      <c r="C1496" s="3" t="s">
        <v>2919</v>
      </c>
      <c r="D1496" s="4">
        <v>1936.60566124</v>
      </c>
      <c r="E1496" s="3" t="s">
        <v>3107</v>
      </c>
      <c r="F1496" s="3" t="s">
        <v>3108</v>
      </c>
      <c r="G1496" s="3" t="s">
        <v>3109</v>
      </c>
      <c r="H1496" s="3" t="s">
        <v>3109</v>
      </c>
      <c r="I1496" s="3" t="s">
        <v>3222</v>
      </c>
      <c r="J1496" s="4">
        <v>-18.642035</v>
      </c>
      <c r="K1496" s="4">
        <v>-0.84795299999999996</v>
      </c>
      <c r="L1496" s="4">
        <v>-1.3096620000000001</v>
      </c>
      <c r="M1496" s="4">
        <v>-7.5013639999999997</v>
      </c>
      <c r="N1496" s="4">
        <v>8.4542509999999993</v>
      </c>
      <c r="O1496" s="4" t="s">
        <v>2935</v>
      </c>
      <c r="P1496" s="4">
        <v>0.37442700000000001</v>
      </c>
      <c r="Q1496" s="4" t="s">
        <v>2924</v>
      </c>
      <c r="R1496" s="4" t="s">
        <v>2935</v>
      </c>
      <c r="S1496" s="3" t="s">
        <v>5958</v>
      </c>
      <c r="T1496" s="4">
        <v>33.909999999999997</v>
      </c>
      <c r="U1496" s="4">
        <v>1936.60566124</v>
      </c>
      <c r="V1496" s="10">
        <v>-642.64033900000004</v>
      </c>
      <c r="W1496" s="4">
        <v>0</v>
      </c>
      <c r="X1496" s="4">
        <v>41.84</v>
      </c>
      <c r="Y1496" s="4">
        <v>27.88</v>
      </c>
      <c r="Z1496" s="4">
        <v>8.4542509999999993</v>
      </c>
      <c r="AA1496" s="10">
        <v>11.4945256093</v>
      </c>
      <c r="AB1496" s="10">
        <v>13.157384198700001</v>
      </c>
      <c r="AC1496" s="4" t="s">
        <v>2924</v>
      </c>
      <c r="AD1496" s="4" t="s">
        <v>2924</v>
      </c>
      <c r="AE1496" s="4" t="s">
        <v>2924</v>
      </c>
      <c r="AF1496" s="4" t="s">
        <v>2924</v>
      </c>
      <c r="AG1496" s="4" t="s">
        <v>2924</v>
      </c>
      <c r="AH1496" s="4" t="s">
        <v>2924</v>
      </c>
      <c r="AI1496" s="4">
        <v>0.37442700000000001</v>
      </c>
      <c r="AJ1496" s="4">
        <v>1.0146919999999999</v>
      </c>
    </row>
    <row r="1497" spans="1:36" hidden="1" x14ac:dyDescent="0.3">
      <c r="A1497" s="1" t="s">
        <v>1491</v>
      </c>
      <c r="B1497" s="2">
        <v>100201</v>
      </c>
      <c r="C1497" s="3" t="s">
        <v>2936</v>
      </c>
      <c r="D1497" s="4">
        <v>699752.86188810004</v>
      </c>
      <c r="E1497" s="3" t="s">
        <v>2930</v>
      </c>
      <c r="F1497" s="3" t="s">
        <v>2931</v>
      </c>
      <c r="G1497" s="3" t="s">
        <v>2931</v>
      </c>
      <c r="H1497" s="3" t="s">
        <v>3243</v>
      </c>
      <c r="I1497" s="3" t="s">
        <v>2933</v>
      </c>
      <c r="J1497" s="4">
        <v>61.879640999999999</v>
      </c>
      <c r="K1497" s="4">
        <v>14.734800999999999</v>
      </c>
      <c r="L1497" s="4">
        <v>10.900411</v>
      </c>
      <c r="M1497" s="4">
        <v>1.320778</v>
      </c>
      <c r="N1497" s="4">
        <v>13.831385642737899</v>
      </c>
      <c r="O1497" s="4" t="s">
        <v>2924</v>
      </c>
      <c r="P1497" s="4">
        <v>2.1584889999999999</v>
      </c>
      <c r="Q1497" s="4" t="s">
        <v>2935</v>
      </c>
      <c r="R1497" s="4" t="s">
        <v>2935</v>
      </c>
      <c r="S1497" s="3" t="s">
        <v>5959</v>
      </c>
      <c r="T1497" s="4">
        <v>248.55</v>
      </c>
      <c r="U1497" s="4">
        <v>699752.86188810004</v>
      </c>
      <c r="V1497" s="10" t="s">
        <v>2935</v>
      </c>
      <c r="W1497" s="4">
        <v>2.0116676725004998</v>
      </c>
      <c r="X1497" s="4">
        <v>249.15</v>
      </c>
      <c r="Y1497" s="4">
        <v>152.71</v>
      </c>
      <c r="Z1497" s="4">
        <v>13.835235000000001</v>
      </c>
      <c r="AA1497" s="10">
        <v>14.927569307600001</v>
      </c>
      <c r="AB1497" s="10">
        <v>13.6339700058</v>
      </c>
      <c r="AC1497" s="4" t="s">
        <v>2935</v>
      </c>
      <c r="AD1497" s="4" t="s">
        <v>2935</v>
      </c>
      <c r="AE1497" s="4" t="s">
        <v>2935</v>
      </c>
      <c r="AF1497" s="4" t="s">
        <v>2935</v>
      </c>
      <c r="AG1497" s="4" t="s">
        <v>2935</v>
      </c>
      <c r="AH1497" s="4" t="s">
        <v>2935</v>
      </c>
      <c r="AI1497" s="4">
        <v>2.1584889999999999</v>
      </c>
      <c r="AJ1497" s="4">
        <v>2.6063019999999999</v>
      </c>
    </row>
    <row r="1498" spans="1:36" hidden="1" x14ac:dyDescent="0.3">
      <c r="A1498" s="1" t="s">
        <v>1492</v>
      </c>
      <c r="B1498" s="2">
        <v>4157184</v>
      </c>
      <c r="C1498" s="3" t="s">
        <v>2936</v>
      </c>
      <c r="D1498" s="4">
        <v>11889.40803687</v>
      </c>
      <c r="E1498" s="3" t="s">
        <v>2946</v>
      </c>
      <c r="F1498" s="3" t="s">
        <v>3022</v>
      </c>
      <c r="G1498" s="3" t="s">
        <v>3023</v>
      </c>
      <c r="H1498" s="3" t="s">
        <v>3023</v>
      </c>
      <c r="I1498" s="3" t="s">
        <v>3386</v>
      </c>
      <c r="J1498" s="4">
        <v>31.394072000000001</v>
      </c>
      <c r="K1498" s="4">
        <v>-7.3051110000000001</v>
      </c>
      <c r="L1498" s="4">
        <v>-8.3694819999999996</v>
      </c>
      <c r="M1498" s="4">
        <v>-1.6433850000000001</v>
      </c>
      <c r="N1498" s="4">
        <v>50.936169999999997</v>
      </c>
      <c r="O1498" s="4">
        <v>22.207792000000001</v>
      </c>
      <c r="P1498" s="4">
        <v>2.5946530000000001</v>
      </c>
      <c r="Q1498" s="4">
        <v>20.909241999999999</v>
      </c>
      <c r="R1498" s="4">
        <v>22.755465000000001</v>
      </c>
      <c r="S1498" s="3" t="s">
        <v>5960</v>
      </c>
      <c r="T1498" s="4">
        <v>35.909999999999997</v>
      </c>
      <c r="U1498" s="4">
        <v>11889.40803687</v>
      </c>
      <c r="V1498" s="10">
        <v>12473.408036000001</v>
      </c>
      <c r="W1498" s="4">
        <v>2.4505708716235</v>
      </c>
      <c r="X1498" s="4">
        <v>39.79</v>
      </c>
      <c r="Y1498" s="4">
        <v>27</v>
      </c>
      <c r="Z1498" s="4">
        <v>50.936169999999997</v>
      </c>
      <c r="AA1498" s="10">
        <v>18.8682219419</v>
      </c>
      <c r="AB1498" s="10">
        <v>21.372074061199999</v>
      </c>
      <c r="AC1498" s="4">
        <v>2.4452389999999999</v>
      </c>
      <c r="AD1498" s="4">
        <v>2.3692571158394</v>
      </c>
      <c r="AE1498" s="4">
        <v>2.4640150086297998</v>
      </c>
      <c r="AF1498" s="4">
        <v>20.909241999999999</v>
      </c>
      <c r="AG1498" s="4">
        <v>13.3374864306502</v>
      </c>
      <c r="AH1498" s="4">
        <v>15.221702570022201</v>
      </c>
      <c r="AI1498" s="4">
        <v>2.5946530000000001</v>
      </c>
      <c r="AJ1498" s="4">
        <v>16.594270000000002</v>
      </c>
    </row>
    <row r="1499" spans="1:36" hidden="1" x14ac:dyDescent="0.3">
      <c r="A1499" s="1" t="s">
        <v>1493</v>
      </c>
      <c r="B1499" s="2">
        <v>4992405</v>
      </c>
      <c r="C1499" s="3" t="s">
        <v>2936</v>
      </c>
      <c r="D1499" s="4">
        <v>4921.4082092400004</v>
      </c>
      <c r="E1499" s="3" t="s">
        <v>2937</v>
      </c>
      <c r="F1499" s="3" t="s">
        <v>2938</v>
      </c>
      <c r="G1499" s="3" t="s">
        <v>3047</v>
      </c>
      <c r="H1499" s="3" t="s">
        <v>3071</v>
      </c>
      <c r="I1499" s="3" t="s">
        <v>3072</v>
      </c>
      <c r="J1499" s="4">
        <v>58.290204000000003</v>
      </c>
      <c r="K1499" s="4">
        <v>35.094790000000003</v>
      </c>
      <c r="L1499" s="4">
        <v>31.627555999999998</v>
      </c>
      <c r="M1499" s="4">
        <v>6.923038</v>
      </c>
      <c r="N1499" s="4">
        <v>42.883020999999999</v>
      </c>
      <c r="O1499" s="4">
        <v>35.763913000000002</v>
      </c>
      <c r="P1499" s="4">
        <v>5.7780930000000001</v>
      </c>
      <c r="Q1499" s="4">
        <v>22.113389000000002</v>
      </c>
      <c r="R1499" s="4">
        <v>45.545565000000003</v>
      </c>
      <c r="S1499" s="3" t="s">
        <v>5961</v>
      </c>
      <c r="T1499" s="5" t="s">
        <v>5962</v>
      </c>
      <c r="U1499" s="4">
        <v>4921.4082092400004</v>
      </c>
      <c r="V1499" s="10">
        <v>5170.4862089999997</v>
      </c>
      <c r="W1499" s="4">
        <v>0.30548196940407202</v>
      </c>
      <c r="X1499" s="4">
        <v>422.54</v>
      </c>
      <c r="Y1499" s="4">
        <v>249.5104</v>
      </c>
      <c r="Z1499" s="4">
        <v>42.883020999999999</v>
      </c>
      <c r="AA1499" s="10">
        <v>41.596100582699997</v>
      </c>
      <c r="AB1499" s="10">
        <v>41.465611083600002</v>
      </c>
      <c r="AC1499" s="5" t="s">
        <v>5963</v>
      </c>
      <c r="AD1499" s="4">
        <v>4.8015236847941001</v>
      </c>
      <c r="AE1499" s="4">
        <v>4.9100614592621996</v>
      </c>
      <c r="AF1499" s="4">
        <v>22.113389000000002</v>
      </c>
      <c r="AG1499" s="4">
        <v>22.136347114089901</v>
      </c>
      <c r="AH1499" s="4">
        <v>22.5864328542722</v>
      </c>
      <c r="AI1499" s="4">
        <v>5.7780930000000001</v>
      </c>
      <c r="AJ1499" s="4">
        <v>74.095490999999996</v>
      </c>
    </row>
    <row r="1500" spans="1:36" hidden="1" x14ac:dyDescent="0.3">
      <c r="A1500" s="1" t="s">
        <v>1494</v>
      </c>
      <c r="B1500" s="2">
        <v>4187983</v>
      </c>
      <c r="C1500" s="3" t="s">
        <v>2919</v>
      </c>
      <c r="D1500" s="4">
        <v>1301.5199428000001</v>
      </c>
      <c r="E1500" s="3" t="s">
        <v>3033</v>
      </c>
      <c r="F1500" s="3" t="s">
        <v>3033</v>
      </c>
      <c r="G1500" s="3" t="s">
        <v>3054</v>
      </c>
      <c r="H1500" s="3" t="s">
        <v>3078</v>
      </c>
      <c r="I1500" s="3" t="s">
        <v>3661</v>
      </c>
      <c r="J1500" s="4">
        <v>36.858866999999996</v>
      </c>
      <c r="K1500" s="4">
        <v>15.292289999999999</v>
      </c>
      <c r="L1500" s="4">
        <v>14.14791</v>
      </c>
      <c r="M1500" s="4">
        <v>1.2650380000000001</v>
      </c>
      <c r="N1500" s="4">
        <v>28.126076000000001</v>
      </c>
      <c r="O1500" s="4">
        <v>26.228718000000001</v>
      </c>
      <c r="P1500" s="4">
        <v>1.951295</v>
      </c>
      <c r="Q1500" s="4">
        <v>10.523959</v>
      </c>
      <c r="R1500" s="4">
        <v>49.536678999999999</v>
      </c>
      <c r="S1500" s="3" t="s">
        <v>5964</v>
      </c>
      <c r="T1500" s="4">
        <v>81.650000000000006</v>
      </c>
      <c r="U1500" s="4">
        <v>1301.5199428000001</v>
      </c>
      <c r="V1500" s="10">
        <v>2331.3199420000001</v>
      </c>
      <c r="W1500" s="4">
        <v>3.7721984078383302</v>
      </c>
      <c r="X1500" s="4">
        <v>102.42</v>
      </c>
      <c r="Y1500" s="4">
        <v>57.52</v>
      </c>
      <c r="Z1500" s="4">
        <v>28.126076000000001</v>
      </c>
      <c r="AA1500" s="10">
        <v>19.915605639199999</v>
      </c>
      <c r="AB1500" s="10">
        <v>31.5210803256</v>
      </c>
      <c r="AC1500" s="4">
        <v>0.78224300000000002</v>
      </c>
      <c r="AD1500" s="4">
        <v>0.74111324729000005</v>
      </c>
      <c r="AE1500" s="4">
        <v>0.77467763013049995</v>
      </c>
      <c r="AF1500" s="4">
        <v>10.523959</v>
      </c>
      <c r="AG1500" s="4">
        <v>9.3439677034068005</v>
      </c>
      <c r="AH1500" s="4">
        <v>10.8200266291141</v>
      </c>
      <c r="AI1500" s="4">
        <v>1.951295</v>
      </c>
      <c r="AJ1500" s="4">
        <v>2.1633719999999999</v>
      </c>
    </row>
    <row r="1501" spans="1:36" hidden="1" x14ac:dyDescent="0.3">
      <c r="A1501" s="1" t="s">
        <v>1495</v>
      </c>
      <c r="B1501" s="2">
        <v>28997296</v>
      </c>
      <c r="C1501" s="3" t="s">
        <v>2919</v>
      </c>
      <c r="D1501" s="4">
        <v>5572.4858754400002</v>
      </c>
      <c r="E1501" s="3" t="s">
        <v>3107</v>
      </c>
      <c r="F1501" s="3" t="s">
        <v>3108</v>
      </c>
      <c r="G1501" s="3" t="s">
        <v>3109</v>
      </c>
      <c r="H1501" s="3" t="s">
        <v>3109</v>
      </c>
      <c r="I1501" s="3" t="s">
        <v>3222</v>
      </c>
      <c r="J1501" s="4">
        <v>-28.953229</v>
      </c>
      <c r="K1501" s="4">
        <v>-9.8870059999999995</v>
      </c>
      <c r="L1501" s="4">
        <v>-14.477212</v>
      </c>
      <c r="M1501" s="4">
        <v>-5.0595239999999997</v>
      </c>
      <c r="N1501" s="4">
        <v>29.539867000000001</v>
      </c>
      <c r="O1501" s="4">
        <v>19.13447</v>
      </c>
      <c r="P1501" s="4">
        <v>2.8146439999999999</v>
      </c>
      <c r="Q1501" s="4">
        <v>17.339680000000001</v>
      </c>
      <c r="R1501" s="4">
        <v>17.035959999999999</v>
      </c>
      <c r="S1501" s="3" t="s">
        <v>5965</v>
      </c>
      <c r="T1501" s="4">
        <v>12.76</v>
      </c>
      <c r="U1501" s="4">
        <v>5572.4858754400002</v>
      </c>
      <c r="V1501" s="10">
        <v>3665.5471550000002</v>
      </c>
      <c r="W1501" s="4" t="s">
        <v>2935</v>
      </c>
      <c r="X1501" s="4">
        <v>22.74</v>
      </c>
      <c r="Y1501" s="4">
        <v>10.57</v>
      </c>
      <c r="Z1501" s="4">
        <v>29.539867000000001</v>
      </c>
      <c r="AA1501" s="10">
        <v>15.243121413455199</v>
      </c>
      <c r="AB1501" s="10">
        <v>15.9097617300705</v>
      </c>
      <c r="AC1501" s="4">
        <v>3.9129930000000002</v>
      </c>
      <c r="AD1501" s="4">
        <v>3.3118318569328999</v>
      </c>
      <c r="AE1501" s="4">
        <v>3.5862116596253002</v>
      </c>
      <c r="AF1501" s="4">
        <v>17.339680000000001</v>
      </c>
      <c r="AG1501" s="4">
        <v>8.6677287902782005</v>
      </c>
      <c r="AH1501" s="4">
        <v>9.7245572292515003</v>
      </c>
      <c r="AI1501" s="4">
        <v>2.8146439999999999</v>
      </c>
      <c r="AJ1501" s="4">
        <v>2.8688980000000002</v>
      </c>
    </row>
    <row r="1502" spans="1:36" hidden="1" x14ac:dyDescent="0.3">
      <c r="A1502" s="1" t="s">
        <v>1496</v>
      </c>
      <c r="B1502" s="2">
        <v>13546564</v>
      </c>
      <c r="C1502" s="3" t="s">
        <v>2919</v>
      </c>
      <c r="D1502" s="4">
        <v>613.53857719999996</v>
      </c>
      <c r="E1502" s="3" t="s">
        <v>2937</v>
      </c>
      <c r="F1502" s="3" t="s">
        <v>2938</v>
      </c>
      <c r="G1502" s="3" t="s">
        <v>3039</v>
      </c>
      <c r="H1502" s="3" t="s">
        <v>3039</v>
      </c>
      <c r="I1502" s="3" t="s">
        <v>3662</v>
      </c>
      <c r="J1502" s="4">
        <v>40.228833000000002</v>
      </c>
      <c r="K1502" s="4">
        <v>21.539072000000001</v>
      </c>
      <c r="L1502" s="4">
        <v>13.903346000000001</v>
      </c>
      <c r="M1502" s="4">
        <v>3.9348709999999998</v>
      </c>
      <c r="N1502" s="4">
        <v>21.715095999999999</v>
      </c>
      <c r="O1502" s="4">
        <v>13.362406999999999</v>
      </c>
      <c r="P1502" s="4">
        <v>3.8997069999999998</v>
      </c>
      <c r="Q1502" s="4">
        <v>10.986926</v>
      </c>
      <c r="R1502" s="4">
        <v>14.019292</v>
      </c>
      <c r="S1502" s="3" t="s">
        <v>5966</v>
      </c>
      <c r="T1502" s="4">
        <v>30.64</v>
      </c>
      <c r="U1502" s="4">
        <v>613.53857719999996</v>
      </c>
      <c r="V1502" s="10">
        <v>653.33757700000001</v>
      </c>
      <c r="W1502" s="4">
        <v>5.2219321148825104</v>
      </c>
      <c r="X1502" s="4">
        <v>31.21</v>
      </c>
      <c r="Y1502" s="4">
        <v>21.06</v>
      </c>
      <c r="Z1502" s="4">
        <v>21.715095999999999</v>
      </c>
      <c r="AA1502" s="10">
        <v>16.154373385300001</v>
      </c>
      <c r="AB1502" s="10">
        <v>18.202016241599999</v>
      </c>
      <c r="AC1502" s="4">
        <v>1.568389</v>
      </c>
      <c r="AD1502" s="4">
        <v>1.4541222807997001</v>
      </c>
      <c r="AE1502" s="4">
        <v>1.5435726512992001</v>
      </c>
      <c r="AF1502" s="4">
        <v>10.986926</v>
      </c>
      <c r="AG1502" s="4">
        <v>10.8856576338511</v>
      </c>
      <c r="AH1502" s="4">
        <v>11.457188424223</v>
      </c>
      <c r="AI1502" s="4">
        <v>3.8997069999999998</v>
      </c>
      <c r="AJ1502" s="4">
        <v>3.9963479999999998</v>
      </c>
    </row>
    <row r="1503" spans="1:36" hidden="1" x14ac:dyDescent="0.3">
      <c r="A1503" s="1" t="s">
        <v>1497</v>
      </c>
      <c r="B1503" s="2">
        <v>27833777</v>
      </c>
      <c r="C1503" s="3" t="s">
        <v>2957</v>
      </c>
      <c r="D1503" s="4">
        <v>1277.4379550000001</v>
      </c>
      <c r="E1503" s="3" t="s">
        <v>2946</v>
      </c>
      <c r="F1503" s="3" t="s">
        <v>2947</v>
      </c>
      <c r="G1503" s="3" t="s">
        <v>2948</v>
      </c>
      <c r="H1503" s="3" t="s">
        <v>2990</v>
      </c>
      <c r="I1503" s="3" t="s">
        <v>2950</v>
      </c>
      <c r="J1503" s="4">
        <v>60.479692999999997</v>
      </c>
      <c r="K1503" s="4">
        <v>8.7871609999999993</v>
      </c>
      <c r="L1503" s="4">
        <v>5.1627669999999997</v>
      </c>
      <c r="M1503" s="4">
        <v>4.4191919999999998</v>
      </c>
      <c r="N1503" s="4">
        <v>27.033107999999999</v>
      </c>
      <c r="O1503" s="4" t="s">
        <v>2935</v>
      </c>
      <c r="P1503" s="4">
        <v>8.5005620000000004</v>
      </c>
      <c r="Q1503" s="4">
        <v>12.717123000000001</v>
      </c>
      <c r="R1503" s="4" t="s">
        <v>2935</v>
      </c>
      <c r="S1503" s="3" t="s">
        <v>5967</v>
      </c>
      <c r="T1503" s="4">
        <v>41.35</v>
      </c>
      <c r="U1503" s="4">
        <v>1277.4379550000001</v>
      </c>
      <c r="V1503" s="10">
        <v>1269.786435</v>
      </c>
      <c r="W1503" s="4">
        <v>2.6118500604594899</v>
      </c>
      <c r="X1503" s="4">
        <v>45.99</v>
      </c>
      <c r="Y1503" s="4">
        <v>23.35</v>
      </c>
      <c r="Z1503" s="4">
        <v>27.033107999999999</v>
      </c>
      <c r="AA1503" s="10">
        <v>26.586442392591898</v>
      </c>
      <c r="AB1503" s="10">
        <v>26.369485147623799</v>
      </c>
      <c r="AC1503" s="4">
        <v>5.1768260000000001</v>
      </c>
      <c r="AD1503" s="4">
        <v>4.7863851658192997</v>
      </c>
      <c r="AE1503" s="4">
        <v>5.0780244413146001</v>
      </c>
      <c r="AF1503" s="4">
        <v>12.717123000000001</v>
      </c>
      <c r="AG1503" s="4">
        <v>11.341407802225699</v>
      </c>
      <c r="AH1503" s="4">
        <v>11.561010827649399</v>
      </c>
      <c r="AI1503" s="4">
        <v>8.5005620000000004</v>
      </c>
      <c r="AJ1503" s="4">
        <v>9.5448789999999999</v>
      </c>
    </row>
    <row r="1504" spans="1:36" hidden="1" x14ac:dyDescent="0.3">
      <c r="A1504" s="1" t="s">
        <v>1498</v>
      </c>
      <c r="B1504" s="2">
        <v>26431320</v>
      </c>
      <c r="C1504" s="3" t="s">
        <v>2936</v>
      </c>
      <c r="D1504" s="4">
        <v>1169.86575055</v>
      </c>
      <c r="E1504" s="3" t="s">
        <v>2930</v>
      </c>
      <c r="F1504" s="3" t="s">
        <v>2954</v>
      </c>
      <c r="G1504" s="3" t="s">
        <v>2955</v>
      </c>
      <c r="H1504" s="3" t="s">
        <v>2956</v>
      </c>
      <c r="I1504" s="3" t="s">
        <v>3001</v>
      </c>
      <c r="J1504" s="4">
        <v>0.92024499999999998</v>
      </c>
      <c r="K1504" s="4">
        <v>2.4283939999999999</v>
      </c>
      <c r="L1504" s="4">
        <v>1.4805680000000001</v>
      </c>
      <c r="M1504" s="4">
        <v>-1.082381</v>
      </c>
      <c r="N1504" s="4">
        <v>7.6593137254902004</v>
      </c>
      <c r="O1504" s="4" t="s">
        <v>2924</v>
      </c>
      <c r="P1504" s="4" t="s">
        <v>2935</v>
      </c>
      <c r="Q1504" s="4" t="s">
        <v>2935</v>
      </c>
      <c r="R1504" s="4" t="s">
        <v>2935</v>
      </c>
      <c r="S1504" s="3" t="s">
        <v>5968</v>
      </c>
      <c r="T1504" s="4">
        <v>16.45</v>
      </c>
      <c r="U1504" s="4">
        <v>1169.86575055</v>
      </c>
      <c r="V1504" s="10" t="s">
        <v>2935</v>
      </c>
      <c r="W1504" s="4">
        <v>9.7264437689969601</v>
      </c>
      <c r="X1504" s="4">
        <v>16.8</v>
      </c>
      <c r="Y1504" s="4">
        <v>15.69</v>
      </c>
      <c r="Z1504" s="4" t="s">
        <v>2935</v>
      </c>
      <c r="AA1504" s="10">
        <v>9.0250726943000004</v>
      </c>
      <c r="AB1504" s="10" t="s">
        <v>2935</v>
      </c>
      <c r="AC1504" s="4" t="s">
        <v>2935</v>
      </c>
      <c r="AD1504" s="4" t="s">
        <v>2935</v>
      </c>
      <c r="AE1504" s="4" t="s">
        <v>2935</v>
      </c>
      <c r="AF1504" s="4" t="s">
        <v>2935</v>
      </c>
      <c r="AG1504" s="4" t="s">
        <v>2935</v>
      </c>
      <c r="AH1504" s="4" t="s">
        <v>2935</v>
      </c>
      <c r="AI1504" s="4" t="s">
        <v>2935</v>
      </c>
      <c r="AJ1504" s="4" t="s">
        <v>2935</v>
      </c>
    </row>
    <row r="1505" spans="1:36" hidden="1" x14ac:dyDescent="0.3">
      <c r="A1505" s="1" t="s">
        <v>1499</v>
      </c>
      <c r="B1505" s="2">
        <v>4255032</v>
      </c>
      <c r="C1505" s="3" t="s">
        <v>2936</v>
      </c>
      <c r="D1505" s="4">
        <v>2288.2752941399999</v>
      </c>
      <c r="E1505" s="3" t="s">
        <v>2930</v>
      </c>
      <c r="F1505" s="3" t="s">
        <v>2954</v>
      </c>
      <c r="G1505" s="3" t="s">
        <v>2955</v>
      </c>
      <c r="H1505" s="3" t="s">
        <v>2956</v>
      </c>
      <c r="I1505" s="3" t="s">
        <v>3002</v>
      </c>
      <c r="J1505" s="4">
        <v>60.308056999999998</v>
      </c>
      <c r="K1505" s="4">
        <v>29.103052999999999</v>
      </c>
      <c r="L1505" s="4">
        <v>15.542272000000001</v>
      </c>
      <c r="M1505" s="4">
        <v>6.7034700000000003</v>
      </c>
      <c r="N1505" s="5" t="s">
        <v>3663</v>
      </c>
      <c r="O1505" s="4">
        <v>31.61215</v>
      </c>
      <c r="P1505" s="4">
        <v>1.073895</v>
      </c>
      <c r="Q1505" s="4" t="s">
        <v>2935</v>
      </c>
      <c r="R1505" s="4">
        <v>71.742345999999998</v>
      </c>
      <c r="S1505" s="3" t="s">
        <v>5969</v>
      </c>
      <c r="T1505" s="4">
        <v>13.53</v>
      </c>
      <c r="U1505" s="4">
        <v>2288.2752941399999</v>
      </c>
      <c r="V1505" s="10">
        <v>2873.460294</v>
      </c>
      <c r="W1505" s="4">
        <v>7.0953436807095303</v>
      </c>
      <c r="X1505" s="4">
        <v>13.56</v>
      </c>
      <c r="Y1505" s="5" t="s">
        <v>5970</v>
      </c>
      <c r="Z1505" s="5" t="s">
        <v>3663</v>
      </c>
      <c r="AA1505" s="10" t="s">
        <v>2935</v>
      </c>
      <c r="AB1505" s="10" t="s">
        <v>2935</v>
      </c>
      <c r="AC1505" s="4">
        <v>33.150210999999999</v>
      </c>
      <c r="AD1505" s="4" t="s">
        <v>2935</v>
      </c>
      <c r="AE1505" s="4" t="s">
        <v>2935</v>
      </c>
      <c r="AF1505" s="4" t="s">
        <v>2935</v>
      </c>
      <c r="AG1505" s="4" t="s">
        <v>2935</v>
      </c>
      <c r="AH1505" s="4" t="s">
        <v>2935</v>
      </c>
      <c r="AI1505" s="4">
        <v>1.073895</v>
      </c>
      <c r="AJ1505" s="4">
        <v>1.073895</v>
      </c>
    </row>
    <row r="1506" spans="1:36" hidden="1" x14ac:dyDescent="0.3">
      <c r="A1506" s="1" t="s">
        <v>1500</v>
      </c>
      <c r="B1506" s="2">
        <v>4094395</v>
      </c>
      <c r="C1506" s="3" t="s">
        <v>2936</v>
      </c>
      <c r="D1506" s="4">
        <v>5822.7574738000003</v>
      </c>
      <c r="E1506" s="3" t="s">
        <v>2925</v>
      </c>
      <c r="F1506" s="3" t="s">
        <v>2997</v>
      </c>
      <c r="G1506" s="3" t="s">
        <v>3250</v>
      </c>
      <c r="H1506" s="3" t="s">
        <v>3251</v>
      </c>
      <c r="I1506" s="3" t="s">
        <v>3621</v>
      </c>
      <c r="J1506" s="4">
        <v>49.613717999999999</v>
      </c>
      <c r="K1506" s="4">
        <v>-2.910247</v>
      </c>
      <c r="L1506" s="4">
        <v>1.236772</v>
      </c>
      <c r="M1506" s="4">
        <v>1.1078570000000001</v>
      </c>
      <c r="N1506" s="4">
        <v>10.189938</v>
      </c>
      <c r="O1506" s="4">
        <v>22.191168000000001</v>
      </c>
      <c r="P1506" s="4">
        <v>1.460391</v>
      </c>
      <c r="Q1506" s="4">
        <v>8.617407</v>
      </c>
      <c r="R1506" s="4">
        <v>90.514380000000003</v>
      </c>
      <c r="S1506" s="3" t="s">
        <v>5971</v>
      </c>
      <c r="T1506" s="4">
        <v>79.400000000000006</v>
      </c>
      <c r="U1506" s="4">
        <v>5822.7574738000003</v>
      </c>
      <c r="V1506" s="10">
        <v>7160.6604729999999</v>
      </c>
      <c r="W1506" s="4">
        <v>1.2594458438287199</v>
      </c>
      <c r="X1506" s="4">
        <v>89.7</v>
      </c>
      <c r="Y1506" s="4">
        <v>51.531599999999997</v>
      </c>
      <c r="Z1506" s="4">
        <v>10.189938</v>
      </c>
      <c r="AA1506" s="10">
        <v>8.9908506204999998</v>
      </c>
      <c r="AB1506" s="10">
        <v>9.4316873810999997</v>
      </c>
      <c r="AC1506" s="4">
        <v>1.084263</v>
      </c>
      <c r="AD1506" s="4">
        <v>0.98734574910890005</v>
      </c>
      <c r="AE1506" s="4">
        <v>1.0346108345425999</v>
      </c>
      <c r="AF1506" s="4">
        <v>8.617407</v>
      </c>
      <c r="AG1506" s="4">
        <v>7.1157020443433998</v>
      </c>
      <c r="AH1506" s="4">
        <v>7.2742075060336999</v>
      </c>
      <c r="AI1506" s="4">
        <v>1.460391</v>
      </c>
      <c r="AJ1506" s="4">
        <v>1.460391</v>
      </c>
    </row>
    <row r="1507" spans="1:36" x14ac:dyDescent="0.3">
      <c r="A1507" s="1" t="s">
        <v>405</v>
      </c>
      <c r="B1507" s="2">
        <v>4963866</v>
      </c>
      <c r="C1507" s="3" t="s">
        <v>2936</v>
      </c>
      <c r="D1507" s="4">
        <v>19066.248859679999</v>
      </c>
      <c r="E1507" s="3" t="s">
        <v>2937</v>
      </c>
      <c r="F1507" s="3" t="s">
        <v>2967</v>
      </c>
      <c r="G1507" s="3" t="s">
        <v>3087</v>
      </c>
      <c r="H1507" s="3" t="s">
        <v>3125</v>
      </c>
      <c r="I1507" s="3" t="s">
        <v>3291</v>
      </c>
      <c r="J1507" s="10">
        <v>16.441669999999998</v>
      </c>
      <c r="K1507" s="10">
        <v>-3.1856230000000001</v>
      </c>
      <c r="L1507" s="10">
        <v>-8.1327339999999992</v>
      </c>
      <c r="M1507" s="10">
        <v>-0.11379599999999999</v>
      </c>
      <c r="N1507" s="4">
        <v>23.521438</v>
      </c>
      <c r="O1507" s="4">
        <v>20.949038000000002</v>
      </c>
      <c r="P1507" s="4">
        <v>15.894759000000001</v>
      </c>
      <c r="Q1507" s="4">
        <v>15.360619</v>
      </c>
      <c r="R1507" s="4">
        <v>24.053671000000001</v>
      </c>
      <c r="S1507" s="3" t="s">
        <v>4557</v>
      </c>
      <c r="T1507" s="4">
        <v>149.22</v>
      </c>
      <c r="U1507" s="4">
        <v>19066.248859679999</v>
      </c>
      <c r="V1507" s="10">
        <v>22123.354858999999</v>
      </c>
      <c r="W1507" s="4">
        <v>1.36710896662646</v>
      </c>
      <c r="X1507" s="4">
        <v>190.59</v>
      </c>
      <c r="Y1507" s="4">
        <v>123.17</v>
      </c>
      <c r="Z1507" s="4">
        <v>23.521438</v>
      </c>
      <c r="AA1507" s="10">
        <v>22.304599333300001</v>
      </c>
      <c r="AB1507" s="10">
        <v>23.661414388699999</v>
      </c>
      <c r="AC1507" s="4">
        <v>1.9356679999999999</v>
      </c>
      <c r="AD1507" s="4">
        <v>1.7667012587074999</v>
      </c>
      <c r="AE1507" s="4">
        <v>1.8388307619544999</v>
      </c>
      <c r="AF1507" s="4">
        <v>15.360619</v>
      </c>
      <c r="AG1507" s="4">
        <v>15.767121897503401</v>
      </c>
      <c r="AH1507" s="4">
        <v>16.631177936774598</v>
      </c>
      <c r="AI1507" s="4">
        <v>15.894759000000001</v>
      </c>
      <c r="AJ1507" s="4" t="s">
        <v>2924</v>
      </c>
    </row>
    <row r="1508" spans="1:36" hidden="1" x14ac:dyDescent="0.3">
      <c r="A1508" s="1" t="s">
        <v>1502</v>
      </c>
      <c r="B1508" s="2">
        <v>20079968</v>
      </c>
      <c r="C1508" s="3" t="s">
        <v>2936</v>
      </c>
      <c r="D1508" s="4">
        <v>23298.124954399998</v>
      </c>
      <c r="E1508" s="3" t="s">
        <v>2977</v>
      </c>
      <c r="F1508" s="3" t="s">
        <v>3358</v>
      </c>
      <c r="G1508" s="3" t="s">
        <v>3358</v>
      </c>
      <c r="H1508" s="3" t="s">
        <v>3359</v>
      </c>
      <c r="I1508" s="3" t="s">
        <v>3308</v>
      </c>
      <c r="J1508" s="4">
        <v>20.571784000000001</v>
      </c>
      <c r="K1508" s="4">
        <v>30.376344</v>
      </c>
      <c r="L1508" s="4">
        <v>-6.909789</v>
      </c>
      <c r="M1508" s="4">
        <v>-0.61475400000000002</v>
      </c>
      <c r="N1508" s="4">
        <v>38.528114000000002</v>
      </c>
      <c r="O1508" s="4">
        <v>29.927710999999999</v>
      </c>
      <c r="P1508" s="4">
        <v>2.2450839999999999</v>
      </c>
      <c r="Q1508" s="4">
        <v>15.929017999999999</v>
      </c>
      <c r="R1508" s="4">
        <v>29.507850000000001</v>
      </c>
      <c r="S1508" s="3" t="s">
        <v>5973</v>
      </c>
      <c r="T1508" s="4">
        <v>19.399999999999999</v>
      </c>
      <c r="U1508" s="4">
        <v>23298.124954399998</v>
      </c>
      <c r="V1508" s="10">
        <v>18817.175063999999</v>
      </c>
      <c r="W1508" s="4">
        <v>1.8092783505154599</v>
      </c>
      <c r="X1508" s="4">
        <v>26.045000000000002</v>
      </c>
      <c r="Y1508" s="4">
        <v>12.44</v>
      </c>
      <c r="Z1508" s="4">
        <v>38.528114000000002</v>
      </c>
      <c r="AA1508" s="10">
        <v>19.930903934722199</v>
      </c>
      <c r="AB1508" s="10">
        <v>19.878308508959201</v>
      </c>
      <c r="AC1508" s="4">
        <v>1.5992059999999999</v>
      </c>
      <c r="AD1508" s="4">
        <v>1.3401570933122</v>
      </c>
      <c r="AE1508" s="4">
        <v>1.4922424965469001</v>
      </c>
      <c r="AF1508" s="4">
        <v>15.929017999999999</v>
      </c>
      <c r="AG1508" s="4">
        <v>9.5794006537265002</v>
      </c>
      <c r="AH1508" s="4">
        <v>13.0841900088441</v>
      </c>
      <c r="AI1508" s="4">
        <v>2.2450839999999999</v>
      </c>
      <c r="AJ1508" s="4">
        <v>2.4450430000000001</v>
      </c>
    </row>
    <row r="1509" spans="1:36" hidden="1" x14ac:dyDescent="0.3">
      <c r="A1509" s="1" t="s">
        <v>1503</v>
      </c>
      <c r="B1509" s="2">
        <v>4072225</v>
      </c>
      <c r="C1509" s="3" t="s">
        <v>2919</v>
      </c>
      <c r="D1509" s="4">
        <v>516.64639238999996</v>
      </c>
      <c r="E1509" s="3" t="s">
        <v>2930</v>
      </c>
      <c r="F1509" s="3" t="s">
        <v>2931</v>
      </c>
      <c r="G1509" s="3" t="s">
        <v>2931</v>
      </c>
      <c r="H1509" s="3" t="s">
        <v>2932</v>
      </c>
      <c r="I1509" s="3" t="s">
        <v>3233</v>
      </c>
      <c r="J1509" s="4">
        <v>3.7641149999999999</v>
      </c>
      <c r="K1509" s="4">
        <v>29.827316</v>
      </c>
      <c r="L1509" s="4">
        <v>15.020861999999999</v>
      </c>
      <c r="M1509" s="4">
        <v>0.73081600000000002</v>
      </c>
      <c r="N1509" s="4" t="s">
        <v>2924</v>
      </c>
      <c r="O1509" s="4">
        <v>16.343874</v>
      </c>
      <c r="P1509" s="4">
        <v>0.68744799999999995</v>
      </c>
      <c r="Q1509" s="4" t="s">
        <v>2935</v>
      </c>
      <c r="R1509" s="4" t="s">
        <v>2935</v>
      </c>
      <c r="S1509" s="3" t="s">
        <v>5974</v>
      </c>
      <c r="T1509" s="5" t="s">
        <v>5975</v>
      </c>
      <c r="U1509" s="4">
        <v>516.64639238999996</v>
      </c>
      <c r="V1509" s="10" t="s">
        <v>2935</v>
      </c>
      <c r="W1509" s="4">
        <v>5.3204353083434102</v>
      </c>
      <c r="X1509" s="4">
        <v>9.4600000000000009</v>
      </c>
      <c r="Y1509" s="5" t="s">
        <v>5976</v>
      </c>
      <c r="Z1509" s="4" t="s">
        <v>2924</v>
      </c>
      <c r="AA1509" s="10">
        <v>15.1743119266</v>
      </c>
      <c r="AB1509" s="10">
        <v>18.3777777777</v>
      </c>
      <c r="AC1509" s="4" t="s">
        <v>2935</v>
      </c>
      <c r="AD1509" s="4" t="s">
        <v>2935</v>
      </c>
      <c r="AE1509" s="4" t="s">
        <v>2935</v>
      </c>
      <c r="AF1509" s="4" t="s">
        <v>2935</v>
      </c>
      <c r="AG1509" s="4" t="s">
        <v>2935</v>
      </c>
      <c r="AH1509" s="4" t="s">
        <v>2935</v>
      </c>
      <c r="AI1509" s="4">
        <v>0.68744799999999995</v>
      </c>
      <c r="AJ1509" s="4">
        <v>0.81205799999999995</v>
      </c>
    </row>
    <row r="1510" spans="1:36" hidden="1" x14ac:dyDescent="0.3">
      <c r="A1510" s="1" t="s">
        <v>1504</v>
      </c>
      <c r="B1510" s="2">
        <v>4133514</v>
      </c>
      <c r="C1510" s="3" t="s">
        <v>2936</v>
      </c>
      <c r="D1510" s="4">
        <v>27979.12805598</v>
      </c>
      <c r="E1510" s="3" t="s">
        <v>3007</v>
      </c>
      <c r="F1510" s="3" t="s">
        <v>3008</v>
      </c>
      <c r="G1510" s="3" t="s">
        <v>3009</v>
      </c>
      <c r="H1510" s="3" t="s">
        <v>3010</v>
      </c>
      <c r="I1510" s="3" t="s">
        <v>3664</v>
      </c>
      <c r="J1510" s="4">
        <v>51.804749999999999</v>
      </c>
      <c r="K1510" s="4">
        <v>0.65724199999999999</v>
      </c>
      <c r="L1510" s="4">
        <v>0.30894700000000003</v>
      </c>
      <c r="M1510" s="4">
        <v>0.74469399999999997</v>
      </c>
      <c r="N1510" s="4">
        <v>27.147157</v>
      </c>
      <c r="O1510" s="4">
        <v>29.952030000000001</v>
      </c>
      <c r="P1510" s="4">
        <v>7.665502</v>
      </c>
      <c r="Q1510" s="4">
        <v>15.628114999999999</v>
      </c>
      <c r="R1510" s="4">
        <v>49.921712999999997</v>
      </c>
      <c r="S1510" s="3" t="s">
        <v>5977</v>
      </c>
      <c r="T1510" s="4">
        <v>81.17</v>
      </c>
      <c r="U1510" s="4">
        <v>27979.12805598</v>
      </c>
      <c r="V1510" s="10">
        <v>34034.128055000001</v>
      </c>
      <c r="W1510" s="4">
        <v>2.8089195515584602</v>
      </c>
      <c r="X1510" s="4">
        <v>81.34</v>
      </c>
      <c r="Y1510" s="4">
        <v>51.02</v>
      </c>
      <c r="Z1510" s="4">
        <v>27.903058999999999</v>
      </c>
      <c r="AA1510" s="10">
        <v>20.9589960751</v>
      </c>
      <c r="AB1510" s="10">
        <v>21.654341539400001</v>
      </c>
      <c r="AC1510" s="4">
        <v>2.6591239999999998</v>
      </c>
      <c r="AD1510" s="4">
        <v>2.6343583541014</v>
      </c>
      <c r="AE1510" s="4">
        <v>2.6670669421417998</v>
      </c>
      <c r="AF1510" s="4">
        <v>15.628114999999999</v>
      </c>
      <c r="AG1510" s="4">
        <v>14.5048321720007</v>
      </c>
      <c r="AH1510" s="4">
        <v>15.068212272741301</v>
      </c>
      <c r="AI1510" s="4">
        <v>7.665502</v>
      </c>
      <c r="AJ1510" s="4" t="s">
        <v>2924</v>
      </c>
    </row>
    <row r="1511" spans="1:36" hidden="1" x14ac:dyDescent="0.3">
      <c r="A1511" s="1" t="s">
        <v>1505</v>
      </c>
      <c r="B1511" s="2">
        <v>4996499</v>
      </c>
      <c r="C1511" s="3" t="s">
        <v>2919</v>
      </c>
      <c r="D1511" s="4">
        <v>512.12241259999996</v>
      </c>
      <c r="E1511" s="3" t="s">
        <v>2937</v>
      </c>
      <c r="F1511" s="3" t="s">
        <v>2967</v>
      </c>
      <c r="G1511" s="3" t="s">
        <v>3087</v>
      </c>
      <c r="H1511" s="3" t="s">
        <v>3088</v>
      </c>
      <c r="I1511" s="3" t="s">
        <v>3149</v>
      </c>
      <c r="J1511" s="4">
        <v>-31.493815000000001</v>
      </c>
      <c r="K1511" s="4">
        <v>-29.892892</v>
      </c>
      <c r="L1511" s="4">
        <v>-26.866430000000001</v>
      </c>
      <c r="M1511" s="4">
        <v>6.9492999999999999E-2</v>
      </c>
      <c r="N1511" s="4">
        <v>12.403100999999999</v>
      </c>
      <c r="O1511" s="4">
        <v>11.793612</v>
      </c>
      <c r="P1511" s="4">
        <v>0.39965600000000001</v>
      </c>
      <c r="Q1511" s="4">
        <v>5.9436010000000001</v>
      </c>
      <c r="R1511" s="4">
        <v>14.542795</v>
      </c>
      <c r="S1511" s="3" t="s">
        <v>5978</v>
      </c>
      <c r="T1511" s="4">
        <v>14.4</v>
      </c>
      <c r="U1511" s="4">
        <v>512.12241259999996</v>
      </c>
      <c r="V1511" s="10">
        <v>772.22241199999996</v>
      </c>
      <c r="W1511" s="4">
        <v>2.0833333333333299</v>
      </c>
      <c r="X1511" s="4">
        <v>25.27</v>
      </c>
      <c r="Y1511" s="4">
        <v>13.71</v>
      </c>
      <c r="Z1511" s="4">
        <v>12.403100999999999</v>
      </c>
      <c r="AA1511" s="10">
        <v>6.3576158940000003</v>
      </c>
      <c r="AB1511" s="10">
        <v>7.3940949935000004</v>
      </c>
      <c r="AC1511" s="4">
        <v>0.176593</v>
      </c>
      <c r="AD1511" s="4">
        <v>0.16900481137609999</v>
      </c>
      <c r="AE1511" s="4">
        <v>0.18000802170970001</v>
      </c>
      <c r="AF1511" s="4">
        <v>5.9436010000000001</v>
      </c>
      <c r="AG1511" s="4">
        <v>4.4792483294664001</v>
      </c>
      <c r="AH1511" s="4">
        <v>5.5396155810616996</v>
      </c>
      <c r="AI1511" s="4">
        <v>0.39965600000000001</v>
      </c>
      <c r="AJ1511" s="4">
        <v>0.79601999999999995</v>
      </c>
    </row>
    <row r="1512" spans="1:36" hidden="1" x14ac:dyDescent="0.3">
      <c r="A1512" s="1" t="s">
        <v>1506</v>
      </c>
      <c r="B1512" s="2">
        <v>103308</v>
      </c>
      <c r="C1512" s="3" t="s">
        <v>2936</v>
      </c>
      <c r="D1512" s="4">
        <v>4586.2964647500003</v>
      </c>
      <c r="E1512" s="3" t="s">
        <v>2930</v>
      </c>
      <c r="F1512" s="3" t="s">
        <v>2958</v>
      </c>
      <c r="G1512" s="3" t="s">
        <v>2958</v>
      </c>
      <c r="H1512" s="3" t="s">
        <v>3118</v>
      </c>
      <c r="I1512" s="3" t="s">
        <v>3093</v>
      </c>
      <c r="J1512" s="4">
        <v>67.980295999999996</v>
      </c>
      <c r="K1512" s="4">
        <v>15.723981999999999</v>
      </c>
      <c r="L1512" s="4">
        <v>14.447818</v>
      </c>
      <c r="M1512" s="4">
        <v>0.51937100000000003</v>
      </c>
      <c r="N1512" s="4">
        <v>17.05</v>
      </c>
      <c r="O1512" s="4">
        <v>38.376206000000003</v>
      </c>
      <c r="P1512" s="4">
        <v>1.6536960000000001</v>
      </c>
      <c r="Q1512" s="4">
        <v>10.259078000000001</v>
      </c>
      <c r="R1512" s="4" t="s">
        <v>2924</v>
      </c>
      <c r="S1512" s="3" t="s">
        <v>5979</v>
      </c>
      <c r="T1512" s="4">
        <v>71.61</v>
      </c>
      <c r="U1512" s="4">
        <v>4586.2964647500003</v>
      </c>
      <c r="V1512" s="10">
        <v>6493.9964639999998</v>
      </c>
      <c r="W1512" s="4">
        <v>1.73160173160173</v>
      </c>
      <c r="X1512" s="4">
        <v>72.819999999999993</v>
      </c>
      <c r="Y1512" s="4">
        <v>42.32</v>
      </c>
      <c r="Z1512" s="4">
        <v>17.045940999999999</v>
      </c>
      <c r="AA1512" s="10">
        <v>12.059616032299999</v>
      </c>
      <c r="AB1512" s="10">
        <v>13.091551278400001</v>
      </c>
      <c r="AC1512" s="4">
        <v>1.3997790000000001</v>
      </c>
      <c r="AD1512" s="4">
        <v>1.3219431059724001</v>
      </c>
      <c r="AE1512" s="4">
        <v>1.4315098561723001</v>
      </c>
      <c r="AF1512" s="4">
        <v>10.259078000000001</v>
      </c>
      <c r="AG1512" s="4" t="s">
        <v>2935</v>
      </c>
      <c r="AH1512" s="4" t="s">
        <v>2935</v>
      </c>
      <c r="AI1512" s="4">
        <v>1.6536960000000001</v>
      </c>
      <c r="AJ1512" s="4">
        <v>3.012114</v>
      </c>
    </row>
    <row r="1513" spans="1:36" hidden="1" x14ac:dyDescent="0.3">
      <c r="A1513" s="1" t="s">
        <v>1507</v>
      </c>
      <c r="B1513" s="2">
        <v>4096035</v>
      </c>
      <c r="C1513" s="3" t="s">
        <v>2936</v>
      </c>
      <c r="D1513" s="4">
        <v>2263.3776838399999</v>
      </c>
      <c r="E1513" s="3" t="s">
        <v>2937</v>
      </c>
      <c r="F1513" s="3" t="s">
        <v>2938</v>
      </c>
      <c r="G1513" s="3" t="s">
        <v>3047</v>
      </c>
      <c r="H1513" s="3" t="s">
        <v>3071</v>
      </c>
      <c r="I1513" s="3" t="s">
        <v>3665</v>
      </c>
      <c r="J1513" s="4">
        <v>25.679758</v>
      </c>
      <c r="K1513" s="4">
        <v>15.739269</v>
      </c>
      <c r="L1513" s="4">
        <v>14.375491</v>
      </c>
      <c r="M1513" s="4">
        <v>2.3190439999999999</v>
      </c>
      <c r="N1513" s="4">
        <v>22.75</v>
      </c>
      <c r="O1513" s="4">
        <v>11.685392999999999</v>
      </c>
      <c r="P1513" s="4">
        <v>1.771936</v>
      </c>
      <c r="Q1513" s="4">
        <v>8.446904</v>
      </c>
      <c r="R1513" s="4">
        <v>13.924794</v>
      </c>
      <c r="S1513" s="3" t="s">
        <v>5980</v>
      </c>
      <c r="T1513" s="4">
        <v>29.12</v>
      </c>
      <c r="U1513" s="4">
        <v>2263.3776838399999</v>
      </c>
      <c r="V1513" s="10">
        <v>2832.1116830000001</v>
      </c>
      <c r="W1513" s="4">
        <v>2.7472527472527499</v>
      </c>
      <c r="X1513" s="4">
        <v>32.18</v>
      </c>
      <c r="Y1513" s="4">
        <v>22.5</v>
      </c>
      <c r="Z1513" s="4">
        <v>22.75</v>
      </c>
      <c r="AA1513" s="10">
        <v>19.650448748199999</v>
      </c>
      <c r="AB1513" s="10">
        <v>20.090240503299999</v>
      </c>
      <c r="AC1513" s="4">
        <v>1.3907639999999999</v>
      </c>
      <c r="AD1513" s="4">
        <v>1.3788616013482999</v>
      </c>
      <c r="AE1513" s="4">
        <v>1.3920703647107999</v>
      </c>
      <c r="AF1513" s="4">
        <v>8.446904</v>
      </c>
      <c r="AG1513" s="4">
        <v>8.6978645711126994</v>
      </c>
      <c r="AH1513" s="4">
        <v>8.8845420021962997</v>
      </c>
      <c r="AI1513" s="4">
        <v>1.771936</v>
      </c>
      <c r="AJ1513" s="4">
        <v>2.458421</v>
      </c>
    </row>
    <row r="1514" spans="1:36" hidden="1" x14ac:dyDescent="0.3">
      <c r="A1514" s="1" t="s">
        <v>1508</v>
      </c>
      <c r="B1514" s="2">
        <v>4261579</v>
      </c>
      <c r="C1514" s="3" t="s">
        <v>2936</v>
      </c>
      <c r="D1514" s="4">
        <v>1515.6535106900001</v>
      </c>
      <c r="E1514" s="3" t="s">
        <v>2977</v>
      </c>
      <c r="F1514" s="3" t="s">
        <v>3358</v>
      </c>
      <c r="G1514" s="3" t="s">
        <v>3358</v>
      </c>
      <c r="H1514" s="3" t="s">
        <v>3554</v>
      </c>
      <c r="I1514" s="3" t="s">
        <v>3162</v>
      </c>
      <c r="J1514" s="4">
        <v>-4.4194110000000002</v>
      </c>
      <c r="K1514" s="4">
        <v>5.0476190000000001</v>
      </c>
      <c r="L1514" s="4">
        <v>0.54694600000000004</v>
      </c>
      <c r="M1514" s="4">
        <v>1.94085</v>
      </c>
      <c r="N1514" s="4" t="s">
        <v>2924</v>
      </c>
      <c r="O1514" s="4">
        <v>46.737287999999999</v>
      </c>
      <c r="P1514" s="4">
        <v>1.8398669999999999</v>
      </c>
      <c r="Q1514" s="4">
        <v>42.695028999999998</v>
      </c>
      <c r="R1514" s="4">
        <v>44.559657000000001</v>
      </c>
      <c r="S1514" s="3" t="s">
        <v>5981</v>
      </c>
      <c r="T1514" s="5" t="s">
        <v>5982</v>
      </c>
      <c r="U1514" s="4">
        <v>1515.6535106900001</v>
      </c>
      <c r="V1514" s="10">
        <v>7205.8535099999999</v>
      </c>
      <c r="W1514" s="4">
        <v>4.3517679057117</v>
      </c>
      <c r="X1514" s="4">
        <v>13.27</v>
      </c>
      <c r="Y1514" s="4">
        <v>7.85</v>
      </c>
      <c r="Z1514" s="4" t="s">
        <v>2924</v>
      </c>
      <c r="AA1514" s="10" t="s">
        <v>2924</v>
      </c>
      <c r="AB1514" s="10" t="s">
        <v>2924</v>
      </c>
      <c r="AC1514" s="4">
        <v>14.912775999999999</v>
      </c>
      <c r="AD1514" s="4" t="s">
        <v>2935</v>
      </c>
      <c r="AE1514" s="4" t="s">
        <v>2935</v>
      </c>
      <c r="AF1514" s="4">
        <v>42.695028999999998</v>
      </c>
      <c r="AG1514" s="4">
        <v>19.699195722841999</v>
      </c>
      <c r="AH1514" s="4">
        <v>17.890251799364901</v>
      </c>
      <c r="AI1514" s="4">
        <v>1.8398669999999999</v>
      </c>
      <c r="AJ1514" s="4">
        <v>1.8987780000000001</v>
      </c>
    </row>
    <row r="1515" spans="1:36" hidden="1" x14ac:dyDescent="0.3">
      <c r="A1515" s="1" t="s">
        <v>1509</v>
      </c>
      <c r="B1515" s="2">
        <v>109390153</v>
      </c>
      <c r="C1515" s="3" t="s">
        <v>2936</v>
      </c>
      <c r="D1515" s="4">
        <v>46167.559107039997</v>
      </c>
      <c r="E1515" s="3" t="s">
        <v>3007</v>
      </c>
      <c r="F1515" s="3" t="s">
        <v>3256</v>
      </c>
      <c r="G1515" s="3" t="s">
        <v>3257</v>
      </c>
      <c r="H1515" s="3" t="s">
        <v>3257</v>
      </c>
      <c r="I1515" s="3" t="s">
        <v>3426</v>
      </c>
      <c r="J1515" s="4">
        <v>18.91358</v>
      </c>
      <c r="K1515" s="4">
        <v>11.688312</v>
      </c>
      <c r="L1515" s="4">
        <v>5.0152640000000002</v>
      </c>
      <c r="M1515" s="5" t="s">
        <v>3666</v>
      </c>
      <c r="N1515" s="4">
        <v>43.544303999999997</v>
      </c>
      <c r="O1515" s="4">
        <v>32.896174999999999</v>
      </c>
      <c r="P1515" s="4">
        <v>4.3348329999999997</v>
      </c>
      <c r="Q1515" s="4">
        <v>15.382164</v>
      </c>
      <c r="R1515" s="4">
        <v>30.082297000000001</v>
      </c>
      <c r="S1515" s="3" t="s">
        <v>5983</v>
      </c>
      <c r="T1515" s="4">
        <v>24.08</v>
      </c>
      <c r="U1515" s="4">
        <v>46167.559107039997</v>
      </c>
      <c r="V1515" s="10">
        <v>53937.559107000001</v>
      </c>
      <c r="W1515" s="4">
        <v>3.40531561461794</v>
      </c>
      <c r="X1515" s="4">
        <v>24.31</v>
      </c>
      <c r="Y1515" s="4">
        <v>17.670000000000002</v>
      </c>
      <c r="Z1515" s="4">
        <v>43.544303999999997</v>
      </c>
      <c r="AA1515" s="10">
        <v>20.054967935299999</v>
      </c>
      <c r="AB1515" s="10">
        <v>21.048031117499999</v>
      </c>
      <c r="AC1515" s="4">
        <v>3.4890720000000002</v>
      </c>
      <c r="AD1515" s="4">
        <v>3.3827797471902001</v>
      </c>
      <c r="AE1515" s="4">
        <v>3.4604160664863</v>
      </c>
      <c r="AF1515" s="4">
        <v>15.382164</v>
      </c>
      <c r="AG1515" s="4">
        <v>14.1403084894819</v>
      </c>
      <c r="AH1515" s="4">
        <v>14.426146162041</v>
      </c>
      <c r="AI1515" s="4">
        <v>4.3348329999999997</v>
      </c>
      <c r="AJ1515" s="4" t="s">
        <v>2924</v>
      </c>
    </row>
    <row r="1516" spans="1:36" hidden="1" x14ac:dyDescent="0.3">
      <c r="A1516" s="1" t="s">
        <v>1510</v>
      </c>
      <c r="B1516" s="2">
        <v>5314204</v>
      </c>
      <c r="C1516" s="3" t="s">
        <v>2941</v>
      </c>
      <c r="D1516" s="4">
        <v>2265.17431128</v>
      </c>
      <c r="E1516" s="3" t="s">
        <v>2920</v>
      </c>
      <c r="F1516" s="3" t="s">
        <v>2921</v>
      </c>
      <c r="G1516" s="3" t="s">
        <v>2942</v>
      </c>
      <c r="H1516" s="3" t="s">
        <v>2942</v>
      </c>
      <c r="I1516" s="3" t="s">
        <v>3051</v>
      </c>
      <c r="J1516" s="4">
        <v>81.735456999999997</v>
      </c>
      <c r="K1516" s="4">
        <v>24.988824000000001</v>
      </c>
      <c r="L1516" s="4">
        <v>-5.7475139999999998</v>
      </c>
      <c r="M1516" s="4">
        <v>-1.2363120000000001</v>
      </c>
      <c r="N1516" s="4" t="s">
        <v>2924</v>
      </c>
      <c r="O1516" s="4" t="s">
        <v>2924</v>
      </c>
      <c r="P1516" s="4">
        <v>4.1202480000000001</v>
      </c>
      <c r="Q1516" s="4" t="s">
        <v>2924</v>
      </c>
      <c r="R1516" s="4" t="s">
        <v>2924</v>
      </c>
      <c r="S1516" s="3" t="s">
        <v>5984</v>
      </c>
      <c r="T1516" s="4">
        <v>55.92</v>
      </c>
      <c r="U1516" s="4">
        <v>2265.17431128</v>
      </c>
      <c r="V1516" s="10">
        <v>1753.7763110000001</v>
      </c>
      <c r="W1516" s="4" t="s">
        <v>2935</v>
      </c>
      <c r="X1516" s="4">
        <v>73</v>
      </c>
      <c r="Y1516" s="4">
        <v>27.31</v>
      </c>
      <c r="Z1516" s="4" t="s">
        <v>2924</v>
      </c>
      <c r="AA1516" s="10" t="s">
        <v>2924</v>
      </c>
      <c r="AB1516" s="10" t="s">
        <v>2924</v>
      </c>
      <c r="AC1516" s="4" t="s">
        <v>2924</v>
      </c>
      <c r="AD1516" s="4" t="s">
        <v>2924</v>
      </c>
      <c r="AE1516" s="4" t="s">
        <v>2924</v>
      </c>
      <c r="AF1516" s="4" t="s">
        <v>2924</v>
      </c>
      <c r="AG1516" s="4" t="s">
        <v>2924</v>
      </c>
      <c r="AH1516" s="4" t="s">
        <v>2924</v>
      </c>
      <c r="AI1516" s="4">
        <v>4.1202480000000001</v>
      </c>
      <c r="AJ1516" s="4">
        <v>4.1202480000000001</v>
      </c>
    </row>
    <row r="1517" spans="1:36" hidden="1" x14ac:dyDescent="0.3">
      <c r="A1517" s="1" t="s">
        <v>1511</v>
      </c>
      <c r="B1517" s="2">
        <v>4547508</v>
      </c>
      <c r="C1517" s="3" t="s">
        <v>2919</v>
      </c>
      <c r="D1517" s="4">
        <v>44301.776176339998</v>
      </c>
      <c r="E1517" s="3" t="s">
        <v>3007</v>
      </c>
      <c r="F1517" s="3" t="s">
        <v>3008</v>
      </c>
      <c r="G1517" s="3" t="s">
        <v>3317</v>
      </c>
      <c r="H1517" s="3" t="s">
        <v>3363</v>
      </c>
      <c r="I1517" s="3" t="s">
        <v>3667</v>
      </c>
      <c r="J1517" s="4">
        <v>0.122624</v>
      </c>
      <c r="K1517" s="4">
        <v>-8.4384639999999997</v>
      </c>
      <c r="L1517" s="4">
        <v>-11.538462000000001</v>
      </c>
      <c r="M1517" s="4">
        <v>3.15856</v>
      </c>
      <c r="N1517" s="4">
        <v>19.662853999999999</v>
      </c>
      <c r="O1517" s="4">
        <v>42.033462</v>
      </c>
      <c r="P1517" s="4">
        <v>1.7742290000000001</v>
      </c>
      <c r="Q1517" s="4">
        <v>13.547825</v>
      </c>
      <c r="R1517" s="4">
        <v>50.581563000000003</v>
      </c>
      <c r="S1517" s="3" t="s">
        <v>5985</v>
      </c>
      <c r="T1517" s="4">
        <v>32.659999999999997</v>
      </c>
      <c r="U1517" s="4">
        <v>44301.776176339998</v>
      </c>
      <c r="V1517" s="10">
        <v>60558.776175999999</v>
      </c>
      <c r="W1517" s="4">
        <v>2.8169014084507</v>
      </c>
      <c r="X1517" s="4">
        <v>38.28</v>
      </c>
      <c r="Y1517" s="4">
        <v>28.614999999999998</v>
      </c>
      <c r="Z1517" s="4">
        <v>19.662853999999999</v>
      </c>
      <c r="AA1517" s="10">
        <v>16.181133571099998</v>
      </c>
      <c r="AB1517" s="10">
        <v>17.0444167271</v>
      </c>
      <c r="AC1517" s="4">
        <v>3.9978069999999999</v>
      </c>
      <c r="AD1517" s="4">
        <v>3.7939500532545001</v>
      </c>
      <c r="AE1517" s="4">
        <v>3.9561488164769001</v>
      </c>
      <c r="AF1517" s="4">
        <v>13.547825</v>
      </c>
      <c r="AG1517" s="4">
        <v>12.805632260949199</v>
      </c>
      <c r="AH1517" s="4">
        <v>13.353071710105599</v>
      </c>
      <c r="AI1517" s="4">
        <v>1.7742290000000001</v>
      </c>
      <c r="AJ1517" s="4" t="s">
        <v>2924</v>
      </c>
    </row>
    <row r="1518" spans="1:36" hidden="1" x14ac:dyDescent="0.3">
      <c r="A1518" s="1" t="s">
        <v>1512</v>
      </c>
      <c r="B1518" s="2">
        <v>100334</v>
      </c>
      <c r="C1518" s="3" t="s">
        <v>2936</v>
      </c>
      <c r="D1518" s="4">
        <v>19429.146525600001</v>
      </c>
      <c r="E1518" s="3" t="s">
        <v>2930</v>
      </c>
      <c r="F1518" s="3" t="s">
        <v>2931</v>
      </c>
      <c r="G1518" s="3" t="s">
        <v>2931</v>
      </c>
      <c r="H1518" s="3" t="s">
        <v>3243</v>
      </c>
      <c r="I1518" s="3" t="s">
        <v>2933</v>
      </c>
      <c r="J1518" s="4">
        <v>62.790697999999999</v>
      </c>
      <c r="K1518" s="4">
        <v>19.366626</v>
      </c>
      <c r="L1518" s="4">
        <v>14.152592</v>
      </c>
      <c r="M1518" s="4">
        <v>2.2964509999999998</v>
      </c>
      <c r="N1518" s="4" t="s">
        <v>2924</v>
      </c>
      <c r="O1518" s="4" t="s">
        <v>2924</v>
      </c>
      <c r="P1518" s="4">
        <v>1.353685</v>
      </c>
      <c r="Q1518" s="4" t="s">
        <v>2935</v>
      </c>
      <c r="R1518" s="4" t="s">
        <v>2935</v>
      </c>
      <c r="S1518" s="3" t="s">
        <v>5986</v>
      </c>
      <c r="T1518" s="4">
        <v>19.600000000000001</v>
      </c>
      <c r="U1518" s="4">
        <v>19429.146525600001</v>
      </c>
      <c r="V1518" s="10" t="s">
        <v>2935</v>
      </c>
      <c r="W1518" s="4">
        <v>4.1836734693877498</v>
      </c>
      <c r="X1518" s="4">
        <v>20</v>
      </c>
      <c r="Y1518" s="4">
        <v>11.64</v>
      </c>
      <c r="Z1518" s="4" t="s">
        <v>2924</v>
      </c>
      <c r="AA1518" s="10">
        <v>13.712047012699999</v>
      </c>
      <c r="AB1518" s="10">
        <v>17.8791334093</v>
      </c>
      <c r="AC1518" s="4" t="s">
        <v>2935</v>
      </c>
      <c r="AD1518" s="4" t="s">
        <v>2935</v>
      </c>
      <c r="AE1518" s="4" t="s">
        <v>2935</v>
      </c>
      <c r="AF1518" s="4" t="s">
        <v>2935</v>
      </c>
      <c r="AG1518" s="4" t="s">
        <v>2935</v>
      </c>
      <c r="AH1518" s="4" t="s">
        <v>2935</v>
      </c>
      <c r="AI1518" s="4">
        <v>1.353685</v>
      </c>
      <c r="AJ1518" s="4">
        <v>1.679808</v>
      </c>
    </row>
    <row r="1519" spans="1:36" hidden="1" x14ac:dyDescent="0.3">
      <c r="A1519" s="1" t="s">
        <v>1513</v>
      </c>
      <c r="B1519" s="2">
        <v>4972803</v>
      </c>
      <c r="C1519" s="3" t="s">
        <v>2936</v>
      </c>
      <c r="D1519" s="4">
        <v>29390.328000000001</v>
      </c>
      <c r="E1519" s="3" t="s">
        <v>2946</v>
      </c>
      <c r="F1519" s="3" t="s">
        <v>3022</v>
      </c>
      <c r="G1519" s="3" t="s">
        <v>3029</v>
      </c>
      <c r="H1519" s="3" t="s">
        <v>3030</v>
      </c>
      <c r="I1519" s="3" t="s">
        <v>3196</v>
      </c>
      <c r="J1519" s="4">
        <v>25.169067999999999</v>
      </c>
      <c r="K1519" s="4">
        <v>10.113813</v>
      </c>
      <c r="L1519" s="4">
        <v>9.6035020000000006</v>
      </c>
      <c r="M1519" s="4">
        <v>13.998794999999999</v>
      </c>
      <c r="N1519" s="4">
        <v>48.512821000000002</v>
      </c>
      <c r="O1519" s="4">
        <v>32.993606</v>
      </c>
      <c r="P1519" s="4">
        <v>5.7571760000000003</v>
      </c>
      <c r="Q1519" s="4">
        <v>24.957311000000001</v>
      </c>
      <c r="R1519" s="4">
        <v>46.901766000000002</v>
      </c>
      <c r="S1519" s="3" t="s">
        <v>5987</v>
      </c>
      <c r="T1519" s="4">
        <v>170.28</v>
      </c>
      <c r="U1519" s="4">
        <v>29390.328000000001</v>
      </c>
      <c r="V1519" s="10">
        <v>29624.328000000001</v>
      </c>
      <c r="W1519" s="4" t="s">
        <v>2935</v>
      </c>
      <c r="X1519" s="5" t="s">
        <v>5988</v>
      </c>
      <c r="Y1519" s="4">
        <v>119.72</v>
      </c>
      <c r="Z1519" s="4">
        <v>48.512821000000002</v>
      </c>
      <c r="AA1519" s="10">
        <v>24.5395236496</v>
      </c>
      <c r="AB1519" s="10">
        <v>24.5395236496</v>
      </c>
      <c r="AC1519" s="4">
        <v>5.9498550000000003</v>
      </c>
      <c r="AD1519" s="4">
        <v>5.6592841335472999</v>
      </c>
      <c r="AE1519" s="4">
        <v>5.6592841335472999</v>
      </c>
      <c r="AF1519" s="4">
        <v>24.957311000000001</v>
      </c>
      <c r="AG1519" s="4">
        <v>19.747132844578999</v>
      </c>
      <c r="AH1519" s="4">
        <v>19.747132844578999</v>
      </c>
      <c r="AI1519" s="4">
        <v>5.7571760000000003</v>
      </c>
      <c r="AJ1519" s="4">
        <v>13.928834</v>
      </c>
    </row>
    <row r="1520" spans="1:36" hidden="1" x14ac:dyDescent="0.3">
      <c r="A1520" s="1" t="s">
        <v>1514</v>
      </c>
      <c r="B1520" s="2">
        <v>4096920</v>
      </c>
      <c r="C1520" s="3" t="s">
        <v>2936</v>
      </c>
      <c r="D1520" s="4">
        <v>1067.37264</v>
      </c>
      <c r="E1520" s="3" t="s">
        <v>2937</v>
      </c>
      <c r="F1520" s="3" t="s">
        <v>2967</v>
      </c>
      <c r="G1520" s="3" t="s">
        <v>3087</v>
      </c>
      <c r="H1520" s="3" t="s">
        <v>3088</v>
      </c>
      <c r="I1520" s="3" t="s">
        <v>3668</v>
      </c>
      <c r="J1520" s="4">
        <v>-13.046071</v>
      </c>
      <c r="K1520" s="4">
        <v>-9.1022440000000007</v>
      </c>
      <c r="L1520" s="4">
        <v>8.0600330000000007</v>
      </c>
      <c r="M1520" s="4">
        <v>0.24063300000000001</v>
      </c>
      <c r="N1520" s="4">
        <v>20.096485000000001</v>
      </c>
      <c r="O1520" s="4">
        <v>14.107402</v>
      </c>
      <c r="P1520" s="4">
        <v>6.427155</v>
      </c>
      <c r="Q1520" s="4">
        <v>14.046016</v>
      </c>
      <c r="R1520" s="4">
        <v>16.148689000000001</v>
      </c>
      <c r="S1520" s="3" t="s">
        <v>5989</v>
      </c>
      <c r="T1520" s="4">
        <v>58.32</v>
      </c>
      <c r="U1520" s="4">
        <v>1067.37264</v>
      </c>
      <c r="V1520" s="10">
        <v>1109.59664</v>
      </c>
      <c r="W1520" s="4">
        <v>2.6063100137174202</v>
      </c>
      <c r="X1520" s="4">
        <v>74.790000000000006</v>
      </c>
      <c r="Y1520" s="4">
        <v>52.96</v>
      </c>
      <c r="Z1520" s="4">
        <v>20.096485000000001</v>
      </c>
      <c r="AA1520" s="10" t="s">
        <v>2935</v>
      </c>
      <c r="AB1520" s="10">
        <v>21.8358269308</v>
      </c>
      <c r="AC1520" s="4">
        <v>0.77867900000000001</v>
      </c>
      <c r="AD1520" s="4" t="s">
        <v>2935</v>
      </c>
      <c r="AE1520" s="4">
        <v>0.79090007124109996</v>
      </c>
      <c r="AF1520" s="4">
        <v>14.046016</v>
      </c>
      <c r="AG1520" s="4">
        <v>12.4369424038701</v>
      </c>
      <c r="AH1520" s="4">
        <v>12.455360653715299</v>
      </c>
      <c r="AI1520" s="4">
        <v>6.427155</v>
      </c>
      <c r="AJ1520" s="4">
        <v>9.1396329999999999</v>
      </c>
    </row>
    <row r="1521" spans="1:36" hidden="1" x14ac:dyDescent="0.3">
      <c r="A1521" s="1" t="s">
        <v>1515</v>
      </c>
      <c r="B1521" s="2">
        <v>108109</v>
      </c>
      <c r="C1521" s="3" t="s">
        <v>2936</v>
      </c>
      <c r="D1521" s="4">
        <v>4798.5972981000004</v>
      </c>
      <c r="E1521" s="3" t="s">
        <v>2977</v>
      </c>
      <c r="F1521" s="3" t="s">
        <v>2978</v>
      </c>
      <c r="G1521" s="3" t="s">
        <v>3299</v>
      </c>
      <c r="H1521" s="3" t="s">
        <v>3299</v>
      </c>
      <c r="I1521" s="3" t="s">
        <v>2980</v>
      </c>
      <c r="J1521" s="4">
        <v>34.691848999999998</v>
      </c>
      <c r="K1521" s="4">
        <v>17.791944000000001</v>
      </c>
      <c r="L1521" s="4">
        <v>-3.214286</v>
      </c>
      <c r="M1521" s="4">
        <v>4.7680410000000002</v>
      </c>
      <c r="N1521" s="4">
        <v>24.3413173652695</v>
      </c>
      <c r="O1521" s="4">
        <v>8.7891890000000004</v>
      </c>
      <c r="P1521" s="4">
        <v>0.89187799999999995</v>
      </c>
      <c r="Q1521" s="4">
        <v>14.649405</v>
      </c>
      <c r="R1521" s="4">
        <v>12.652115999999999</v>
      </c>
      <c r="S1521" s="3" t="s">
        <v>5990</v>
      </c>
      <c r="T1521" s="4">
        <v>40.65</v>
      </c>
      <c r="U1521" s="4">
        <v>4798.5972981000004</v>
      </c>
      <c r="V1521" s="10">
        <v>9531.1662980000001</v>
      </c>
      <c r="W1521" s="4">
        <v>5.3136531365313697</v>
      </c>
      <c r="X1521" s="4">
        <v>43.78</v>
      </c>
      <c r="Y1521" s="4">
        <v>29.72</v>
      </c>
      <c r="Z1521" s="4">
        <v>24.341317</v>
      </c>
      <c r="AA1521" s="10">
        <v>32.076067229499998</v>
      </c>
      <c r="AB1521" s="10">
        <v>25.6677401022</v>
      </c>
      <c r="AC1521" s="4">
        <v>8.5231659999999998</v>
      </c>
      <c r="AD1521" s="4">
        <v>8.4531661419485999</v>
      </c>
      <c r="AE1521" s="4">
        <v>8.5216228477433003</v>
      </c>
      <c r="AF1521" s="4">
        <v>14.649405</v>
      </c>
      <c r="AG1521" s="4">
        <v>14.0371567970627</v>
      </c>
      <c r="AH1521" s="4">
        <v>14.0497172033346</v>
      </c>
      <c r="AI1521" s="4">
        <v>0.89187799999999995</v>
      </c>
      <c r="AJ1521" s="4">
        <v>0.89187799999999995</v>
      </c>
    </row>
    <row r="1522" spans="1:36" hidden="1" x14ac:dyDescent="0.3">
      <c r="A1522" s="1" t="s">
        <v>1516</v>
      </c>
      <c r="B1522" s="2">
        <v>6642859</v>
      </c>
      <c r="C1522" s="3" t="s">
        <v>2936</v>
      </c>
      <c r="D1522" s="4">
        <v>1298.7532020399999</v>
      </c>
      <c r="E1522" s="3" t="s">
        <v>3098</v>
      </c>
      <c r="F1522" s="3" t="s">
        <v>3098</v>
      </c>
      <c r="G1522" s="3" t="s">
        <v>3099</v>
      </c>
      <c r="H1522" s="3" t="s">
        <v>3158</v>
      </c>
      <c r="I1522" s="3" t="s">
        <v>3159</v>
      </c>
      <c r="J1522" s="4">
        <v>3.2839670000000001</v>
      </c>
      <c r="K1522" s="4">
        <v>1.262626</v>
      </c>
      <c r="L1522" s="4">
        <v>-0.92649800000000004</v>
      </c>
      <c r="M1522" s="4">
        <v>0.50125299999999995</v>
      </c>
      <c r="N1522" s="4">
        <v>30.846153999999999</v>
      </c>
      <c r="O1522" s="4">
        <v>5.0329459999999999</v>
      </c>
      <c r="P1522" s="4">
        <v>2.4410289999999999</v>
      </c>
      <c r="Q1522" s="4">
        <v>7.2173780000000001</v>
      </c>
      <c r="R1522" s="4">
        <v>7.8745729999999998</v>
      </c>
      <c r="S1522" s="3" t="s">
        <v>5991</v>
      </c>
      <c r="T1522" s="4">
        <v>16.04</v>
      </c>
      <c r="U1522" s="4">
        <v>1298.7532020399999</v>
      </c>
      <c r="V1522" s="10">
        <v>1929.2245720000001</v>
      </c>
      <c r="W1522" s="4">
        <v>10.224438902743101</v>
      </c>
      <c r="X1522" s="4">
        <v>17.07</v>
      </c>
      <c r="Y1522" s="4">
        <v>14.2605</v>
      </c>
      <c r="Z1522" s="4">
        <v>30.846153999999999</v>
      </c>
      <c r="AA1522" s="10">
        <v>18.192128841999999</v>
      </c>
      <c r="AB1522" s="10">
        <v>26.785565185399999</v>
      </c>
      <c r="AC1522" s="4">
        <v>5.9358639999999996</v>
      </c>
      <c r="AD1522" s="4">
        <v>6.0315900096731996</v>
      </c>
      <c r="AE1522" s="4">
        <v>6.0400032472587002</v>
      </c>
      <c r="AF1522" s="4">
        <v>7.2173780000000001</v>
      </c>
      <c r="AG1522" s="4">
        <v>7.3774951482077</v>
      </c>
      <c r="AH1522" s="4">
        <v>7.2909058256890997</v>
      </c>
      <c r="AI1522" s="4">
        <v>2.4410289999999999</v>
      </c>
      <c r="AJ1522" s="4">
        <v>2.4410289999999999</v>
      </c>
    </row>
    <row r="1523" spans="1:36" hidden="1" x14ac:dyDescent="0.3">
      <c r="A1523" s="1" t="s">
        <v>1517</v>
      </c>
      <c r="B1523" s="2">
        <v>4060881</v>
      </c>
      <c r="C1523" s="3" t="s">
        <v>2936</v>
      </c>
      <c r="D1523" s="4">
        <v>46161.035918100002</v>
      </c>
      <c r="E1523" s="3" t="s">
        <v>3007</v>
      </c>
      <c r="F1523" s="3" t="s">
        <v>3256</v>
      </c>
      <c r="G1523" s="3" t="s">
        <v>3370</v>
      </c>
      <c r="H1523" s="3" t="s">
        <v>3370</v>
      </c>
      <c r="I1523" s="3" t="s">
        <v>3669</v>
      </c>
      <c r="J1523" s="4">
        <v>13.060523999999999</v>
      </c>
      <c r="K1523" s="4">
        <v>-4.2738589999999999</v>
      </c>
      <c r="L1523" s="4">
        <v>0.48638799999999999</v>
      </c>
      <c r="M1523" s="4">
        <v>3.2368739999999998</v>
      </c>
      <c r="N1523" s="4">
        <v>17.932375</v>
      </c>
      <c r="O1523" s="4">
        <v>16.059868000000002</v>
      </c>
      <c r="P1523" s="4">
        <v>35.925252999999998</v>
      </c>
      <c r="Q1523" s="4">
        <v>11.648471000000001</v>
      </c>
      <c r="R1523" s="4">
        <v>19.75572</v>
      </c>
      <c r="S1523" s="3" t="s">
        <v>5992</v>
      </c>
      <c r="T1523" s="4">
        <v>138.41999999999999</v>
      </c>
      <c r="U1523" s="4">
        <v>46161.035918100002</v>
      </c>
      <c r="V1523" s="10">
        <v>52686.035918000001</v>
      </c>
      <c r="W1523" s="4">
        <v>3.5255020950729699</v>
      </c>
      <c r="X1523" s="4">
        <v>149.30500000000001</v>
      </c>
      <c r="Y1523" s="4">
        <v>117.67</v>
      </c>
      <c r="Z1523" s="4">
        <v>17.932375</v>
      </c>
      <c r="AA1523" s="10">
        <v>18.6776413439</v>
      </c>
      <c r="AB1523" s="10">
        <v>18.9218302311</v>
      </c>
      <c r="AC1523" s="4">
        <v>2.6211959999999999</v>
      </c>
      <c r="AD1523" s="4">
        <v>2.6479128224626001</v>
      </c>
      <c r="AE1523" s="4">
        <v>2.6334163794280001</v>
      </c>
      <c r="AF1523" s="4">
        <v>11.648471000000001</v>
      </c>
      <c r="AG1523" s="4">
        <v>12.818005063261801</v>
      </c>
      <c r="AH1523" s="4">
        <v>13.119860385914899</v>
      </c>
      <c r="AI1523" s="4">
        <v>35.925252999999998</v>
      </c>
      <c r="AJ1523" s="4" t="s">
        <v>2924</v>
      </c>
    </row>
    <row r="1524" spans="1:36" hidden="1" x14ac:dyDescent="0.3">
      <c r="A1524" s="1" t="s">
        <v>1518</v>
      </c>
      <c r="B1524" s="2">
        <v>102965</v>
      </c>
      <c r="C1524" s="3" t="s">
        <v>2936</v>
      </c>
      <c r="D1524" s="4">
        <v>17101.445295590001</v>
      </c>
      <c r="E1524" s="3" t="s">
        <v>2977</v>
      </c>
      <c r="F1524" s="3" t="s">
        <v>2978</v>
      </c>
      <c r="G1524" s="3" t="s">
        <v>2979</v>
      </c>
      <c r="H1524" s="3" t="s">
        <v>2979</v>
      </c>
      <c r="I1524" s="3" t="s">
        <v>2980</v>
      </c>
      <c r="J1524" s="4">
        <v>35.595937999999997</v>
      </c>
      <c r="K1524" s="4">
        <v>11.174408</v>
      </c>
      <c r="L1524" s="4">
        <v>5.5324460000000002</v>
      </c>
      <c r="M1524" s="4">
        <v>1.928485</v>
      </c>
      <c r="N1524" s="4">
        <v>46.127272727272697</v>
      </c>
      <c r="O1524" s="4">
        <v>17.436426000000001</v>
      </c>
      <c r="P1524" s="4">
        <v>1.6251359999999999</v>
      </c>
      <c r="Q1524" s="4">
        <v>19.185245999999999</v>
      </c>
      <c r="R1524" s="4">
        <v>24.527767000000001</v>
      </c>
      <c r="S1524" s="3" t="s">
        <v>5993</v>
      </c>
      <c r="T1524" s="4">
        <v>25.37</v>
      </c>
      <c r="U1524" s="4">
        <v>17101.445295590001</v>
      </c>
      <c r="V1524" s="10">
        <v>24993.022294999999</v>
      </c>
      <c r="W1524" s="4">
        <v>3.9416633819471798</v>
      </c>
      <c r="X1524" s="4">
        <v>25.46</v>
      </c>
      <c r="Y1524" s="4">
        <v>17.57</v>
      </c>
      <c r="Z1524" s="4">
        <v>47.958412000000003</v>
      </c>
      <c r="AA1524" s="10">
        <v>35.177481974400003</v>
      </c>
      <c r="AB1524" s="10">
        <v>48.185219653899999</v>
      </c>
      <c r="AC1524" s="4">
        <v>12.730627</v>
      </c>
      <c r="AD1524" s="4">
        <v>12.114423443533299</v>
      </c>
      <c r="AE1524" s="4">
        <v>12.4376944719232</v>
      </c>
      <c r="AF1524" s="4">
        <v>19.185245999999999</v>
      </c>
      <c r="AG1524" s="4">
        <v>17.555449120711099</v>
      </c>
      <c r="AH1524" s="4">
        <v>18.289545957907801</v>
      </c>
      <c r="AI1524" s="4">
        <v>1.6251359999999999</v>
      </c>
      <c r="AJ1524" s="4">
        <v>1.6251359999999999</v>
      </c>
    </row>
    <row r="1525" spans="1:36" hidden="1" x14ac:dyDescent="0.3">
      <c r="A1525" s="1" t="s">
        <v>1519</v>
      </c>
      <c r="B1525" s="2">
        <v>4275772</v>
      </c>
      <c r="C1525" s="3" t="s">
        <v>2936</v>
      </c>
      <c r="D1525" s="4">
        <v>63294.527731050002</v>
      </c>
      <c r="E1525" s="3" t="s">
        <v>3098</v>
      </c>
      <c r="F1525" s="3" t="s">
        <v>3098</v>
      </c>
      <c r="G1525" s="3" t="s">
        <v>3099</v>
      </c>
      <c r="H1525" s="3" t="s">
        <v>3156</v>
      </c>
      <c r="I1525" s="3" t="s">
        <v>3380</v>
      </c>
      <c r="J1525" s="4">
        <v>64.207492999999999</v>
      </c>
      <c r="K1525" s="4">
        <v>35.666666999999997</v>
      </c>
      <c r="L1525" s="4">
        <v>14.832729</v>
      </c>
      <c r="M1525" s="4">
        <v>4.4737809999999998</v>
      </c>
      <c r="N1525" s="4">
        <v>25.123456999999998</v>
      </c>
      <c r="O1525" s="4">
        <v>30.900217000000001</v>
      </c>
      <c r="P1525" s="4">
        <v>2.0816889999999999</v>
      </c>
      <c r="Q1525" s="4">
        <v>12.627223000000001</v>
      </c>
      <c r="R1525" s="4">
        <v>145.28656100000001</v>
      </c>
      <c r="S1525" s="3" t="s">
        <v>5994</v>
      </c>
      <c r="T1525" s="4">
        <v>28.49</v>
      </c>
      <c r="U1525" s="4">
        <v>63294.527731050002</v>
      </c>
      <c r="V1525" s="10">
        <v>96724.527730999995</v>
      </c>
      <c r="W1525" s="4">
        <v>4.0365040365040397</v>
      </c>
      <c r="X1525" s="4">
        <v>28.81</v>
      </c>
      <c r="Y1525" s="4">
        <v>16.47</v>
      </c>
      <c r="Z1525" s="4">
        <v>25.123456999999998</v>
      </c>
      <c r="AA1525" s="10">
        <v>23.522126816299998</v>
      </c>
      <c r="AB1525" s="10">
        <v>24.358546866000001</v>
      </c>
      <c r="AC1525" s="4">
        <v>6.384036</v>
      </c>
      <c r="AD1525" s="4">
        <v>6.1001935321311</v>
      </c>
      <c r="AE1525" s="4">
        <v>6.2134805263019004</v>
      </c>
      <c r="AF1525" s="4">
        <v>12.627223000000001</v>
      </c>
      <c r="AG1525" s="4">
        <v>11.782870300632499</v>
      </c>
      <c r="AH1525" s="4">
        <v>12.0853553956096</v>
      </c>
      <c r="AI1525" s="4">
        <v>2.0816889999999999</v>
      </c>
      <c r="AJ1525" s="4">
        <v>7.4347599999999998</v>
      </c>
    </row>
    <row r="1526" spans="1:36" hidden="1" x14ac:dyDescent="0.3">
      <c r="A1526" s="1" t="s">
        <v>1520</v>
      </c>
      <c r="B1526" s="2">
        <v>100483481</v>
      </c>
      <c r="C1526" s="3" t="s">
        <v>2936</v>
      </c>
      <c r="D1526" s="4">
        <v>2386.8202774299998</v>
      </c>
      <c r="E1526" s="3" t="s">
        <v>2925</v>
      </c>
      <c r="F1526" s="3" t="s">
        <v>2981</v>
      </c>
      <c r="G1526" s="3" t="s">
        <v>3017</v>
      </c>
      <c r="H1526" s="3" t="s">
        <v>3020</v>
      </c>
      <c r="I1526" s="3" t="s">
        <v>3670</v>
      </c>
      <c r="J1526" s="4">
        <v>-20.130119000000001</v>
      </c>
      <c r="K1526" s="4">
        <v>-20.130119000000001</v>
      </c>
      <c r="L1526" s="4">
        <v>-26.280466000000001</v>
      </c>
      <c r="M1526" s="4">
        <v>-10.659247000000001</v>
      </c>
      <c r="N1526" s="4">
        <v>274.60526299999998</v>
      </c>
      <c r="O1526" s="4" t="s">
        <v>2924</v>
      </c>
      <c r="P1526" s="4">
        <v>66.464967999999999</v>
      </c>
      <c r="Q1526" s="4">
        <v>8.8259980000000002</v>
      </c>
      <c r="R1526" s="4" t="s">
        <v>2935</v>
      </c>
      <c r="S1526" s="3" t="s">
        <v>5995</v>
      </c>
      <c r="T1526" s="4">
        <v>20.87</v>
      </c>
      <c r="U1526" s="4">
        <v>2386.8202774299998</v>
      </c>
      <c r="V1526" s="10">
        <v>5221.6592769999997</v>
      </c>
      <c r="W1526" s="4" t="s">
        <v>2935</v>
      </c>
      <c r="X1526" s="4">
        <v>29.89</v>
      </c>
      <c r="Y1526" s="4">
        <v>19</v>
      </c>
      <c r="Z1526" s="4">
        <v>274.60526299999998</v>
      </c>
      <c r="AA1526" s="10">
        <v>31.7414448669</v>
      </c>
      <c r="AB1526" s="10">
        <v>65.035836709199998</v>
      </c>
      <c r="AC1526" s="5" t="s">
        <v>5996</v>
      </c>
      <c r="AD1526" s="4">
        <v>1.8825227959833</v>
      </c>
      <c r="AE1526" s="4">
        <v>1.9631120917286999</v>
      </c>
      <c r="AF1526" s="4">
        <v>8.8259980000000002</v>
      </c>
      <c r="AG1526" s="4">
        <v>17.5162041398235</v>
      </c>
      <c r="AH1526" s="4">
        <v>17.894136892362798</v>
      </c>
      <c r="AI1526" s="4">
        <v>66.464967999999999</v>
      </c>
      <c r="AJ1526" s="4" t="s">
        <v>2924</v>
      </c>
    </row>
    <row r="1527" spans="1:36" hidden="1" x14ac:dyDescent="0.3">
      <c r="A1527" s="1" t="s">
        <v>1521</v>
      </c>
      <c r="B1527" s="2">
        <v>11196767</v>
      </c>
      <c r="C1527" s="3" t="s">
        <v>2936</v>
      </c>
      <c r="D1527" s="4">
        <v>3683.8509304499999</v>
      </c>
      <c r="E1527" s="3" t="s">
        <v>3098</v>
      </c>
      <c r="F1527" s="3" t="s">
        <v>3098</v>
      </c>
      <c r="G1527" s="3" t="s">
        <v>3099</v>
      </c>
      <c r="H1527" s="3" t="s">
        <v>3156</v>
      </c>
      <c r="I1527" s="3" t="s">
        <v>3380</v>
      </c>
      <c r="J1527" s="4">
        <v>67.892156999999997</v>
      </c>
      <c r="K1527" s="4">
        <v>45.229681999999997</v>
      </c>
      <c r="L1527" s="4">
        <v>22.055039000000001</v>
      </c>
      <c r="M1527" s="4">
        <v>6.8642750000000001</v>
      </c>
      <c r="N1527" s="4">
        <v>23.521557000000001</v>
      </c>
      <c r="O1527" s="4">
        <v>8.1698909999999998</v>
      </c>
      <c r="P1527" s="4" t="s">
        <v>2924</v>
      </c>
      <c r="Q1527" s="4">
        <v>14.819362</v>
      </c>
      <c r="R1527" s="4">
        <v>38.087128</v>
      </c>
      <c r="S1527" s="3" t="s">
        <v>5997</v>
      </c>
      <c r="T1527" s="4">
        <v>61.65</v>
      </c>
      <c r="U1527" s="4">
        <v>3683.8509304499999</v>
      </c>
      <c r="V1527" s="10">
        <v>11918.72393</v>
      </c>
      <c r="W1527" s="4">
        <v>5.0608272506082699</v>
      </c>
      <c r="X1527" s="4">
        <v>62.55</v>
      </c>
      <c r="Y1527" s="4">
        <v>31.73</v>
      </c>
      <c r="Z1527" s="4">
        <v>23.521557000000001</v>
      </c>
      <c r="AA1527" s="10">
        <v>28.898889045099999</v>
      </c>
      <c r="AB1527" s="10">
        <v>44.114490160999999</v>
      </c>
      <c r="AC1527" s="4">
        <v>8.2420860000000005</v>
      </c>
      <c r="AD1527" s="4">
        <v>6.2723143871089997</v>
      </c>
      <c r="AE1527" s="4">
        <v>7.9059427527102999</v>
      </c>
      <c r="AF1527" s="4">
        <v>14.819362</v>
      </c>
      <c r="AG1527" s="4">
        <v>10.637066927076599</v>
      </c>
      <c r="AH1527" s="4">
        <v>11.994362056338</v>
      </c>
      <c r="AI1527" s="4" t="s">
        <v>2924</v>
      </c>
      <c r="AJ1527" s="4" t="s">
        <v>2924</v>
      </c>
    </row>
    <row r="1528" spans="1:36" hidden="1" x14ac:dyDescent="0.3">
      <c r="A1528" s="1" t="s">
        <v>1522</v>
      </c>
      <c r="B1528" s="2">
        <v>5288099</v>
      </c>
      <c r="C1528" s="3" t="s">
        <v>2919</v>
      </c>
      <c r="D1528" s="4">
        <v>1661.19087113</v>
      </c>
      <c r="E1528" s="3" t="s">
        <v>2946</v>
      </c>
      <c r="F1528" s="3" t="s">
        <v>2947</v>
      </c>
      <c r="G1528" s="3" t="s">
        <v>2985</v>
      </c>
      <c r="H1528" s="3" t="s">
        <v>3065</v>
      </c>
      <c r="I1528" s="3" t="s">
        <v>3068</v>
      </c>
      <c r="J1528" s="4">
        <v>55.387931000000002</v>
      </c>
      <c r="K1528" s="4">
        <v>195.491803</v>
      </c>
      <c r="L1528" s="4">
        <v>155.67375899999999</v>
      </c>
      <c r="M1528" s="4">
        <v>42.772277000000003</v>
      </c>
      <c r="N1528" s="4" t="s">
        <v>2924</v>
      </c>
      <c r="O1528" s="4" t="s">
        <v>2924</v>
      </c>
      <c r="P1528" s="4">
        <v>1.976399</v>
      </c>
      <c r="Q1528" s="4" t="s">
        <v>2924</v>
      </c>
      <c r="R1528" s="4" t="s">
        <v>2924</v>
      </c>
      <c r="S1528" s="3" t="s">
        <v>5998</v>
      </c>
      <c r="T1528" s="5" t="s">
        <v>5999</v>
      </c>
      <c r="U1528" s="4">
        <v>1661.19087113</v>
      </c>
      <c r="V1528" s="10">
        <v>1981.9525410000001</v>
      </c>
      <c r="W1528" s="4" t="s">
        <v>2935</v>
      </c>
      <c r="X1528" s="5" t="s">
        <v>5317</v>
      </c>
      <c r="Y1528" s="5" t="s">
        <v>6000</v>
      </c>
      <c r="Z1528" s="4" t="s">
        <v>2924</v>
      </c>
      <c r="AA1528" s="10" t="s">
        <v>2924</v>
      </c>
      <c r="AB1528" s="10" t="s">
        <v>2924</v>
      </c>
      <c r="AC1528" s="4">
        <v>2.053086</v>
      </c>
      <c r="AD1528" s="4">
        <v>1.8120451308148999</v>
      </c>
      <c r="AE1528" s="4">
        <v>1.8841479586272001</v>
      </c>
      <c r="AF1528" s="4" t="s">
        <v>2924</v>
      </c>
      <c r="AG1528" s="4">
        <v>22.188118977366301</v>
      </c>
      <c r="AH1528" s="4">
        <v>26.734352490741301</v>
      </c>
      <c r="AI1528" s="4">
        <v>1.976399</v>
      </c>
      <c r="AJ1528" s="4">
        <v>12.531535</v>
      </c>
    </row>
    <row r="1529" spans="1:36" hidden="1" x14ac:dyDescent="0.3">
      <c r="A1529" s="1" t="s">
        <v>1523</v>
      </c>
      <c r="B1529" s="2">
        <v>10455656</v>
      </c>
      <c r="C1529" s="3" t="s">
        <v>2919</v>
      </c>
      <c r="D1529" s="4">
        <v>1536.4493032</v>
      </c>
      <c r="E1529" s="3" t="s">
        <v>2920</v>
      </c>
      <c r="F1529" s="3" t="s">
        <v>2921</v>
      </c>
      <c r="G1529" s="3" t="s">
        <v>2942</v>
      </c>
      <c r="H1529" s="3" t="s">
        <v>2942</v>
      </c>
      <c r="I1529" s="3" t="s">
        <v>2943</v>
      </c>
      <c r="J1529" s="4">
        <v>33.249844000000003</v>
      </c>
      <c r="K1529" s="4">
        <v>-18.809615000000001</v>
      </c>
      <c r="L1529" s="4">
        <v>-20.567375999999999</v>
      </c>
      <c r="M1529" s="4">
        <v>-4.6969999999999998E-2</v>
      </c>
      <c r="N1529" s="4" t="s">
        <v>2924</v>
      </c>
      <c r="O1529" s="4">
        <v>135.54140100000001</v>
      </c>
      <c r="P1529" s="4">
        <v>3.513871</v>
      </c>
      <c r="Q1529" s="4" t="s">
        <v>2924</v>
      </c>
      <c r="R1529" s="4">
        <v>51.411866000000003</v>
      </c>
      <c r="S1529" s="3" t="s">
        <v>6001</v>
      </c>
      <c r="T1529" s="4">
        <v>21.28</v>
      </c>
      <c r="U1529" s="4">
        <v>1536.4493032</v>
      </c>
      <c r="V1529" s="10">
        <v>1323.2643029999999</v>
      </c>
      <c r="W1529" s="4" t="s">
        <v>2935</v>
      </c>
      <c r="X1529" s="4">
        <v>28.15</v>
      </c>
      <c r="Y1529" s="4">
        <v>15.52</v>
      </c>
      <c r="Z1529" s="4" t="s">
        <v>2924</v>
      </c>
      <c r="AA1529" s="10">
        <v>46.1805555555</v>
      </c>
      <c r="AB1529" s="10" t="s">
        <v>2924</v>
      </c>
      <c r="AC1529" s="4">
        <v>3.445122</v>
      </c>
      <c r="AD1529" s="4">
        <v>2.3878986466405001</v>
      </c>
      <c r="AE1529" s="4">
        <v>3.1218944840559999</v>
      </c>
      <c r="AF1529" s="4" t="s">
        <v>2924</v>
      </c>
      <c r="AG1529" s="4">
        <v>38.891513556407901</v>
      </c>
      <c r="AH1529" s="4" t="s">
        <v>2924</v>
      </c>
      <c r="AI1529" s="4">
        <v>3.513871</v>
      </c>
      <c r="AJ1529" s="4">
        <v>3.651338</v>
      </c>
    </row>
    <row r="1530" spans="1:36" hidden="1" x14ac:dyDescent="0.3">
      <c r="A1530" s="1" t="s">
        <v>1524</v>
      </c>
      <c r="B1530" s="2">
        <v>4252831</v>
      </c>
      <c r="C1530" s="3" t="s">
        <v>2936</v>
      </c>
      <c r="D1530" s="4">
        <v>11613.481748820001</v>
      </c>
      <c r="E1530" s="3" t="s">
        <v>2930</v>
      </c>
      <c r="F1530" s="3" t="s">
        <v>2958</v>
      </c>
      <c r="G1530" s="3" t="s">
        <v>2958</v>
      </c>
      <c r="H1530" s="3" t="s">
        <v>3118</v>
      </c>
      <c r="I1530" s="3" t="s">
        <v>3133</v>
      </c>
      <c r="J1530" s="4">
        <v>35.934688999999999</v>
      </c>
      <c r="K1530" s="4">
        <v>3.1971690000000001</v>
      </c>
      <c r="L1530" s="4">
        <v>8.6920509999999993</v>
      </c>
      <c r="M1530" s="4">
        <v>7.189838</v>
      </c>
      <c r="N1530" s="4">
        <v>28.431584948688698</v>
      </c>
      <c r="O1530" s="4">
        <v>12.109118265044399</v>
      </c>
      <c r="P1530" s="4">
        <v>8.0933829999999993</v>
      </c>
      <c r="Q1530" s="4">
        <v>22.482126000000001</v>
      </c>
      <c r="R1530" s="4">
        <v>11.300722</v>
      </c>
      <c r="S1530" s="3" t="s">
        <v>6002</v>
      </c>
      <c r="T1530" s="4">
        <v>498.69</v>
      </c>
      <c r="U1530" s="4">
        <v>11613.481748820001</v>
      </c>
      <c r="V1530" s="10">
        <v>11685.843747999999</v>
      </c>
      <c r="W1530" s="4">
        <v>0.120315225891837</v>
      </c>
      <c r="X1530" s="4">
        <v>548.47</v>
      </c>
      <c r="Y1530" s="5" t="s">
        <v>6003</v>
      </c>
      <c r="Z1530" s="4">
        <v>28.451049999999999</v>
      </c>
      <c r="AA1530" s="10">
        <v>28.697949036600001</v>
      </c>
      <c r="AB1530" s="10">
        <v>31.9819455827</v>
      </c>
      <c r="AC1530" s="4">
        <v>7.6549519999999998</v>
      </c>
      <c r="AD1530" s="4">
        <v>6.5629540652219998</v>
      </c>
      <c r="AE1530" s="4">
        <v>7.3357330620235004</v>
      </c>
      <c r="AF1530" s="4">
        <v>22.482126000000001</v>
      </c>
      <c r="AG1530" s="4" t="s">
        <v>2935</v>
      </c>
      <c r="AH1530" s="4" t="s">
        <v>2935</v>
      </c>
      <c r="AI1530" s="4">
        <v>8.0933829999999993</v>
      </c>
      <c r="AJ1530" s="4">
        <v>8.1133980000000001</v>
      </c>
    </row>
    <row r="1531" spans="1:36" hidden="1" x14ac:dyDescent="0.3">
      <c r="A1531" s="1" t="s">
        <v>1525</v>
      </c>
      <c r="B1531" s="2">
        <v>4158601</v>
      </c>
      <c r="C1531" s="3" t="s">
        <v>2936</v>
      </c>
      <c r="D1531" s="4">
        <v>7364.42</v>
      </c>
      <c r="E1531" s="3" t="s">
        <v>2937</v>
      </c>
      <c r="F1531" s="3" t="s">
        <v>3060</v>
      </c>
      <c r="G1531" s="3" t="s">
        <v>3340</v>
      </c>
      <c r="H1531" s="3" t="s">
        <v>3340</v>
      </c>
      <c r="I1531" s="3" t="s">
        <v>3577</v>
      </c>
      <c r="J1531" s="4">
        <v>65.869425000000007</v>
      </c>
      <c r="K1531" s="5" t="s">
        <v>3671</v>
      </c>
      <c r="L1531" s="4">
        <v>5.353917</v>
      </c>
      <c r="M1531" s="4">
        <v>0.20306199999999999</v>
      </c>
      <c r="N1531" s="4">
        <v>24.654112000000001</v>
      </c>
      <c r="O1531" s="4">
        <v>21.241721999999999</v>
      </c>
      <c r="P1531" s="4">
        <v>2.235036</v>
      </c>
      <c r="Q1531" s="4">
        <v>11.136314</v>
      </c>
      <c r="R1531" s="4">
        <v>27.630886</v>
      </c>
      <c r="S1531" s="3" t="s">
        <v>6004</v>
      </c>
      <c r="T1531" s="5" t="s">
        <v>6005</v>
      </c>
      <c r="U1531" s="4">
        <v>7364.42</v>
      </c>
      <c r="V1531" s="10">
        <v>8459.89</v>
      </c>
      <c r="W1531" s="4" t="s">
        <v>2935</v>
      </c>
      <c r="X1531" s="4">
        <v>132.20500000000001</v>
      </c>
      <c r="Y1531" s="4">
        <v>72.11</v>
      </c>
      <c r="Z1531" s="4">
        <v>24.654112000000001</v>
      </c>
      <c r="AA1531" s="10">
        <v>20.165663360700002</v>
      </c>
      <c r="AB1531" s="10">
        <v>23.462373338799999</v>
      </c>
      <c r="AC1531" s="4">
        <v>2.5928810000000002</v>
      </c>
      <c r="AD1531" s="4">
        <v>2.4664345525267999</v>
      </c>
      <c r="AE1531" s="4">
        <v>2.5893445915419</v>
      </c>
      <c r="AF1531" s="4">
        <v>11.136314</v>
      </c>
      <c r="AG1531" s="4">
        <v>11.030673363563301</v>
      </c>
      <c r="AH1531" s="4">
        <v>12.105384898650801</v>
      </c>
      <c r="AI1531" s="4">
        <v>2.235036</v>
      </c>
      <c r="AJ1531" s="4">
        <v>2.6108009999999999</v>
      </c>
    </row>
    <row r="1532" spans="1:36" hidden="1" x14ac:dyDescent="0.3">
      <c r="A1532" s="1" t="s">
        <v>1526</v>
      </c>
      <c r="B1532" s="2">
        <v>4092324</v>
      </c>
      <c r="C1532" s="3" t="s">
        <v>2936</v>
      </c>
      <c r="D1532" s="4">
        <v>6018.8519346000003</v>
      </c>
      <c r="E1532" s="3" t="s">
        <v>2977</v>
      </c>
      <c r="F1532" s="3" t="s">
        <v>2978</v>
      </c>
      <c r="G1532" s="3" t="s">
        <v>2979</v>
      </c>
      <c r="H1532" s="3" t="s">
        <v>2979</v>
      </c>
      <c r="I1532" s="3" t="s">
        <v>2980</v>
      </c>
      <c r="J1532" s="4">
        <v>31.541046999999999</v>
      </c>
      <c r="K1532" s="4">
        <v>8.3860759999999992</v>
      </c>
      <c r="L1532" s="4">
        <v>4.8603139999999998</v>
      </c>
      <c r="M1532" s="4">
        <v>2.6601720000000002</v>
      </c>
      <c r="N1532" s="4" t="s">
        <v>2924</v>
      </c>
      <c r="O1532" s="4">
        <v>22.644628000000001</v>
      </c>
      <c r="P1532" s="4">
        <v>1.7969569999999999</v>
      </c>
      <c r="Q1532" s="4">
        <v>19.649875999999999</v>
      </c>
      <c r="R1532" s="4" t="s">
        <v>2924</v>
      </c>
      <c r="S1532" s="3" t="s">
        <v>6006</v>
      </c>
      <c r="T1532" s="4">
        <v>27.4</v>
      </c>
      <c r="U1532" s="4">
        <v>6018.8519346000003</v>
      </c>
      <c r="V1532" s="10">
        <v>9302.3889340000005</v>
      </c>
      <c r="W1532" s="4">
        <v>3.9416058394160598</v>
      </c>
      <c r="X1532" s="4">
        <v>27.94</v>
      </c>
      <c r="Y1532" s="4">
        <v>19.635000000000002</v>
      </c>
      <c r="Z1532" s="4" t="s">
        <v>2924</v>
      </c>
      <c r="AA1532" s="10">
        <v>76.323119777100004</v>
      </c>
      <c r="AB1532" s="10" t="s">
        <v>2924</v>
      </c>
      <c r="AC1532" s="4">
        <v>11.242889</v>
      </c>
      <c r="AD1532" s="4">
        <v>10.8868859050097</v>
      </c>
      <c r="AE1532" s="4">
        <v>11.1661163733159</v>
      </c>
      <c r="AF1532" s="4">
        <v>19.649875999999999</v>
      </c>
      <c r="AG1532" s="4">
        <v>15.56453798579</v>
      </c>
      <c r="AH1532" s="4">
        <v>16.1381903831996</v>
      </c>
      <c r="AI1532" s="4">
        <v>1.7969569999999999</v>
      </c>
      <c r="AJ1532" s="4">
        <v>1.7969569999999999</v>
      </c>
    </row>
    <row r="1533" spans="1:36" hidden="1" x14ac:dyDescent="0.3">
      <c r="A1533" s="1" t="s">
        <v>1527</v>
      </c>
      <c r="B1533" s="2">
        <v>4165107</v>
      </c>
      <c r="C1533" s="3" t="s">
        <v>2936</v>
      </c>
      <c r="D1533" s="4">
        <v>140899.75183466999</v>
      </c>
      <c r="E1533" s="3" t="s">
        <v>2930</v>
      </c>
      <c r="F1533" s="3" t="s">
        <v>2954</v>
      </c>
      <c r="G1533" s="3" t="s">
        <v>2955</v>
      </c>
      <c r="H1533" s="3" t="s">
        <v>2956</v>
      </c>
      <c r="I1533" s="3" t="s">
        <v>3102</v>
      </c>
      <c r="J1533" s="4">
        <v>129.234104</v>
      </c>
      <c r="K1533" s="4">
        <v>33.60566</v>
      </c>
      <c r="L1533" s="4">
        <v>13.169722999999999</v>
      </c>
      <c r="M1533" s="4">
        <v>5.7392349999999999</v>
      </c>
      <c r="N1533" s="4">
        <v>49.218119999999999</v>
      </c>
      <c r="O1533" s="4">
        <v>18.137433999999999</v>
      </c>
      <c r="P1533" s="4">
        <v>5.8453090000000003</v>
      </c>
      <c r="Q1533" s="4" t="s">
        <v>2935</v>
      </c>
      <c r="R1533" s="4" t="s">
        <v>2935</v>
      </c>
      <c r="S1533" s="3" t="s">
        <v>6007</v>
      </c>
      <c r="T1533" s="4">
        <v>158.63</v>
      </c>
      <c r="U1533" s="4">
        <v>140899.75183466999</v>
      </c>
      <c r="V1533" s="10" t="s">
        <v>2935</v>
      </c>
      <c r="W1533" s="4">
        <v>0.44127844669986799</v>
      </c>
      <c r="X1533" s="4">
        <v>159.58000000000001</v>
      </c>
      <c r="Y1533" s="4">
        <v>67.989999999999995</v>
      </c>
      <c r="Z1533" s="4">
        <v>49.218119999999999</v>
      </c>
      <c r="AA1533" s="10">
        <v>27.933226505099999</v>
      </c>
      <c r="AB1533" s="10">
        <v>33.555300777100001</v>
      </c>
      <c r="AC1533" s="4" t="s">
        <v>2935</v>
      </c>
      <c r="AD1533" s="4" t="s">
        <v>2935</v>
      </c>
      <c r="AE1533" s="4" t="s">
        <v>2935</v>
      </c>
      <c r="AF1533" s="4" t="s">
        <v>2935</v>
      </c>
      <c r="AG1533" s="4" t="s">
        <v>2935</v>
      </c>
      <c r="AH1533" s="4" t="s">
        <v>2935</v>
      </c>
      <c r="AI1533" s="4">
        <v>5.8453090000000003</v>
      </c>
      <c r="AJ1533" s="4">
        <v>8.7927499999999998</v>
      </c>
    </row>
    <row r="1534" spans="1:36" hidden="1" x14ac:dyDescent="0.3">
      <c r="A1534" s="1" t="s">
        <v>1528</v>
      </c>
      <c r="B1534" s="2">
        <v>4973646</v>
      </c>
      <c r="C1534" s="3" t="s">
        <v>2936</v>
      </c>
      <c r="D1534" s="4">
        <v>804.95557207000002</v>
      </c>
      <c r="E1534" s="3" t="s">
        <v>2930</v>
      </c>
      <c r="F1534" s="3" t="s">
        <v>2954</v>
      </c>
      <c r="G1534" s="3" t="s">
        <v>3052</v>
      </c>
      <c r="H1534" s="3" t="s">
        <v>3053</v>
      </c>
      <c r="I1534" s="3" t="s">
        <v>2972</v>
      </c>
      <c r="J1534" s="4">
        <v>-4.8519740000000002</v>
      </c>
      <c r="K1534" s="4">
        <v>3.5810209999999998</v>
      </c>
      <c r="L1534" s="4">
        <v>-0.85689800000000005</v>
      </c>
      <c r="M1534" s="4">
        <v>2.7531080000000001</v>
      </c>
      <c r="N1534" s="4" t="s">
        <v>2924</v>
      </c>
      <c r="O1534" s="4">
        <v>6.0579503299057702</v>
      </c>
      <c r="P1534" s="4">
        <v>0.77153899999999997</v>
      </c>
      <c r="Q1534" s="4" t="s">
        <v>2935</v>
      </c>
      <c r="R1534" s="4" t="s">
        <v>2935</v>
      </c>
      <c r="S1534" s="3" t="s">
        <v>6008</v>
      </c>
      <c r="T1534" s="4">
        <v>11.57</v>
      </c>
      <c r="U1534" s="4">
        <v>804.95557207000002</v>
      </c>
      <c r="V1534" s="10" t="s">
        <v>2935</v>
      </c>
      <c r="W1534" s="4">
        <v>8.6430423509075194</v>
      </c>
      <c r="X1534" s="4">
        <v>14.12</v>
      </c>
      <c r="Y1534" s="4">
        <v>8.7100000000000009</v>
      </c>
      <c r="Z1534" s="4" t="s">
        <v>2924</v>
      </c>
      <c r="AA1534" s="10">
        <v>12.815684536899999</v>
      </c>
      <c r="AB1534" s="10" t="s">
        <v>2924</v>
      </c>
      <c r="AC1534" s="4" t="s">
        <v>2935</v>
      </c>
      <c r="AD1534" s="4" t="s">
        <v>2935</v>
      </c>
      <c r="AE1534" s="4" t="s">
        <v>2935</v>
      </c>
      <c r="AF1534" s="4" t="s">
        <v>2935</v>
      </c>
      <c r="AG1534" s="4" t="s">
        <v>2935</v>
      </c>
      <c r="AH1534" s="4" t="s">
        <v>2935</v>
      </c>
      <c r="AI1534" s="4">
        <v>0.77153899999999997</v>
      </c>
      <c r="AJ1534" s="4">
        <v>0.77153899999999997</v>
      </c>
    </row>
    <row r="1535" spans="1:36" hidden="1" x14ac:dyDescent="0.3">
      <c r="A1535" s="1" t="s">
        <v>1529</v>
      </c>
      <c r="B1535" s="2">
        <v>4069171</v>
      </c>
      <c r="C1535" s="3" t="s">
        <v>2919</v>
      </c>
      <c r="D1535" s="4">
        <v>85546.066019899998</v>
      </c>
      <c r="E1535" s="3" t="s">
        <v>2946</v>
      </c>
      <c r="F1535" s="3" t="s">
        <v>2991</v>
      </c>
      <c r="G1535" s="3" t="s">
        <v>2991</v>
      </c>
      <c r="H1535" s="3" t="s">
        <v>2992</v>
      </c>
      <c r="I1535" s="3" t="s">
        <v>2993</v>
      </c>
      <c r="J1535" s="4">
        <v>15.101505</v>
      </c>
      <c r="K1535" s="4">
        <v>-19.908080000000002</v>
      </c>
      <c r="L1535" s="4">
        <v>-4.5561720000000001</v>
      </c>
      <c r="M1535" s="5" t="s">
        <v>3672</v>
      </c>
      <c r="N1535" s="4">
        <v>29.249942999999998</v>
      </c>
      <c r="O1535" s="4">
        <v>27.360427999999999</v>
      </c>
      <c r="P1535" s="4">
        <v>24.042328999999999</v>
      </c>
      <c r="Q1535" s="4">
        <v>20.383921000000001</v>
      </c>
      <c r="R1535" s="4">
        <v>35.549857000000003</v>
      </c>
      <c r="S1535" s="3" t="s">
        <v>6009</v>
      </c>
      <c r="T1535" s="4">
        <v>639.54999999999995</v>
      </c>
      <c r="U1535" s="4">
        <v>85546.066019899998</v>
      </c>
      <c r="V1535" s="10">
        <v>87742.445019000006</v>
      </c>
      <c r="W1535" s="4">
        <v>1.06324759596591</v>
      </c>
      <c r="X1535" s="4">
        <v>896.32</v>
      </c>
      <c r="Y1535" s="5" t="s">
        <v>6010</v>
      </c>
      <c r="Z1535" s="4">
        <v>29.249942999999998</v>
      </c>
      <c r="AA1535" s="10">
        <v>20.628116553400002</v>
      </c>
      <c r="AB1535" s="10">
        <v>20.858772849899999</v>
      </c>
      <c r="AC1535" s="4">
        <v>8.5545369999999998</v>
      </c>
      <c r="AD1535" s="4">
        <v>7.4155594045692999</v>
      </c>
      <c r="AE1535" s="4">
        <v>7.5242242543301003</v>
      </c>
      <c r="AF1535" s="4">
        <v>20.383921000000001</v>
      </c>
      <c r="AG1535" s="4">
        <v>16.6652624258396</v>
      </c>
      <c r="AH1535" s="4">
        <v>16.681409679955699</v>
      </c>
      <c r="AI1535" s="4">
        <v>24.042328999999999</v>
      </c>
      <c r="AJ1535" s="4" t="s">
        <v>2924</v>
      </c>
    </row>
    <row r="1536" spans="1:36" hidden="1" x14ac:dyDescent="0.3">
      <c r="A1536" s="1" t="s">
        <v>1530</v>
      </c>
      <c r="B1536" s="2">
        <v>5303886</v>
      </c>
      <c r="C1536" s="3" t="s">
        <v>2936</v>
      </c>
      <c r="D1536" s="4">
        <v>9946.7834671100009</v>
      </c>
      <c r="E1536" s="3" t="s">
        <v>2946</v>
      </c>
      <c r="F1536" s="3" t="s">
        <v>2947</v>
      </c>
      <c r="G1536" s="3" t="s">
        <v>2948</v>
      </c>
      <c r="H1536" s="3" t="s">
        <v>2990</v>
      </c>
      <c r="I1536" s="3" t="s">
        <v>2950</v>
      </c>
      <c r="J1536" s="4">
        <v>29.211908999999999</v>
      </c>
      <c r="K1536" s="4">
        <v>16.814440000000001</v>
      </c>
      <c r="L1536" s="4">
        <v>-2.17449</v>
      </c>
      <c r="M1536" s="4">
        <v>4.9203640000000002</v>
      </c>
      <c r="N1536" s="4" t="s">
        <v>2924</v>
      </c>
      <c r="O1536" s="4">
        <v>77.014613999999995</v>
      </c>
      <c r="P1536" s="4">
        <v>9.7851459999999992</v>
      </c>
      <c r="Q1536" s="4" t="s">
        <v>2924</v>
      </c>
      <c r="R1536" s="4">
        <v>60.988702000000004</v>
      </c>
      <c r="S1536" s="3" t="s">
        <v>6011</v>
      </c>
      <c r="T1536" s="4">
        <v>36.89</v>
      </c>
      <c r="U1536" s="4">
        <v>9946.7834671100009</v>
      </c>
      <c r="V1536" s="10">
        <v>9162.5004669999998</v>
      </c>
      <c r="W1536" s="4" t="s">
        <v>2935</v>
      </c>
      <c r="X1536" s="4">
        <v>41</v>
      </c>
      <c r="Y1536" s="4">
        <v>21.26</v>
      </c>
      <c r="Z1536" s="4" t="s">
        <v>2924</v>
      </c>
      <c r="AA1536" s="10">
        <v>73.898237179399999</v>
      </c>
      <c r="AB1536" s="10">
        <v>75.758820388499998</v>
      </c>
      <c r="AC1536" s="4">
        <v>10.544724</v>
      </c>
      <c r="AD1536" s="4">
        <v>8.3829475411867005</v>
      </c>
      <c r="AE1536" s="4">
        <v>9.9108507709673006</v>
      </c>
      <c r="AF1536" s="4" t="s">
        <v>2924</v>
      </c>
      <c r="AG1536" s="4">
        <v>67.757144113244806</v>
      </c>
      <c r="AH1536" s="4">
        <v>74.7683158863058</v>
      </c>
      <c r="AI1536" s="4">
        <v>9.7851459999999992</v>
      </c>
      <c r="AJ1536" s="4">
        <v>9.7851459999999992</v>
      </c>
    </row>
    <row r="1537" spans="1:36" hidden="1" x14ac:dyDescent="0.3">
      <c r="A1537" s="1" t="s">
        <v>1531</v>
      </c>
      <c r="B1537" s="2">
        <v>4095791</v>
      </c>
      <c r="C1537" s="3" t="s">
        <v>2936</v>
      </c>
      <c r="D1537" s="4">
        <v>5811.2941682500004</v>
      </c>
      <c r="E1537" s="3" t="s">
        <v>3033</v>
      </c>
      <c r="F1537" s="3" t="s">
        <v>3033</v>
      </c>
      <c r="G1537" s="3" t="s">
        <v>3431</v>
      </c>
      <c r="H1537" s="3" t="s">
        <v>3431</v>
      </c>
      <c r="I1537" s="3" t="s">
        <v>3673</v>
      </c>
      <c r="J1537" s="4">
        <v>74.723404000000002</v>
      </c>
      <c r="K1537" s="4">
        <v>34.976989000000003</v>
      </c>
      <c r="L1537" s="4">
        <v>10.877079</v>
      </c>
      <c r="M1537" s="4">
        <v>8.9124669999999995</v>
      </c>
      <c r="N1537" s="4">
        <v>29.236685000000001</v>
      </c>
      <c r="O1537" s="4">
        <v>34.643942000000003</v>
      </c>
      <c r="P1537" s="4">
        <v>4.0107059999999999</v>
      </c>
      <c r="Q1537" s="4">
        <v>11.886511</v>
      </c>
      <c r="R1537" s="4">
        <v>35.090245000000003</v>
      </c>
      <c r="S1537" s="3" t="s">
        <v>6012</v>
      </c>
      <c r="T1537" s="4">
        <v>102.65</v>
      </c>
      <c r="U1537" s="4">
        <v>5811.2941682500004</v>
      </c>
      <c r="V1537" s="10">
        <v>6269.7451680000004</v>
      </c>
      <c r="W1537" s="4" t="s">
        <v>2935</v>
      </c>
      <c r="X1537" s="4">
        <v>103.3323</v>
      </c>
      <c r="Y1537" s="4">
        <v>58.200499999999998</v>
      </c>
      <c r="Z1537" s="4">
        <v>29.236685000000001</v>
      </c>
      <c r="AA1537" s="10">
        <v>25.138980726300002</v>
      </c>
      <c r="AB1537" s="10">
        <v>29.4971264367</v>
      </c>
      <c r="AC1537" s="4">
        <v>2.1704560000000002</v>
      </c>
      <c r="AD1537" s="4">
        <v>2.0878505893372998</v>
      </c>
      <c r="AE1537" s="4">
        <v>2.1718281612971002</v>
      </c>
      <c r="AF1537" s="4">
        <v>11.886511</v>
      </c>
      <c r="AG1537" s="4">
        <v>12.643276463836299</v>
      </c>
      <c r="AH1537" s="4">
        <v>13.8019032211275</v>
      </c>
      <c r="AI1537" s="4">
        <v>4.0107059999999999</v>
      </c>
      <c r="AJ1537" s="4">
        <v>4.9931900000000002</v>
      </c>
    </row>
    <row r="1538" spans="1:36" hidden="1" x14ac:dyDescent="0.3">
      <c r="A1538" s="1" t="s">
        <v>1532</v>
      </c>
      <c r="B1538" s="2">
        <v>4994083</v>
      </c>
      <c r="C1538" s="3" t="s">
        <v>2936</v>
      </c>
      <c r="D1538" s="4">
        <v>9328.2746599999991</v>
      </c>
      <c r="E1538" s="3" t="s">
        <v>2937</v>
      </c>
      <c r="F1538" s="3" t="s">
        <v>3060</v>
      </c>
      <c r="G1538" s="3" t="s">
        <v>3178</v>
      </c>
      <c r="H1538" s="3" t="s">
        <v>3179</v>
      </c>
      <c r="I1538" s="3" t="s">
        <v>3558</v>
      </c>
      <c r="J1538" s="4">
        <v>10.957058</v>
      </c>
      <c r="K1538" s="4">
        <v>7.6808069999999997</v>
      </c>
      <c r="L1538" s="4">
        <v>9.1494599999999995</v>
      </c>
      <c r="M1538" s="4">
        <v>3.577207</v>
      </c>
      <c r="N1538" s="4">
        <v>249.437229</v>
      </c>
      <c r="O1538" s="4" t="s">
        <v>2924</v>
      </c>
      <c r="P1538" s="4">
        <v>1.321347</v>
      </c>
      <c r="Q1538" s="4">
        <v>11.143799</v>
      </c>
      <c r="R1538" s="4">
        <v>45.518923999999998</v>
      </c>
      <c r="S1538" s="3" t="s">
        <v>6013</v>
      </c>
      <c r="T1538" s="4">
        <v>57.62</v>
      </c>
      <c r="U1538" s="4">
        <v>9328.2746599999991</v>
      </c>
      <c r="V1538" s="10">
        <v>12536.66266</v>
      </c>
      <c r="W1538" s="4">
        <v>1.11072544255467</v>
      </c>
      <c r="X1538" s="4">
        <v>60.99</v>
      </c>
      <c r="Y1538" s="4">
        <v>45.55</v>
      </c>
      <c r="Z1538" s="4">
        <v>249.437229</v>
      </c>
      <c r="AA1538" s="10">
        <v>33.400962262999997</v>
      </c>
      <c r="AB1538" s="10">
        <v>54.209669680399998</v>
      </c>
      <c r="AC1538" s="4">
        <v>1.676536</v>
      </c>
      <c r="AD1538" s="4">
        <v>1.6357362149439001</v>
      </c>
      <c r="AE1538" s="4">
        <v>1.6872011371038</v>
      </c>
      <c r="AF1538" s="4">
        <v>11.143799</v>
      </c>
      <c r="AG1538" s="4">
        <v>10.098572403484599</v>
      </c>
      <c r="AH1538" s="4">
        <v>11.557559499547599</v>
      </c>
      <c r="AI1538" s="4">
        <v>1.321347</v>
      </c>
      <c r="AJ1538" s="4">
        <v>9.1416789999999999</v>
      </c>
    </row>
    <row r="1539" spans="1:36" hidden="1" x14ac:dyDescent="0.3">
      <c r="A1539" s="1" t="s">
        <v>1533</v>
      </c>
      <c r="B1539" s="2">
        <v>4972814</v>
      </c>
      <c r="C1539" s="3" t="s">
        <v>2936</v>
      </c>
      <c r="D1539" s="4">
        <v>1667.14395519</v>
      </c>
      <c r="E1539" s="3" t="s">
        <v>2946</v>
      </c>
      <c r="F1539" s="3" t="s">
        <v>3022</v>
      </c>
      <c r="G1539" s="3" t="s">
        <v>3029</v>
      </c>
      <c r="H1539" s="3" t="s">
        <v>3150</v>
      </c>
      <c r="I1539" s="3" t="s">
        <v>3254</v>
      </c>
      <c r="J1539" s="4">
        <v>16.277640999999999</v>
      </c>
      <c r="K1539" s="4">
        <v>6.3483150000000004</v>
      </c>
      <c r="L1539" s="4">
        <v>9.4852519999999991</v>
      </c>
      <c r="M1539" s="4">
        <v>4.4125759999999996</v>
      </c>
      <c r="N1539" s="4">
        <v>36.473987999999999</v>
      </c>
      <c r="O1539" s="4">
        <v>12.088123</v>
      </c>
      <c r="P1539" s="4">
        <v>2.1521149999999998</v>
      </c>
      <c r="Q1539" s="4">
        <v>15.083195999999999</v>
      </c>
      <c r="R1539" s="4">
        <v>16.988310999999999</v>
      </c>
      <c r="S1539" s="3" t="s">
        <v>6014</v>
      </c>
      <c r="T1539" s="4">
        <v>18.93</v>
      </c>
      <c r="U1539" s="4">
        <v>1667.14395519</v>
      </c>
      <c r="V1539" s="10">
        <v>1807.3439550000001</v>
      </c>
      <c r="W1539" s="4" t="s">
        <v>2935</v>
      </c>
      <c r="X1539" s="4">
        <v>19.729900000000001</v>
      </c>
      <c r="Y1539" s="4">
        <v>14.9651</v>
      </c>
      <c r="Z1539" s="4" t="s">
        <v>2924</v>
      </c>
      <c r="AA1539" s="10">
        <v>18.028571428500001</v>
      </c>
      <c r="AB1539" s="10">
        <v>19.267175572500001</v>
      </c>
      <c r="AC1539" s="4">
        <v>2.2563589999999998</v>
      </c>
      <c r="AD1539" s="4">
        <v>3.1339413126408999</v>
      </c>
      <c r="AE1539" s="4">
        <v>2.6208584034223001</v>
      </c>
      <c r="AF1539" s="4">
        <v>15.083195999999999</v>
      </c>
      <c r="AG1539" s="4">
        <v>12.507570622837401</v>
      </c>
      <c r="AH1539" s="4">
        <v>12.585960689415</v>
      </c>
      <c r="AI1539" s="4">
        <v>2.1521149999999998</v>
      </c>
      <c r="AJ1539" s="4">
        <v>4.8538459999999999</v>
      </c>
    </row>
    <row r="1540" spans="1:36" hidden="1" x14ac:dyDescent="0.3">
      <c r="A1540" s="1" t="s">
        <v>1534</v>
      </c>
      <c r="B1540" s="2">
        <v>14006300</v>
      </c>
      <c r="C1540" s="3" t="s">
        <v>2936</v>
      </c>
      <c r="D1540" s="4">
        <v>3541.5767156400002</v>
      </c>
      <c r="E1540" s="3" t="s">
        <v>3098</v>
      </c>
      <c r="F1540" s="3" t="s">
        <v>3098</v>
      </c>
      <c r="G1540" s="3" t="s">
        <v>3184</v>
      </c>
      <c r="H1540" s="3" t="s">
        <v>3185</v>
      </c>
      <c r="I1540" s="3" t="s">
        <v>3304</v>
      </c>
      <c r="J1540" s="4">
        <v>119.90212099999999</v>
      </c>
      <c r="K1540" s="4">
        <v>54.942529</v>
      </c>
      <c r="L1540" s="4">
        <v>30.199614</v>
      </c>
      <c r="M1540" s="4">
        <v>10.976948</v>
      </c>
      <c r="N1540" s="4">
        <v>155.53846200000001</v>
      </c>
      <c r="O1540" s="4" t="s">
        <v>2924</v>
      </c>
      <c r="P1540" s="4">
        <v>2.7093660000000002</v>
      </c>
      <c r="Q1540" s="4">
        <v>11.701090000000001</v>
      </c>
      <c r="R1540" s="4" t="s">
        <v>2924</v>
      </c>
      <c r="S1540" s="3" t="s">
        <v>6015</v>
      </c>
      <c r="T1540" s="4">
        <v>40.44</v>
      </c>
      <c r="U1540" s="4">
        <v>3541.5767156400002</v>
      </c>
      <c r="V1540" s="10">
        <v>6340.6917149999999</v>
      </c>
      <c r="W1540" s="4">
        <v>4.0553907022749804</v>
      </c>
      <c r="X1540" s="4">
        <v>41.25</v>
      </c>
      <c r="Y1540" s="4">
        <v>17.5</v>
      </c>
      <c r="Z1540" s="4">
        <v>155.53846200000001</v>
      </c>
      <c r="AA1540" s="10">
        <v>25.934714294799999</v>
      </c>
      <c r="AB1540" s="10">
        <v>89.866666666599997</v>
      </c>
      <c r="AC1540" s="4">
        <v>5.8940849999999996</v>
      </c>
      <c r="AD1540" s="4">
        <v>4.7801936679445998</v>
      </c>
      <c r="AE1540" s="4">
        <v>5.4487926341598003</v>
      </c>
      <c r="AF1540" s="4">
        <v>11.701090000000001</v>
      </c>
      <c r="AG1540" s="4">
        <v>9.2332340286481998</v>
      </c>
      <c r="AH1540" s="4">
        <v>10.500850004070699</v>
      </c>
      <c r="AI1540" s="4">
        <v>2.7093660000000002</v>
      </c>
      <c r="AJ1540" s="4">
        <v>5.0279749999999996</v>
      </c>
    </row>
    <row r="1541" spans="1:36" hidden="1" x14ac:dyDescent="0.3">
      <c r="A1541" s="1" t="s">
        <v>1535</v>
      </c>
      <c r="B1541" s="2">
        <v>4120239</v>
      </c>
      <c r="C1541" s="3" t="s">
        <v>2936</v>
      </c>
      <c r="D1541" s="4">
        <v>1894.3908886500001</v>
      </c>
      <c r="E1541" s="3" t="s">
        <v>2925</v>
      </c>
      <c r="F1541" s="3" t="s">
        <v>2926</v>
      </c>
      <c r="G1541" s="3" t="s">
        <v>3086</v>
      </c>
      <c r="H1541" s="3" t="s">
        <v>3086</v>
      </c>
      <c r="I1541" s="3" t="s">
        <v>3465</v>
      </c>
      <c r="J1541" s="4">
        <v>-26.436285000000002</v>
      </c>
      <c r="K1541" s="4">
        <v>-10.179325</v>
      </c>
      <c r="L1541" s="4">
        <v>-16.355599000000002</v>
      </c>
      <c r="M1541" s="4">
        <v>-5.3888889999999998</v>
      </c>
      <c r="N1541" s="4">
        <v>6.6994490000000004</v>
      </c>
      <c r="O1541" s="4">
        <v>2.6543019999999999</v>
      </c>
      <c r="P1541" s="4">
        <v>0.49355199999999999</v>
      </c>
      <c r="Q1541" s="4">
        <v>5.4139119999999998</v>
      </c>
      <c r="R1541" s="4">
        <v>10.218126</v>
      </c>
      <c r="S1541" s="3" t="s">
        <v>6016</v>
      </c>
      <c r="T1541" s="4">
        <v>17.03</v>
      </c>
      <c r="U1541" s="4">
        <v>1894.3908886500001</v>
      </c>
      <c r="V1541" s="10">
        <v>9141.3908879999999</v>
      </c>
      <c r="W1541" s="4">
        <v>11.7439812096301</v>
      </c>
      <c r="X1541" s="4">
        <v>29.6</v>
      </c>
      <c r="Y1541" s="4">
        <v>16.12</v>
      </c>
      <c r="Z1541" s="4">
        <v>6.6994490000000004</v>
      </c>
      <c r="AA1541" s="10">
        <v>9.6838394176999998</v>
      </c>
      <c r="AB1541" s="10">
        <v>9.4782245721000002</v>
      </c>
      <c r="AC1541" s="4">
        <v>0.53383499999999995</v>
      </c>
      <c r="AD1541" s="4">
        <v>0.57116589844150001</v>
      </c>
      <c r="AE1541" s="4">
        <v>0.57327454507620002</v>
      </c>
      <c r="AF1541" s="4">
        <v>5.4139119999999998</v>
      </c>
      <c r="AG1541" s="4">
        <v>7.0086335589019004</v>
      </c>
      <c r="AH1541" s="4">
        <v>6.8482927818514998</v>
      </c>
      <c r="AI1541" s="4">
        <v>0.49355199999999999</v>
      </c>
      <c r="AJ1541" s="4">
        <v>0.49355199999999999</v>
      </c>
    </row>
    <row r="1542" spans="1:36" hidden="1" x14ac:dyDescent="0.3">
      <c r="A1542" s="1" t="s">
        <v>1536</v>
      </c>
      <c r="B1542" s="2">
        <v>14750985</v>
      </c>
      <c r="C1542" s="3" t="s">
        <v>2936</v>
      </c>
      <c r="D1542" s="4">
        <v>5038.8277113599997</v>
      </c>
      <c r="E1542" s="3" t="s">
        <v>2925</v>
      </c>
      <c r="F1542" s="3" t="s">
        <v>2997</v>
      </c>
      <c r="G1542" s="3" t="s">
        <v>3128</v>
      </c>
      <c r="H1542" s="3" t="s">
        <v>3129</v>
      </c>
      <c r="I1542" s="3" t="s">
        <v>3343</v>
      </c>
      <c r="J1542" s="4">
        <v>71.605633999999995</v>
      </c>
      <c r="K1542" s="4">
        <v>28.162693000000001</v>
      </c>
      <c r="L1542" s="4">
        <v>16.704981</v>
      </c>
      <c r="M1542" s="4">
        <v>1.3756379999999999</v>
      </c>
      <c r="N1542" s="4">
        <v>20.622883999999999</v>
      </c>
      <c r="O1542" s="4">
        <v>10.749324</v>
      </c>
      <c r="P1542" s="4">
        <v>14.114921000000001</v>
      </c>
      <c r="Q1542" s="4">
        <v>13.02594</v>
      </c>
      <c r="R1542" s="4">
        <v>11.777385000000001</v>
      </c>
      <c r="S1542" s="3" t="s">
        <v>6017</v>
      </c>
      <c r="T1542" s="4">
        <v>91.38</v>
      </c>
      <c r="U1542" s="4">
        <v>5038.8277113599997</v>
      </c>
      <c r="V1542" s="10">
        <v>5572.0087110000004</v>
      </c>
      <c r="W1542" s="4">
        <v>2.2762092361567099</v>
      </c>
      <c r="X1542" s="4">
        <v>92.48</v>
      </c>
      <c r="Y1542" s="4">
        <v>52.82</v>
      </c>
      <c r="Z1542" s="4">
        <v>20.622883999999999</v>
      </c>
      <c r="AA1542" s="10">
        <v>17.557882601500001</v>
      </c>
      <c r="AB1542" s="10">
        <v>18.896914827300002</v>
      </c>
      <c r="AC1542" s="4">
        <v>2.1612900000000002</v>
      </c>
      <c r="AD1542" s="4">
        <v>2.0929681754393998</v>
      </c>
      <c r="AE1542" s="4">
        <v>2.1392710791499998</v>
      </c>
      <c r="AF1542" s="4">
        <v>13.02594</v>
      </c>
      <c r="AG1542" s="4">
        <v>12.4458537212419</v>
      </c>
      <c r="AH1542" s="4">
        <v>13.308856836908101</v>
      </c>
      <c r="AI1542" s="4">
        <v>14.114921000000001</v>
      </c>
      <c r="AJ1542" s="4">
        <v>37.237164</v>
      </c>
    </row>
    <row r="1543" spans="1:36" hidden="1" x14ac:dyDescent="0.3">
      <c r="A1543" s="1" t="s">
        <v>1537</v>
      </c>
      <c r="B1543" s="2">
        <v>4986779</v>
      </c>
      <c r="C1543" s="3" t="s">
        <v>2936</v>
      </c>
      <c r="D1543" s="4">
        <v>775.08376848</v>
      </c>
      <c r="E1543" s="3" t="s">
        <v>3033</v>
      </c>
      <c r="F1543" s="3" t="s">
        <v>3033</v>
      </c>
      <c r="G1543" s="3" t="s">
        <v>3034</v>
      </c>
      <c r="H1543" s="3" t="s">
        <v>3035</v>
      </c>
      <c r="I1543" s="3" t="s">
        <v>3589</v>
      </c>
      <c r="J1543" s="4">
        <v>-11.828453</v>
      </c>
      <c r="K1543" s="4">
        <v>1.594049</v>
      </c>
      <c r="L1543" s="4">
        <v>7.114846</v>
      </c>
      <c r="M1543" s="4">
        <v>4.8820629999999996</v>
      </c>
      <c r="N1543" s="4">
        <v>10.866724</v>
      </c>
      <c r="O1543" s="4">
        <v>34.142856999999999</v>
      </c>
      <c r="P1543" s="4">
        <v>1.4559850000000001</v>
      </c>
      <c r="Q1543" s="4">
        <v>6.2940050000000003</v>
      </c>
      <c r="R1543" s="4">
        <v>43.319778999999997</v>
      </c>
      <c r="S1543" s="3" t="s">
        <v>6018</v>
      </c>
      <c r="T1543" s="4">
        <v>38.24</v>
      </c>
      <c r="U1543" s="4">
        <v>775.08376848</v>
      </c>
      <c r="V1543" s="10">
        <v>1809.6837680000001</v>
      </c>
      <c r="W1543" s="4">
        <v>0.73221757322175696</v>
      </c>
      <c r="X1543" s="4">
        <v>58.23</v>
      </c>
      <c r="Y1543" s="4">
        <v>33.799999999999997</v>
      </c>
      <c r="Z1543" s="4">
        <v>10.866724</v>
      </c>
      <c r="AA1543" s="10">
        <v>9.6080402009999997</v>
      </c>
      <c r="AB1543" s="10">
        <v>9.5242839351999997</v>
      </c>
      <c r="AC1543" s="4">
        <v>0.85029500000000002</v>
      </c>
      <c r="AD1543" s="4">
        <v>0.84683377070660004</v>
      </c>
      <c r="AE1543" s="4">
        <v>0.85683755971690001</v>
      </c>
      <c r="AF1543" s="4">
        <v>6.2940050000000003</v>
      </c>
      <c r="AG1543" s="4">
        <v>6.4458905360641001</v>
      </c>
      <c r="AH1543" s="4">
        <v>6.7037739136876997</v>
      </c>
      <c r="AI1543" s="4">
        <v>1.4559850000000001</v>
      </c>
      <c r="AJ1543" s="4">
        <v>8.679074</v>
      </c>
    </row>
    <row r="1544" spans="1:36" hidden="1" x14ac:dyDescent="0.3">
      <c r="A1544" s="1" t="s">
        <v>1538</v>
      </c>
      <c r="B1544" s="2">
        <v>4996551</v>
      </c>
      <c r="C1544" s="3" t="s">
        <v>2936</v>
      </c>
      <c r="D1544" s="4">
        <v>4028.2243778000002</v>
      </c>
      <c r="E1544" s="3" t="s">
        <v>2937</v>
      </c>
      <c r="F1544" s="3" t="s">
        <v>2967</v>
      </c>
      <c r="G1544" s="3" t="s">
        <v>3087</v>
      </c>
      <c r="H1544" s="3" t="s">
        <v>3088</v>
      </c>
      <c r="I1544" s="3" t="s">
        <v>3674</v>
      </c>
      <c r="J1544" s="4">
        <v>51.743729999999999</v>
      </c>
      <c r="K1544" s="4">
        <v>10.563883000000001</v>
      </c>
      <c r="L1544" s="4">
        <v>10.816998</v>
      </c>
      <c r="M1544" s="4">
        <v>2.9509500000000002</v>
      </c>
      <c r="N1544" s="4">
        <v>22.052961</v>
      </c>
      <c r="O1544" s="4">
        <v>14.122903000000001</v>
      </c>
      <c r="P1544" s="4">
        <v>2.30314</v>
      </c>
      <c r="Q1544" s="4">
        <v>10.182342</v>
      </c>
      <c r="R1544" s="4">
        <v>13.396547</v>
      </c>
      <c r="S1544" s="3" t="s">
        <v>6019</v>
      </c>
      <c r="T1544" s="4">
        <v>77.45</v>
      </c>
      <c r="U1544" s="4">
        <v>4028.2243778000002</v>
      </c>
      <c r="V1544" s="10">
        <v>3931.300377</v>
      </c>
      <c r="W1544" s="4">
        <v>1.9109102646868901</v>
      </c>
      <c r="X1544" s="4">
        <v>80.64</v>
      </c>
      <c r="Y1544" s="4">
        <v>50.634</v>
      </c>
      <c r="Z1544" s="4">
        <v>22.052961</v>
      </c>
      <c r="AA1544" s="10">
        <v>15.8449263502</v>
      </c>
      <c r="AB1544" s="10">
        <v>16.059335564400001</v>
      </c>
      <c r="AC1544" s="4">
        <v>1.435605</v>
      </c>
      <c r="AD1544" s="4">
        <v>1.4245496178089001</v>
      </c>
      <c r="AE1544" s="4">
        <v>1.4430626061197001</v>
      </c>
      <c r="AF1544" s="4">
        <v>10.182342</v>
      </c>
      <c r="AG1544" s="4">
        <v>8.6524938385128998</v>
      </c>
      <c r="AH1544" s="4">
        <v>8.8096874350627008</v>
      </c>
      <c r="AI1544" s="4">
        <v>2.30314</v>
      </c>
      <c r="AJ1544" s="4">
        <v>5.2957260000000002</v>
      </c>
    </row>
    <row r="1545" spans="1:36" hidden="1" x14ac:dyDescent="0.3">
      <c r="A1545" s="1" t="s">
        <v>1539</v>
      </c>
      <c r="B1545" s="2">
        <v>4992183</v>
      </c>
      <c r="C1545" s="3" t="s">
        <v>2919</v>
      </c>
      <c r="D1545" s="4">
        <v>1490.27651466</v>
      </c>
      <c r="E1545" s="3" t="s">
        <v>2937</v>
      </c>
      <c r="F1545" s="3" t="s">
        <v>2938</v>
      </c>
      <c r="G1545" s="3" t="s">
        <v>3047</v>
      </c>
      <c r="H1545" s="3" t="s">
        <v>3071</v>
      </c>
      <c r="I1545" s="3" t="s">
        <v>3675</v>
      </c>
      <c r="J1545" s="4">
        <v>66.879659000000004</v>
      </c>
      <c r="K1545" s="4">
        <v>59.491093999999997</v>
      </c>
      <c r="L1545" s="4">
        <v>29.343789000000001</v>
      </c>
      <c r="M1545" s="4">
        <v>0.99903299999999995</v>
      </c>
      <c r="N1545" s="4" t="s">
        <v>2924</v>
      </c>
      <c r="O1545" s="4">
        <v>73.915093999999996</v>
      </c>
      <c r="P1545" s="4">
        <v>1.8801369999999999</v>
      </c>
      <c r="Q1545" s="4" t="s">
        <v>2924</v>
      </c>
      <c r="R1545" s="4">
        <v>37.196742</v>
      </c>
      <c r="S1545" s="3" t="s">
        <v>6020</v>
      </c>
      <c r="T1545" s="4">
        <v>31.34</v>
      </c>
      <c r="U1545" s="4">
        <v>1490.27651466</v>
      </c>
      <c r="V1545" s="10">
        <v>947.99151400000005</v>
      </c>
      <c r="W1545" s="4" t="s">
        <v>2935</v>
      </c>
      <c r="X1545" s="4">
        <v>33</v>
      </c>
      <c r="Y1545" s="4">
        <v>13.59</v>
      </c>
      <c r="Z1545" s="4" t="s">
        <v>2924</v>
      </c>
      <c r="AA1545" s="10">
        <v>72.529507058500002</v>
      </c>
      <c r="AB1545" s="10">
        <v>128.9711934156</v>
      </c>
      <c r="AC1545" s="4">
        <v>4.7467449999999998</v>
      </c>
      <c r="AD1545" s="4">
        <v>4.2869259526399004</v>
      </c>
      <c r="AE1545" s="4">
        <v>4.6419122597281</v>
      </c>
      <c r="AF1545" s="4" t="s">
        <v>2924</v>
      </c>
      <c r="AG1545" s="4">
        <v>104.551737471325</v>
      </c>
      <c r="AH1545" s="4" t="s">
        <v>2924</v>
      </c>
      <c r="AI1545" s="4">
        <v>1.8801369999999999</v>
      </c>
      <c r="AJ1545" s="4">
        <v>1.9677279999999999</v>
      </c>
    </row>
    <row r="1546" spans="1:36" hidden="1" x14ac:dyDescent="0.3">
      <c r="A1546" s="1" t="s">
        <v>1540</v>
      </c>
      <c r="B1546" s="2">
        <v>4225417</v>
      </c>
      <c r="C1546" s="3" t="s">
        <v>2919</v>
      </c>
      <c r="D1546" s="4">
        <v>4023.09758418</v>
      </c>
      <c r="E1546" s="3" t="s">
        <v>2937</v>
      </c>
      <c r="F1546" s="3" t="s">
        <v>2938</v>
      </c>
      <c r="G1546" s="3" t="s">
        <v>2952</v>
      </c>
      <c r="H1546" s="3" t="s">
        <v>2952</v>
      </c>
      <c r="I1546" s="3" t="s">
        <v>3479</v>
      </c>
      <c r="J1546" s="4">
        <v>36.844810000000003</v>
      </c>
      <c r="K1546" s="4">
        <v>23.002310000000001</v>
      </c>
      <c r="L1546" s="4">
        <v>9.5884769999999993</v>
      </c>
      <c r="M1546" s="4">
        <v>9.0499589999999994</v>
      </c>
      <c r="N1546" s="4">
        <v>268.98989899999998</v>
      </c>
      <c r="O1546" s="4" t="s">
        <v>2924</v>
      </c>
      <c r="P1546" s="4">
        <v>2.9948269999999999</v>
      </c>
      <c r="Q1546" s="4">
        <v>43.276615999999997</v>
      </c>
      <c r="R1546" s="4">
        <v>68.214592999999994</v>
      </c>
      <c r="S1546" s="3" t="s">
        <v>6021</v>
      </c>
      <c r="T1546" s="4">
        <v>26.63</v>
      </c>
      <c r="U1546" s="4">
        <v>4023.09758418</v>
      </c>
      <c r="V1546" s="10">
        <v>4020.3975839999998</v>
      </c>
      <c r="W1546" s="4" t="s">
        <v>2935</v>
      </c>
      <c r="X1546" s="4">
        <v>28.62</v>
      </c>
      <c r="Y1546" s="4">
        <v>16.71</v>
      </c>
      <c r="Z1546" s="4">
        <v>263.663366</v>
      </c>
      <c r="AA1546" s="10">
        <v>50.956754687999997</v>
      </c>
      <c r="AB1546" s="10">
        <v>56.839768628199998</v>
      </c>
      <c r="AC1546" s="4">
        <v>3.567345</v>
      </c>
      <c r="AD1546" s="4">
        <v>3.2907700278804</v>
      </c>
      <c r="AE1546" s="4">
        <v>3.5228930431452001</v>
      </c>
      <c r="AF1546" s="4">
        <v>43.276615999999997</v>
      </c>
      <c r="AG1546" s="4">
        <v>34.243194488923997</v>
      </c>
      <c r="AH1546" s="4">
        <v>38.177723696962701</v>
      </c>
      <c r="AI1546" s="4">
        <v>2.9948269999999999</v>
      </c>
      <c r="AJ1546" s="4">
        <v>5.6004209999999999</v>
      </c>
    </row>
    <row r="1547" spans="1:36" hidden="1" x14ac:dyDescent="0.3">
      <c r="A1547" s="1" t="s">
        <v>1541</v>
      </c>
      <c r="B1547" s="2">
        <v>4910385</v>
      </c>
      <c r="C1547" s="3" t="s">
        <v>2919</v>
      </c>
      <c r="D1547" s="5" t="s">
        <v>3676</v>
      </c>
      <c r="E1547" s="3" t="s">
        <v>2925</v>
      </c>
      <c r="F1547" s="3" t="s">
        <v>2981</v>
      </c>
      <c r="G1547" s="3" t="s">
        <v>2982</v>
      </c>
      <c r="H1547" s="3" t="s">
        <v>3174</v>
      </c>
      <c r="I1547" s="3" t="s">
        <v>3677</v>
      </c>
      <c r="J1547" s="4">
        <v>-14.755352</v>
      </c>
      <c r="K1547" s="4">
        <v>3.9142589999999999</v>
      </c>
      <c r="L1547" s="4">
        <v>-4.6193330000000001</v>
      </c>
      <c r="M1547" s="4">
        <v>2.3875120000000001</v>
      </c>
      <c r="N1547" s="4">
        <v>67.575757999999993</v>
      </c>
      <c r="O1547" s="4" t="s">
        <v>2924</v>
      </c>
      <c r="P1547" s="4">
        <v>1.6050089999999999</v>
      </c>
      <c r="Q1547" s="4">
        <v>11.615627999999999</v>
      </c>
      <c r="R1547" s="4" t="s">
        <v>2924</v>
      </c>
      <c r="S1547" s="3" t="s">
        <v>6022</v>
      </c>
      <c r="T1547" s="5" t="s">
        <v>4524</v>
      </c>
      <c r="U1547" s="5" t="s">
        <v>3676</v>
      </c>
      <c r="V1547" s="10">
        <v>3217.7730000000001</v>
      </c>
      <c r="W1547" s="4">
        <v>1.25560538116592</v>
      </c>
      <c r="X1547" s="4">
        <v>17.84</v>
      </c>
      <c r="Y1547" s="5" t="s">
        <v>6023</v>
      </c>
      <c r="Z1547" s="4">
        <v>67.575757999999993</v>
      </c>
      <c r="AA1547" s="10">
        <v>43.183578621199999</v>
      </c>
      <c r="AB1547" s="10">
        <v>54.042264443500002</v>
      </c>
      <c r="AC1547" s="4">
        <v>1.8792340000000001</v>
      </c>
      <c r="AD1547" s="4">
        <v>1.8921912379367001</v>
      </c>
      <c r="AE1547" s="4">
        <v>1.9095645704044</v>
      </c>
      <c r="AF1547" s="4">
        <v>11.615627999999999</v>
      </c>
      <c r="AG1547" s="4">
        <v>14.516483100051699</v>
      </c>
      <c r="AH1547" s="4">
        <v>15.4658874539397</v>
      </c>
      <c r="AI1547" s="4">
        <v>1.6050089999999999</v>
      </c>
      <c r="AJ1547" s="4" t="s">
        <v>2924</v>
      </c>
    </row>
    <row r="1548" spans="1:36" hidden="1" x14ac:dyDescent="0.3">
      <c r="A1548" s="1" t="s">
        <v>1542</v>
      </c>
      <c r="B1548" s="2">
        <v>4492668</v>
      </c>
      <c r="C1548" s="3" t="s">
        <v>2936</v>
      </c>
      <c r="D1548" s="4">
        <v>1343.6241708800001</v>
      </c>
      <c r="E1548" s="3" t="s">
        <v>3033</v>
      </c>
      <c r="F1548" s="3" t="s">
        <v>3033</v>
      </c>
      <c r="G1548" s="3" t="s">
        <v>3034</v>
      </c>
      <c r="H1548" s="3" t="s">
        <v>3035</v>
      </c>
      <c r="I1548" s="3" t="s">
        <v>3488</v>
      </c>
      <c r="J1548" s="4">
        <v>37.250293999999997</v>
      </c>
      <c r="K1548" s="4">
        <v>2.9982359999999999</v>
      </c>
      <c r="L1548" s="4">
        <v>-0.42625800000000003</v>
      </c>
      <c r="M1548" s="4">
        <v>2.8169010000000001</v>
      </c>
      <c r="N1548" s="4">
        <v>14.278729</v>
      </c>
      <c r="O1548" s="4">
        <v>20.636042</v>
      </c>
      <c r="P1548" s="4">
        <v>1.585664</v>
      </c>
      <c r="Q1548" s="4">
        <v>11.913757</v>
      </c>
      <c r="R1548" s="4">
        <v>70.547448000000003</v>
      </c>
      <c r="S1548" s="3" t="s">
        <v>6024</v>
      </c>
      <c r="T1548" s="4">
        <v>11.68</v>
      </c>
      <c r="U1548" s="4">
        <v>1343.6241708800001</v>
      </c>
      <c r="V1548" s="10">
        <v>1820.12417</v>
      </c>
      <c r="W1548" s="4">
        <v>1.7123287671232901</v>
      </c>
      <c r="X1548" s="4">
        <v>14.5</v>
      </c>
      <c r="Y1548" s="5" t="s">
        <v>5572</v>
      </c>
      <c r="Z1548" s="4">
        <v>14.278729</v>
      </c>
      <c r="AA1548" s="10">
        <v>16.567375886499999</v>
      </c>
      <c r="AB1548" s="10">
        <v>17.021772712600001</v>
      </c>
      <c r="AC1548" s="4">
        <v>0.97640899999999997</v>
      </c>
      <c r="AD1548" s="4">
        <v>0.79131653262659996</v>
      </c>
      <c r="AE1548" s="4">
        <v>0.81554737050780002</v>
      </c>
      <c r="AF1548" s="4">
        <v>11.913757</v>
      </c>
      <c r="AG1548" s="4">
        <v>6.8721740867239003</v>
      </c>
      <c r="AH1548" s="4">
        <v>8.2163223171554005</v>
      </c>
      <c r="AI1548" s="4">
        <v>1.585664</v>
      </c>
      <c r="AJ1548" s="4">
        <v>1.590414</v>
      </c>
    </row>
    <row r="1549" spans="1:36" hidden="1" x14ac:dyDescent="0.3">
      <c r="A1549" s="1" t="s">
        <v>1543</v>
      </c>
      <c r="B1549" s="2">
        <v>7555494</v>
      </c>
      <c r="C1549" s="3" t="s">
        <v>2919</v>
      </c>
      <c r="D1549" s="4">
        <v>5476.0083391999997</v>
      </c>
      <c r="E1549" s="3" t="s">
        <v>2920</v>
      </c>
      <c r="F1549" s="3" t="s">
        <v>2921</v>
      </c>
      <c r="G1549" s="3" t="s">
        <v>2942</v>
      </c>
      <c r="H1549" s="3" t="s">
        <v>2942</v>
      </c>
      <c r="I1549" s="3" t="s">
        <v>2943</v>
      </c>
      <c r="J1549" s="4">
        <v>85.087975</v>
      </c>
      <c r="K1549" s="4">
        <v>-3.604698</v>
      </c>
      <c r="L1549" s="4">
        <v>8.6757989999999996</v>
      </c>
      <c r="M1549" s="4">
        <v>11.514583999999999</v>
      </c>
      <c r="N1549" s="4">
        <v>107.38860699999999</v>
      </c>
      <c r="O1549" s="4">
        <v>93.287604000000002</v>
      </c>
      <c r="P1549" s="4">
        <v>6.1808149999999999</v>
      </c>
      <c r="Q1549" s="4">
        <v>67.862672000000003</v>
      </c>
      <c r="R1549" s="4">
        <v>112.99651</v>
      </c>
      <c r="S1549" s="3" t="s">
        <v>6025</v>
      </c>
      <c r="T1549" s="5" t="s">
        <v>5274</v>
      </c>
      <c r="U1549" s="4">
        <v>5476.0083391999997</v>
      </c>
      <c r="V1549" s="10">
        <v>4789.2723390000001</v>
      </c>
      <c r="W1549" s="4" t="s">
        <v>2935</v>
      </c>
      <c r="X1549" s="4">
        <v>219.34</v>
      </c>
      <c r="Y1549" s="4">
        <v>99</v>
      </c>
      <c r="Z1549" s="4">
        <v>107.38860699999999</v>
      </c>
      <c r="AA1549" s="10">
        <v>40.477911475799999</v>
      </c>
      <c r="AB1549" s="10">
        <v>68</v>
      </c>
      <c r="AC1549" s="4">
        <v>19.829795000000001</v>
      </c>
      <c r="AD1549" s="4">
        <v>12.2296082151533</v>
      </c>
      <c r="AE1549" s="4">
        <v>16.452305349103298</v>
      </c>
      <c r="AF1549" s="4">
        <v>67.862672000000003</v>
      </c>
      <c r="AG1549" s="4">
        <v>28.6252265352535</v>
      </c>
      <c r="AH1549" s="4">
        <v>65.7074708809253</v>
      </c>
      <c r="AI1549" s="4">
        <v>6.1808149999999999</v>
      </c>
      <c r="AJ1549" s="4">
        <v>6.1808149999999999</v>
      </c>
    </row>
    <row r="1550" spans="1:36" hidden="1" x14ac:dyDescent="0.3">
      <c r="A1550" s="1" t="s">
        <v>1544</v>
      </c>
      <c r="B1550" s="2">
        <v>4165056</v>
      </c>
      <c r="C1550" s="3" t="s">
        <v>2919</v>
      </c>
      <c r="D1550" s="4">
        <v>2648.8496575200002</v>
      </c>
      <c r="E1550" s="3" t="s">
        <v>2946</v>
      </c>
      <c r="F1550" s="3" t="s">
        <v>2991</v>
      </c>
      <c r="G1550" s="3" t="s">
        <v>2991</v>
      </c>
      <c r="H1550" s="3" t="s">
        <v>2992</v>
      </c>
      <c r="I1550" s="3" t="s">
        <v>2993</v>
      </c>
      <c r="J1550" s="4">
        <v>-2.149254</v>
      </c>
      <c r="K1550" s="4">
        <v>16.378698</v>
      </c>
      <c r="L1550" s="4">
        <v>14.53529</v>
      </c>
      <c r="M1550" s="4">
        <v>6.451613</v>
      </c>
      <c r="N1550" s="4" t="s">
        <v>2924</v>
      </c>
      <c r="O1550" s="4">
        <v>183.47014899999999</v>
      </c>
      <c r="P1550" s="4">
        <v>2.8050660000000001</v>
      </c>
      <c r="Q1550" s="4">
        <v>40.557988999999999</v>
      </c>
      <c r="R1550" s="4">
        <v>35.64808</v>
      </c>
      <c r="S1550" s="3" t="s">
        <v>6026</v>
      </c>
      <c r="T1550" s="4">
        <v>49.17</v>
      </c>
      <c r="U1550" s="4">
        <v>2648.8496575200002</v>
      </c>
      <c r="V1550" s="10">
        <v>2112.665657</v>
      </c>
      <c r="W1550" s="4">
        <v>1.6676835468781801</v>
      </c>
      <c r="X1550" s="4">
        <v>56.71</v>
      </c>
      <c r="Y1550" s="4">
        <v>38.200000000000003</v>
      </c>
      <c r="Z1550" s="4" t="s">
        <v>2924</v>
      </c>
      <c r="AA1550" s="10">
        <v>28.8895417156</v>
      </c>
      <c r="AB1550" s="10">
        <v>28.8895417156</v>
      </c>
      <c r="AC1550" s="4">
        <v>2.9914610000000001</v>
      </c>
      <c r="AD1550" s="4">
        <v>2.7645925107335998</v>
      </c>
      <c r="AE1550" s="4">
        <v>2.7645925107335998</v>
      </c>
      <c r="AF1550" s="4">
        <v>40.557988999999999</v>
      </c>
      <c r="AG1550" s="4">
        <v>25.256015026897799</v>
      </c>
      <c r="AH1550" s="4">
        <v>25.256015026897799</v>
      </c>
      <c r="AI1550" s="4">
        <v>2.8050660000000001</v>
      </c>
      <c r="AJ1550" s="4">
        <v>3.194102</v>
      </c>
    </row>
    <row r="1551" spans="1:36" hidden="1" x14ac:dyDescent="0.3">
      <c r="A1551" s="1" t="s">
        <v>1545</v>
      </c>
      <c r="B1551" s="2">
        <v>4811554</v>
      </c>
      <c r="C1551" s="3" t="s">
        <v>2919</v>
      </c>
      <c r="D1551" s="4">
        <v>839.84849999999994</v>
      </c>
      <c r="E1551" s="3" t="s">
        <v>2920</v>
      </c>
      <c r="F1551" s="3" t="s">
        <v>2921</v>
      </c>
      <c r="G1551" s="3" t="s">
        <v>2942</v>
      </c>
      <c r="H1551" s="3" t="s">
        <v>2942</v>
      </c>
      <c r="I1551" s="3" t="s">
        <v>3051</v>
      </c>
      <c r="J1551" s="4">
        <v>12.970711</v>
      </c>
      <c r="K1551" s="4">
        <v>-45.288753999999997</v>
      </c>
      <c r="L1551" s="4">
        <v>-37.823833999999998</v>
      </c>
      <c r="M1551" s="4">
        <v>-32.160803999999999</v>
      </c>
      <c r="N1551" s="4" t="s">
        <v>2924</v>
      </c>
      <c r="O1551" s="4" t="s">
        <v>2924</v>
      </c>
      <c r="P1551" s="4">
        <v>1.9812879999999999</v>
      </c>
      <c r="Q1551" s="4" t="s">
        <v>2924</v>
      </c>
      <c r="R1551" s="4" t="s">
        <v>2924</v>
      </c>
      <c r="S1551" s="3" t="s">
        <v>6027</v>
      </c>
      <c r="T1551" s="5" t="s">
        <v>3176</v>
      </c>
      <c r="U1551" s="4">
        <v>839.84849999999994</v>
      </c>
      <c r="V1551" s="10">
        <v>401.18049999999999</v>
      </c>
      <c r="W1551" s="4" t="s">
        <v>2935</v>
      </c>
      <c r="X1551" s="4">
        <v>24.17</v>
      </c>
      <c r="Y1551" s="5" t="s">
        <v>5128</v>
      </c>
      <c r="Z1551" s="4" t="s">
        <v>2924</v>
      </c>
      <c r="AA1551" s="10" t="s">
        <v>2924</v>
      </c>
      <c r="AB1551" s="10" t="s">
        <v>2924</v>
      </c>
      <c r="AC1551" s="4" t="s">
        <v>2935</v>
      </c>
      <c r="AD1551" s="4">
        <v>6.9214876745984002</v>
      </c>
      <c r="AE1551" s="4">
        <v>6.9214948395090996</v>
      </c>
      <c r="AF1551" s="4" t="s">
        <v>2924</v>
      </c>
      <c r="AG1551" s="4" t="s">
        <v>2924</v>
      </c>
      <c r="AH1551" s="4" t="s">
        <v>2924</v>
      </c>
      <c r="AI1551" s="4">
        <v>1.9812879999999999</v>
      </c>
      <c r="AJ1551" s="4">
        <v>1.9812879999999999</v>
      </c>
    </row>
    <row r="1552" spans="1:36" hidden="1" x14ac:dyDescent="0.3">
      <c r="A1552" s="1" t="s">
        <v>1546</v>
      </c>
      <c r="B1552" s="2">
        <v>15461477</v>
      </c>
      <c r="C1552" s="3" t="s">
        <v>2941</v>
      </c>
      <c r="D1552" s="4">
        <v>1239.4388175900001</v>
      </c>
      <c r="E1552" s="3" t="s">
        <v>2925</v>
      </c>
      <c r="F1552" s="3" t="s">
        <v>2981</v>
      </c>
      <c r="G1552" s="3" t="s">
        <v>2982</v>
      </c>
      <c r="H1552" s="3" t="s">
        <v>3174</v>
      </c>
      <c r="I1552" s="3" t="s">
        <v>3275</v>
      </c>
      <c r="J1552" s="4">
        <v>65.006365000000002</v>
      </c>
      <c r="K1552" s="4">
        <v>63.008960999999999</v>
      </c>
      <c r="L1552" s="4">
        <v>8.9638500000000008</v>
      </c>
      <c r="M1552" s="4">
        <v>16.218336999999998</v>
      </c>
      <c r="N1552" s="4" t="s">
        <v>2924</v>
      </c>
      <c r="O1552" s="4" t="s">
        <v>2924</v>
      </c>
      <c r="P1552" s="4">
        <v>7.1787590000000003</v>
      </c>
      <c r="Q1552" s="4">
        <v>55.000571000000001</v>
      </c>
      <c r="R1552" s="4" t="s">
        <v>2924</v>
      </c>
      <c r="S1552" s="3" t="s">
        <v>6028</v>
      </c>
      <c r="T1552" s="4">
        <v>103.69</v>
      </c>
      <c r="U1552" s="4">
        <v>1239.4388175900001</v>
      </c>
      <c r="V1552" s="10">
        <v>1329.803817</v>
      </c>
      <c r="W1552" s="4" t="s">
        <v>2935</v>
      </c>
      <c r="X1552" s="4">
        <v>122.81</v>
      </c>
      <c r="Y1552" s="4">
        <v>48.66</v>
      </c>
      <c r="Z1552" s="4" t="s">
        <v>2924</v>
      </c>
      <c r="AA1552" s="10" t="s">
        <v>2924</v>
      </c>
      <c r="AB1552" s="10" t="s">
        <v>2924</v>
      </c>
      <c r="AC1552" s="5" t="s">
        <v>6029</v>
      </c>
      <c r="AD1552" s="4">
        <v>4.7570366665666999</v>
      </c>
      <c r="AE1552" s="4">
        <v>4.7570366665666999</v>
      </c>
      <c r="AF1552" s="4">
        <v>55.000571000000001</v>
      </c>
      <c r="AG1552" s="4">
        <v>65.880956702890003</v>
      </c>
      <c r="AH1552" s="4">
        <v>65.880956702890003</v>
      </c>
      <c r="AI1552" s="4">
        <v>7.1787590000000003</v>
      </c>
      <c r="AJ1552" s="4">
        <v>7.3492100000000002</v>
      </c>
    </row>
    <row r="1553" spans="1:36" hidden="1" x14ac:dyDescent="0.3">
      <c r="A1553" s="1" t="s">
        <v>1547</v>
      </c>
      <c r="B1553" s="2">
        <v>9062112</v>
      </c>
      <c r="C1553" s="3" t="s">
        <v>2941</v>
      </c>
      <c r="D1553" s="4">
        <v>2913.1420245200002</v>
      </c>
      <c r="E1553" s="3" t="s">
        <v>2920</v>
      </c>
      <c r="F1553" s="3" t="s">
        <v>2921</v>
      </c>
      <c r="G1553" s="3" t="s">
        <v>2942</v>
      </c>
      <c r="H1553" s="3" t="s">
        <v>2942</v>
      </c>
      <c r="I1553" s="3" t="s">
        <v>3051</v>
      </c>
      <c r="J1553" s="4">
        <v>125.46365900000001</v>
      </c>
      <c r="K1553" s="4">
        <v>-1.897492</v>
      </c>
      <c r="L1553" s="4">
        <v>-7.0084759999999999</v>
      </c>
      <c r="M1553" s="4">
        <v>7.1973310000000001</v>
      </c>
      <c r="N1553" s="4" t="s">
        <v>2924</v>
      </c>
      <c r="O1553" s="4" t="s">
        <v>2924</v>
      </c>
      <c r="P1553" s="4">
        <v>3.2615470000000002</v>
      </c>
      <c r="Q1553" s="4" t="s">
        <v>2924</v>
      </c>
      <c r="R1553" s="4" t="s">
        <v>2924</v>
      </c>
      <c r="S1553" s="3" t="s">
        <v>6030</v>
      </c>
      <c r="T1553" s="4">
        <v>44.98</v>
      </c>
      <c r="U1553" s="4">
        <v>2913.1420245200002</v>
      </c>
      <c r="V1553" s="10">
        <v>2090.3680239999999</v>
      </c>
      <c r="W1553" s="4" t="s">
        <v>2935</v>
      </c>
      <c r="X1553" s="4">
        <v>53.27</v>
      </c>
      <c r="Y1553" s="4">
        <v>18.89</v>
      </c>
      <c r="Z1553" s="4" t="s">
        <v>2924</v>
      </c>
      <c r="AA1553" s="10" t="s">
        <v>2924</v>
      </c>
      <c r="AB1553" s="10" t="s">
        <v>2924</v>
      </c>
      <c r="AC1553" s="4">
        <v>23.872731999999999</v>
      </c>
      <c r="AD1553" s="4">
        <v>36.350306992985097</v>
      </c>
      <c r="AE1553" s="4">
        <v>38.2313946295994</v>
      </c>
      <c r="AF1553" s="4" t="s">
        <v>2924</v>
      </c>
      <c r="AG1553" s="4" t="s">
        <v>2924</v>
      </c>
      <c r="AH1553" s="4" t="s">
        <v>2924</v>
      </c>
      <c r="AI1553" s="4">
        <v>3.2615470000000002</v>
      </c>
      <c r="AJ1553" s="4">
        <v>3.2615470000000002</v>
      </c>
    </row>
    <row r="1554" spans="1:36" hidden="1" x14ac:dyDescent="0.3">
      <c r="A1554" s="1" t="s">
        <v>1548</v>
      </c>
      <c r="B1554" s="2">
        <v>29724772</v>
      </c>
      <c r="C1554" s="3" t="s">
        <v>2936</v>
      </c>
      <c r="D1554" s="4">
        <v>7676.5543025999996</v>
      </c>
      <c r="E1554" s="3" t="s">
        <v>2946</v>
      </c>
      <c r="F1554" s="3" t="s">
        <v>2947</v>
      </c>
      <c r="G1554" s="3" t="s">
        <v>2985</v>
      </c>
      <c r="H1554" s="3" t="s">
        <v>2986</v>
      </c>
      <c r="I1554" s="3" t="s">
        <v>3291</v>
      </c>
      <c r="J1554" s="4">
        <v>82.798672999999994</v>
      </c>
      <c r="K1554" s="4">
        <v>41.663094999999998</v>
      </c>
      <c r="L1554" s="4">
        <v>35.840525999999997</v>
      </c>
      <c r="M1554" s="4">
        <v>18.373926000000001</v>
      </c>
      <c r="N1554" s="4" t="s">
        <v>2924</v>
      </c>
      <c r="O1554" s="4">
        <v>152.304147</v>
      </c>
      <c r="P1554" s="4">
        <v>7.2051449999999999</v>
      </c>
      <c r="Q1554" s="4">
        <v>6.8644699999999998</v>
      </c>
      <c r="R1554" s="4">
        <v>4.6183529999999999</v>
      </c>
      <c r="S1554" s="3" t="s">
        <v>6031</v>
      </c>
      <c r="T1554" s="4">
        <v>33.049999999999997</v>
      </c>
      <c r="U1554" s="4">
        <v>7676.5543025999996</v>
      </c>
      <c r="V1554" s="10">
        <v>10557.554302</v>
      </c>
      <c r="W1554" s="4" t="s">
        <v>2935</v>
      </c>
      <c r="X1554" s="4">
        <v>33.619999999999997</v>
      </c>
      <c r="Y1554" s="4">
        <v>17.64</v>
      </c>
      <c r="Z1554" s="4" t="s">
        <v>2924</v>
      </c>
      <c r="AA1554" s="10">
        <v>17.9942287798</v>
      </c>
      <c r="AB1554" s="10">
        <v>28.491379310300001</v>
      </c>
      <c r="AC1554" s="4">
        <v>0.69008100000000006</v>
      </c>
      <c r="AD1554" s="4">
        <v>0.68725374957399998</v>
      </c>
      <c r="AE1554" s="4">
        <v>0.69194155553820003</v>
      </c>
      <c r="AF1554" s="4">
        <v>6.8644699999999998</v>
      </c>
      <c r="AG1554" s="4">
        <v>3.8974833340298001</v>
      </c>
      <c r="AH1554" s="4">
        <v>4.2510244431017998</v>
      </c>
      <c r="AI1554" s="4">
        <v>7.2051449999999999</v>
      </c>
      <c r="AJ1554" s="4">
        <v>159.66183599999999</v>
      </c>
    </row>
    <row r="1555" spans="1:36" hidden="1" x14ac:dyDescent="0.3">
      <c r="A1555" s="1" t="s">
        <v>1549</v>
      </c>
      <c r="B1555" s="2">
        <v>4104164</v>
      </c>
      <c r="C1555" s="3" t="s">
        <v>2936</v>
      </c>
      <c r="D1555" s="4">
        <v>47068.101210239998</v>
      </c>
      <c r="E1555" s="3" t="s">
        <v>2937</v>
      </c>
      <c r="F1555" s="3" t="s">
        <v>2938</v>
      </c>
      <c r="G1555" s="3" t="s">
        <v>2952</v>
      </c>
      <c r="H1555" s="3" t="s">
        <v>2952</v>
      </c>
      <c r="I1555" s="3" t="s">
        <v>3678</v>
      </c>
      <c r="J1555" s="4">
        <v>29.919899999999998</v>
      </c>
      <c r="K1555" s="4">
        <v>7.3309980000000001</v>
      </c>
      <c r="L1555" s="4">
        <v>1.3187439999999999</v>
      </c>
      <c r="M1555" s="4">
        <v>0.469636</v>
      </c>
      <c r="N1555" s="4">
        <v>39.203791000000002</v>
      </c>
      <c r="O1555" s="4">
        <v>26.265875999999999</v>
      </c>
      <c r="P1555" s="4">
        <v>2.4759549999999999</v>
      </c>
      <c r="Q1555" s="4">
        <v>16.055883000000001</v>
      </c>
      <c r="R1555" s="4">
        <v>29.073768000000001</v>
      </c>
      <c r="S1555" s="3" t="s">
        <v>6032</v>
      </c>
      <c r="T1555" s="4">
        <v>248.16</v>
      </c>
      <c r="U1555" s="4">
        <v>47068.101210239998</v>
      </c>
      <c r="V1555" s="10">
        <v>59503.101210000001</v>
      </c>
      <c r="W1555" s="4">
        <v>1.8697614442295301</v>
      </c>
      <c r="X1555" s="4">
        <v>265.74</v>
      </c>
      <c r="Y1555" s="4">
        <v>187.3708</v>
      </c>
      <c r="Z1555" s="4">
        <v>39.203791000000002</v>
      </c>
      <c r="AA1555" s="10">
        <v>17.781599312099999</v>
      </c>
      <c r="AB1555" s="10">
        <v>18.976553831499999</v>
      </c>
      <c r="AC1555" s="4">
        <v>2.8144499999999999</v>
      </c>
      <c r="AD1555" s="4">
        <v>2.7233220245994998</v>
      </c>
      <c r="AE1555" s="4">
        <v>2.7950064183577998</v>
      </c>
      <c r="AF1555" s="4">
        <v>16.055883000000001</v>
      </c>
      <c r="AG1555" s="4">
        <v>14.254457019015099</v>
      </c>
      <c r="AH1555" s="4">
        <v>14.898803526429599</v>
      </c>
      <c r="AI1555" s="4">
        <v>2.4759549999999999</v>
      </c>
      <c r="AJ1555" s="4" t="s">
        <v>2924</v>
      </c>
    </row>
    <row r="1556" spans="1:36" hidden="1" x14ac:dyDescent="0.3">
      <c r="A1556" s="1" t="s">
        <v>1550</v>
      </c>
      <c r="B1556" s="2">
        <v>4069312</v>
      </c>
      <c r="C1556" s="3" t="s">
        <v>2936</v>
      </c>
      <c r="D1556" s="4">
        <v>20045.821683869999</v>
      </c>
      <c r="E1556" s="3" t="s">
        <v>2920</v>
      </c>
      <c r="F1556" s="3" t="s">
        <v>2961</v>
      </c>
      <c r="G1556" s="3" t="s">
        <v>2974</v>
      </c>
      <c r="H1556" s="3" t="s">
        <v>3005</v>
      </c>
      <c r="I1556" s="3" t="s">
        <v>3557</v>
      </c>
      <c r="J1556" s="4">
        <v>12.669237000000001</v>
      </c>
      <c r="K1556" s="4">
        <v>4.1228600000000002</v>
      </c>
      <c r="L1556" s="4">
        <v>8.6889479999999999</v>
      </c>
      <c r="M1556" s="4">
        <v>1.8961779999999999</v>
      </c>
      <c r="N1556" s="4">
        <v>46.673806999999996</v>
      </c>
      <c r="O1556" s="4">
        <v>23.926324999999999</v>
      </c>
      <c r="P1556" s="4">
        <v>2.455308</v>
      </c>
      <c r="Q1556" s="4">
        <v>13.467352999999999</v>
      </c>
      <c r="R1556" s="4">
        <v>32.276066</v>
      </c>
      <c r="S1556" s="3" t="s">
        <v>6033</v>
      </c>
      <c r="T1556" s="4">
        <v>239.67</v>
      </c>
      <c r="U1556" s="4">
        <v>20045.821683869999</v>
      </c>
      <c r="V1556" s="10">
        <v>26319.921683</v>
      </c>
      <c r="W1556" s="4">
        <v>1.2016522718738301</v>
      </c>
      <c r="X1556" s="4">
        <v>247.99</v>
      </c>
      <c r="Y1556" s="4">
        <v>191.97</v>
      </c>
      <c r="Z1556" s="4">
        <v>46.673806999999996</v>
      </c>
      <c r="AA1556" s="10">
        <v>15.6765914026</v>
      </c>
      <c r="AB1556" s="10">
        <v>16.4982105771</v>
      </c>
      <c r="AC1556" s="4">
        <v>2.0703480000000001</v>
      </c>
      <c r="AD1556" s="4">
        <v>1.9278608216144999</v>
      </c>
      <c r="AE1556" s="4">
        <v>2.0279599947332998</v>
      </c>
      <c r="AF1556" s="4">
        <v>13.467352999999999</v>
      </c>
      <c r="AG1556" s="4">
        <v>11.301530401379001</v>
      </c>
      <c r="AH1556" s="4">
        <v>12.0342064387933</v>
      </c>
      <c r="AI1556" s="4">
        <v>2.455308</v>
      </c>
      <c r="AJ1556" s="4" t="s">
        <v>2924</v>
      </c>
    </row>
    <row r="1557" spans="1:36" hidden="1" x14ac:dyDescent="0.3">
      <c r="A1557" s="1" t="s">
        <v>1551</v>
      </c>
      <c r="B1557" s="2">
        <v>4422251</v>
      </c>
      <c r="C1557" s="3" t="s">
        <v>2936</v>
      </c>
      <c r="D1557" s="4">
        <v>1493.3643777</v>
      </c>
      <c r="E1557" s="3" t="s">
        <v>2930</v>
      </c>
      <c r="F1557" s="3" t="s">
        <v>2954</v>
      </c>
      <c r="G1557" s="3" t="s">
        <v>3052</v>
      </c>
      <c r="H1557" s="3" t="s">
        <v>3053</v>
      </c>
      <c r="I1557" s="3" t="s">
        <v>2972</v>
      </c>
      <c r="J1557" s="4">
        <v>5.8823530000000002</v>
      </c>
      <c r="K1557" s="4">
        <v>-0.84745800000000004</v>
      </c>
      <c r="L1557" s="4">
        <v>6.8493149999999998</v>
      </c>
      <c r="M1557" s="4">
        <v>0.51546400000000003</v>
      </c>
      <c r="N1557" s="4">
        <v>15.394736842105299</v>
      </c>
      <c r="O1557" s="4">
        <v>5.87073051547309</v>
      </c>
      <c r="P1557" s="4">
        <v>0.975325</v>
      </c>
      <c r="Q1557" s="4" t="s">
        <v>2935</v>
      </c>
      <c r="R1557" s="4" t="s">
        <v>2935</v>
      </c>
      <c r="S1557" s="3" t="s">
        <v>6034</v>
      </c>
      <c r="T1557" s="5" t="s">
        <v>4776</v>
      </c>
      <c r="U1557" s="4">
        <v>1493.3643777</v>
      </c>
      <c r="V1557" s="10" t="s">
        <v>2935</v>
      </c>
      <c r="W1557" s="4">
        <v>7.8632478632478602</v>
      </c>
      <c r="X1557" s="4">
        <v>12.48</v>
      </c>
      <c r="Y1557" s="5" t="s">
        <v>5127</v>
      </c>
      <c r="Z1557" s="4">
        <v>15.394736999999999</v>
      </c>
      <c r="AA1557" s="10">
        <v>9.9152542371999992</v>
      </c>
      <c r="AB1557" s="10">
        <v>9.7268177510000005</v>
      </c>
      <c r="AC1557" s="4" t="s">
        <v>2935</v>
      </c>
      <c r="AD1557" s="4" t="s">
        <v>2935</v>
      </c>
      <c r="AE1557" s="4" t="s">
        <v>2935</v>
      </c>
      <c r="AF1557" s="4" t="s">
        <v>2935</v>
      </c>
      <c r="AG1557" s="4" t="s">
        <v>2935</v>
      </c>
      <c r="AH1557" s="4" t="s">
        <v>2935</v>
      </c>
      <c r="AI1557" s="4">
        <v>0.975325</v>
      </c>
      <c r="AJ1557" s="5" t="s">
        <v>3547</v>
      </c>
    </row>
    <row r="1558" spans="1:36" hidden="1" x14ac:dyDescent="0.3">
      <c r="A1558" s="1" t="s">
        <v>1552</v>
      </c>
      <c r="B1558" s="2">
        <v>100608</v>
      </c>
      <c r="C1558" s="3" t="s">
        <v>2919</v>
      </c>
      <c r="D1558" s="4">
        <v>1922.6486119199999</v>
      </c>
      <c r="E1558" s="3" t="s">
        <v>2930</v>
      </c>
      <c r="F1558" s="3" t="s">
        <v>2931</v>
      </c>
      <c r="G1558" s="3" t="s">
        <v>2931</v>
      </c>
      <c r="H1558" s="3" t="s">
        <v>2932</v>
      </c>
      <c r="I1558" s="3" t="s">
        <v>2933</v>
      </c>
      <c r="J1558" s="4">
        <v>36.015878999999998</v>
      </c>
      <c r="K1558" s="4">
        <v>20.089214999999999</v>
      </c>
      <c r="L1558" s="4">
        <v>15.951392</v>
      </c>
      <c r="M1558" s="4">
        <v>2.9500139999999999</v>
      </c>
      <c r="N1558" s="4">
        <v>19.579220779220801</v>
      </c>
      <c r="O1558" s="4">
        <v>23.395406999999999</v>
      </c>
      <c r="P1558" s="4">
        <v>2.7501920000000002</v>
      </c>
      <c r="Q1558" s="4" t="s">
        <v>2935</v>
      </c>
      <c r="R1558" s="4" t="s">
        <v>2935</v>
      </c>
      <c r="S1558" s="3" t="s">
        <v>6035</v>
      </c>
      <c r="T1558" s="4">
        <v>75.38</v>
      </c>
      <c r="U1558" s="4">
        <v>1922.6486119199999</v>
      </c>
      <c r="V1558" s="10" t="s">
        <v>2935</v>
      </c>
      <c r="W1558" s="4">
        <v>2.5470947200849001</v>
      </c>
      <c r="X1558" s="4">
        <v>78.31</v>
      </c>
      <c r="Y1558" s="4">
        <v>53.97</v>
      </c>
      <c r="Z1558" s="4">
        <v>19.579221</v>
      </c>
      <c r="AA1558" s="10">
        <v>21.475783475699998</v>
      </c>
      <c r="AB1558" s="10">
        <v>22.062417499999999</v>
      </c>
      <c r="AC1558" s="4" t="s">
        <v>2935</v>
      </c>
      <c r="AD1558" s="4" t="s">
        <v>2935</v>
      </c>
      <c r="AE1558" s="4" t="s">
        <v>2935</v>
      </c>
      <c r="AF1558" s="4" t="s">
        <v>2935</v>
      </c>
      <c r="AG1558" s="4" t="s">
        <v>2935</v>
      </c>
      <c r="AH1558" s="4" t="s">
        <v>2935</v>
      </c>
      <c r="AI1558" s="4">
        <v>2.7501920000000002</v>
      </c>
      <c r="AJ1558" s="4">
        <v>2.769898</v>
      </c>
    </row>
    <row r="1559" spans="1:36" hidden="1" x14ac:dyDescent="0.3">
      <c r="A1559" s="1" t="s">
        <v>1553</v>
      </c>
      <c r="B1559" s="2">
        <v>4069378</v>
      </c>
      <c r="C1559" s="3" t="s">
        <v>2919</v>
      </c>
      <c r="D1559" s="4">
        <v>93464.7984</v>
      </c>
      <c r="E1559" s="3" t="s">
        <v>2946</v>
      </c>
      <c r="F1559" s="3" t="s">
        <v>2991</v>
      </c>
      <c r="G1559" s="3" t="s">
        <v>2991</v>
      </c>
      <c r="H1559" s="3" t="s">
        <v>2992</v>
      </c>
      <c r="I1559" s="3" t="s">
        <v>2993</v>
      </c>
      <c r="J1559" s="4">
        <v>1.240418</v>
      </c>
      <c r="K1559" s="4">
        <v>-13.080935999999999</v>
      </c>
      <c r="L1559" s="4">
        <v>-0.49315100000000001</v>
      </c>
      <c r="M1559" s="4">
        <v>3.6973590000000001</v>
      </c>
      <c r="N1559" s="4">
        <v>23.508091</v>
      </c>
      <c r="O1559" s="4">
        <v>19.627127999999999</v>
      </c>
      <c r="P1559" s="4">
        <v>11.078237</v>
      </c>
      <c r="Q1559" s="4">
        <v>17.833106999999998</v>
      </c>
      <c r="R1559" s="4">
        <v>22.566863999999999</v>
      </c>
      <c r="S1559" s="3" t="s">
        <v>6036</v>
      </c>
      <c r="T1559" s="4">
        <v>72.64</v>
      </c>
      <c r="U1559" s="4">
        <v>93464.7984</v>
      </c>
      <c r="V1559" s="10">
        <v>92381.096399999995</v>
      </c>
      <c r="W1559" s="4">
        <v>1.26651982378855</v>
      </c>
      <c r="X1559" s="4">
        <v>113</v>
      </c>
      <c r="Y1559" s="4">
        <v>68.718000000000004</v>
      </c>
      <c r="Z1559" s="4">
        <v>23.508091</v>
      </c>
      <c r="AA1559" s="10">
        <v>19.8882926295</v>
      </c>
      <c r="AB1559" s="10">
        <v>20.404494381999999</v>
      </c>
      <c r="AC1559" s="4">
        <v>5.9251699999999996</v>
      </c>
      <c r="AD1559" s="4">
        <v>5.1823207724355003</v>
      </c>
      <c r="AE1559" s="4">
        <v>5.3247904143013001</v>
      </c>
      <c r="AF1559" s="4">
        <v>17.833106999999998</v>
      </c>
      <c r="AG1559" s="4">
        <v>16.014605327006802</v>
      </c>
      <c r="AH1559" s="4">
        <v>16.372765729306401</v>
      </c>
      <c r="AI1559" s="4">
        <v>11.078237</v>
      </c>
      <c r="AJ1559" s="4">
        <v>13.979984999999999</v>
      </c>
    </row>
    <row r="1560" spans="1:36" hidden="1" x14ac:dyDescent="0.3">
      <c r="A1560" s="1" t="s">
        <v>1554</v>
      </c>
      <c r="B1560" s="2">
        <v>4417220</v>
      </c>
      <c r="C1560" s="3" t="s">
        <v>2919</v>
      </c>
      <c r="D1560" s="4">
        <v>13342.340142450001</v>
      </c>
      <c r="E1560" s="3" t="s">
        <v>2977</v>
      </c>
      <c r="F1560" s="3" t="s">
        <v>2978</v>
      </c>
      <c r="G1560" s="3" t="s">
        <v>3141</v>
      </c>
      <c r="H1560" s="3" t="s">
        <v>3504</v>
      </c>
      <c r="I1560" s="3" t="s">
        <v>3162</v>
      </c>
      <c r="J1560" s="4">
        <v>32.335025000000002</v>
      </c>
      <c r="K1560" s="4">
        <v>9.2532060000000005</v>
      </c>
      <c r="L1560" s="4">
        <v>-4.0768269999999998</v>
      </c>
      <c r="M1560" s="4">
        <v>3.1658089999999999</v>
      </c>
      <c r="N1560" s="4">
        <v>26.07</v>
      </c>
      <c r="O1560" s="4">
        <v>17.804945</v>
      </c>
      <c r="P1560" s="5" t="s">
        <v>3679</v>
      </c>
      <c r="Q1560" s="4">
        <v>13.058123</v>
      </c>
      <c r="R1560" s="4">
        <v>26.51538</v>
      </c>
      <c r="S1560" s="3" t="s">
        <v>6037</v>
      </c>
      <c r="T1560" s="4">
        <v>130.35</v>
      </c>
      <c r="U1560" s="4">
        <v>13342.340142450001</v>
      </c>
      <c r="V1560" s="10">
        <v>17857.101142</v>
      </c>
      <c r="W1560" s="4">
        <v>4.2961258151131601</v>
      </c>
      <c r="X1560" s="4">
        <v>139.875</v>
      </c>
      <c r="Y1560" s="4">
        <v>97.536500000000004</v>
      </c>
      <c r="Z1560" s="4">
        <v>26.075215</v>
      </c>
      <c r="AA1560" s="10">
        <v>24.150069476599999</v>
      </c>
      <c r="AB1560" s="10">
        <v>26.046974474500001</v>
      </c>
      <c r="AC1560" s="4">
        <v>8.1617460000000008</v>
      </c>
      <c r="AD1560" s="4">
        <v>7.6701665551104998</v>
      </c>
      <c r="AE1560" s="4">
        <v>8.0804917318580003</v>
      </c>
      <c r="AF1560" s="4">
        <v>13.058123</v>
      </c>
      <c r="AG1560" s="4">
        <v>16.352825942246501</v>
      </c>
      <c r="AH1560" s="4">
        <v>17.381070469704198</v>
      </c>
      <c r="AI1560" s="5" t="s">
        <v>3679</v>
      </c>
      <c r="AJ1560" s="4" t="s">
        <v>2924</v>
      </c>
    </row>
    <row r="1561" spans="1:36" hidden="1" x14ac:dyDescent="0.3">
      <c r="A1561" s="1" t="s">
        <v>1555</v>
      </c>
      <c r="B1561" s="2">
        <v>4916646</v>
      </c>
      <c r="C1561" s="3" t="s">
        <v>2936</v>
      </c>
      <c r="D1561" s="4">
        <v>10968.62092992</v>
      </c>
      <c r="E1561" s="3" t="s">
        <v>3007</v>
      </c>
      <c r="F1561" s="3" t="s">
        <v>3008</v>
      </c>
      <c r="G1561" s="3" t="s">
        <v>3009</v>
      </c>
      <c r="H1561" s="3" t="s">
        <v>3010</v>
      </c>
      <c r="I1561" s="3" t="s">
        <v>3680</v>
      </c>
      <c r="J1561" s="4">
        <v>-22.467493000000001</v>
      </c>
      <c r="K1561" s="4">
        <v>23.249479000000001</v>
      </c>
      <c r="L1561" s="4">
        <v>-0.44007299999999999</v>
      </c>
      <c r="M1561" s="4">
        <v>1.9212929999999999</v>
      </c>
      <c r="N1561" s="4">
        <v>18.064819</v>
      </c>
      <c r="O1561" s="4" t="s">
        <v>2924</v>
      </c>
      <c r="P1561" s="4">
        <v>5.9715860000000003</v>
      </c>
      <c r="Q1561" s="4">
        <v>10.874746</v>
      </c>
      <c r="R1561" s="4" t="s">
        <v>2924</v>
      </c>
      <c r="S1561" s="3" t="s">
        <v>6038</v>
      </c>
      <c r="T1561" s="4">
        <v>76.92</v>
      </c>
      <c r="U1561" s="4">
        <v>10968.62092992</v>
      </c>
      <c r="V1561" s="10">
        <v>14909.820929</v>
      </c>
      <c r="W1561" s="4">
        <v>1.87207488299532</v>
      </c>
      <c r="X1561" s="4">
        <v>111.875</v>
      </c>
      <c r="Y1561" s="4">
        <v>52.99</v>
      </c>
      <c r="Z1561" s="4">
        <v>18.064819</v>
      </c>
      <c r="AA1561" s="10">
        <v>16.6793156536</v>
      </c>
      <c r="AB1561" s="10">
        <v>18.135478531899999</v>
      </c>
      <c r="AC1561" s="4">
        <v>2.3093089999999998</v>
      </c>
      <c r="AD1561" s="4">
        <v>2.2089705175934999</v>
      </c>
      <c r="AE1561" s="4">
        <v>2.2395840010326999</v>
      </c>
      <c r="AF1561" s="4">
        <v>10.874746</v>
      </c>
      <c r="AG1561" s="4">
        <v>10.2374266473735</v>
      </c>
      <c r="AH1561" s="4">
        <v>10.857740667679799</v>
      </c>
      <c r="AI1561" s="4">
        <v>5.9715860000000003</v>
      </c>
      <c r="AJ1561" s="4">
        <v>26.951647000000001</v>
      </c>
    </row>
    <row r="1562" spans="1:36" hidden="1" x14ac:dyDescent="0.3">
      <c r="A1562" s="1" t="s">
        <v>1556</v>
      </c>
      <c r="B1562" s="2">
        <v>4912964</v>
      </c>
      <c r="C1562" s="3" t="s">
        <v>2919</v>
      </c>
      <c r="D1562" s="4">
        <v>5137.5646999999999</v>
      </c>
      <c r="E1562" s="3" t="s">
        <v>3007</v>
      </c>
      <c r="F1562" s="3" t="s">
        <v>3008</v>
      </c>
      <c r="G1562" s="3" t="s">
        <v>3009</v>
      </c>
      <c r="H1562" s="3" t="s">
        <v>3010</v>
      </c>
      <c r="I1562" s="3" t="s">
        <v>3412</v>
      </c>
      <c r="J1562" s="4">
        <v>9.2176969999999994</v>
      </c>
      <c r="K1562" s="4">
        <v>7.5910640000000003</v>
      </c>
      <c r="L1562" s="4">
        <v>6.1389519999999997</v>
      </c>
      <c r="M1562" s="4">
        <v>3.1147990000000001</v>
      </c>
      <c r="N1562" s="4">
        <v>32.189982999999998</v>
      </c>
      <c r="O1562" s="4">
        <v>30.271235999999998</v>
      </c>
      <c r="P1562" s="4">
        <v>5.4363549999999998</v>
      </c>
      <c r="Q1562" s="4">
        <v>17.477568999999999</v>
      </c>
      <c r="R1562" s="4">
        <v>36.864606000000002</v>
      </c>
      <c r="S1562" s="3" t="s">
        <v>6039</v>
      </c>
      <c r="T1562" s="4">
        <v>186.38</v>
      </c>
      <c r="U1562" s="4">
        <v>5137.5646999999999</v>
      </c>
      <c r="V1562" s="10">
        <v>5044.7646999999997</v>
      </c>
      <c r="W1562" s="4">
        <v>2.0388453696748599</v>
      </c>
      <c r="X1562" s="4">
        <v>215.31</v>
      </c>
      <c r="Y1562" s="4">
        <v>161.54</v>
      </c>
      <c r="Z1562" s="4">
        <v>32.189982999999998</v>
      </c>
      <c r="AA1562" s="10">
        <v>27.594273277700001</v>
      </c>
      <c r="AB1562" s="10">
        <v>28.063233369900001</v>
      </c>
      <c r="AC1562" s="4">
        <v>2.68804</v>
      </c>
      <c r="AD1562" s="4">
        <v>2.6194064755578998</v>
      </c>
      <c r="AE1562" s="4">
        <v>2.6407640249458</v>
      </c>
      <c r="AF1562" s="4">
        <v>17.477568999999999</v>
      </c>
      <c r="AG1562" s="4">
        <v>17.285050457912501</v>
      </c>
      <c r="AH1562" s="4">
        <v>17.520889642872199</v>
      </c>
      <c r="AI1562" s="4">
        <v>5.4363549999999998</v>
      </c>
      <c r="AJ1562" s="4">
        <v>6.9739940000000002</v>
      </c>
    </row>
    <row r="1563" spans="1:36" hidden="1" x14ac:dyDescent="0.3">
      <c r="A1563" s="1" t="s">
        <v>1557</v>
      </c>
      <c r="B1563" s="2">
        <v>117876626</v>
      </c>
      <c r="C1563" s="3" t="s">
        <v>2936</v>
      </c>
      <c r="D1563" s="4">
        <v>1349.7405000000001</v>
      </c>
      <c r="E1563" s="3" t="s">
        <v>2977</v>
      </c>
      <c r="F1563" s="3" t="s">
        <v>3358</v>
      </c>
      <c r="G1563" s="3" t="s">
        <v>3358</v>
      </c>
      <c r="H1563" s="3" t="s">
        <v>3554</v>
      </c>
      <c r="I1563" s="3" t="s">
        <v>3279</v>
      </c>
      <c r="J1563" s="4">
        <v>234.60043200000001</v>
      </c>
      <c r="K1563" s="4">
        <v>93.456543999999994</v>
      </c>
      <c r="L1563" s="4">
        <v>48.961539000000002</v>
      </c>
      <c r="M1563" s="4">
        <v>12.472775</v>
      </c>
      <c r="N1563" s="4">
        <v>260.80808100000002</v>
      </c>
      <c r="O1563" s="4">
        <v>25.82</v>
      </c>
      <c r="P1563" s="4">
        <v>13.884209</v>
      </c>
      <c r="Q1563" s="4" t="s">
        <v>2924</v>
      </c>
      <c r="R1563" s="4">
        <v>24.051752</v>
      </c>
      <c r="S1563" s="3" t="s">
        <v>6040</v>
      </c>
      <c r="T1563" s="4">
        <v>77.459999999999994</v>
      </c>
      <c r="U1563" s="4">
        <v>1349.7405000000001</v>
      </c>
      <c r="V1563" s="10">
        <v>1920.1085</v>
      </c>
      <c r="W1563" s="4">
        <v>0.516395558998193</v>
      </c>
      <c r="X1563" s="4">
        <v>78.41</v>
      </c>
      <c r="Y1563" s="4">
        <v>18.75</v>
      </c>
      <c r="Z1563" s="4">
        <v>260.80808100000002</v>
      </c>
      <c r="AA1563" s="10">
        <v>51.760775141899998</v>
      </c>
      <c r="AB1563" s="10" t="s">
        <v>2935</v>
      </c>
      <c r="AC1563" s="4">
        <v>21.120518000000001</v>
      </c>
      <c r="AD1563" s="4">
        <v>12.012532993498001</v>
      </c>
      <c r="AE1563" s="4">
        <v>17.495041984817</v>
      </c>
      <c r="AF1563" s="4" t="s">
        <v>2924</v>
      </c>
      <c r="AG1563" s="4">
        <v>12.8207493438084</v>
      </c>
      <c r="AH1563" s="4">
        <v>19.516020883808299</v>
      </c>
      <c r="AI1563" s="4">
        <v>13.884209</v>
      </c>
      <c r="AJ1563" s="4">
        <v>19.36016</v>
      </c>
    </row>
    <row r="1564" spans="1:36" hidden="1" x14ac:dyDescent="0.3">
      <c r="A1564" s="1" t="s">
        <v>1558</v>
      </c>
      <c r="B1564" s="2">
        <v>4069282</v>
      </c>
      <c r="C1564" s="3" t="s">
        <v>2919</v>
      </c>
      <c r="D1564" s="4">
        <v>6388.9360135899997</v>
      </c>
      <c r="E1564" s="3" t="s">
        <v>2937</v>
      </c>
      <c r="F1564" s="3" t="s">
        <v>3060</v>
      </c>
      <c r="G1564" s="3" t="s">
        <v>3178</v>
      </c>
      <c r="H1564" s="3" t="s">
        <v>3179</v>
      </c>
      <c r="I1564" s="3" t="s">
        <v>3428</v>
      </c>
      <c r="J1564" s="4">
        <v>3.0664009999999999</v>
      </c>
      <c r="K1564" s="4">
        <v>-3.0454129999999999</v>
      </c>
      <c r="L1564" s="4">
        <v>-0.72467800000000004</v>
      </c>
      <c r="M1564" s="4">
        <v>-1.0885020000000001</v>
      </c>
      <c r="N1564" s="4">
        <v>31.038447999999999</v>
      </c>
      <c r="O1564" s="4">
        <v>22.965456</v>
      </c>
      <c r="P1564" s="4">
        <v>6.2888640000000002</v>
      </c>
      <c r="Q1564" s="4">
        <v>18.610699</v>
      </c>
      <c r="R1564" s="4">
        <v>25.796756999999999</v>
      </c>
      <c r="S1564" s="3" t="s">
        <v>6041</v>
      </c>
      <c r="T1564" s="4">
        <v>180.83</v>
      </c>
      <c r="U1564" s="4">
        <v>6388.9360135899997</v>
      </c>
      <c r="V1564" s="10">
        <v>5981.9810129999996</v>
      </c>
      <c r="W1564" s="4">
        <v>0.796328042913234</v>
      </c>
      <c r="X1564" s="4">
        <v>201.405</v>
      </c>
      <c r="Y1564" s="4">
        <v>165.39</v>
      </c>
      <c r="Z1564" s="4">
        <v>31.038447999999999</v>
      </c>
      <c r="AA1564" s="10">
        <v>28.494217011700002</v>
      </c>
      <c r="AB1564" s="10">
        <v>32.543106163200001</v>
      </c>
      <c r="AC1564" s="4">
        <v>1.238861</v>
      </c>
      <c r="AD1564" s="4">
        <v>1.1712087035531999</v>
      </c>
      <c r="AE1564" s="4">
        <v>1.2412823759639</v>
      </c>
      <c r="AF1564" s="4">
        <v>18.610699</v>
      </c>
      <c r="AG1564" s="4">
        <v>17.1361289957572</v>
      </c>
      <c r="AH1564" s="4">
        <v>19.252227877970999</v>
      </c>
      <c r="AI1564" s="4">
        <v>6.2888640000000002</v>
      </c>
      <c r="AJ1564" s="4">
        <v>6.5541859999999996</v>
      </c>
    </row>
    <row r="1565" spans="1:36" hidden="1" x14ac:dyDescent="0.3">
      <c r="A1565" s="1" t="s">
        <v>1559</v>
      </c>
      <c r="B1565" s="2">
        <v>4810271</v>
      </c>
      <c r="C1565" s="3" t="s">
        <v>2941</v>
      </c>
      <c r="D1565" s="4">
        <v>6293.5696473199996</v>
      </c>
      <c r="E1565" s="3" t="s">
        <v>2920</v>
      </c>
      <c r="F1565" s="3" t="s">
        <v>2961</v>
      </c>
      <c r="G1565" s="3" t="s">
        <v>2962</v>
      </c>
      <c r="H1565" s="3" t="s">
        <v>3090</v>
      </c>
      <c r="I1565" s="3" t="s">
        <v>3111</v>
      </c>
      <c r="J1565" s="4">
        <v>31.531531999999999</v>
      </c>
      <c r="K1565" s="4">
        <v>-11.454563</v>
      </c>
      <c r="L1565" s="4">
        <v>-19.630648999999998</v>
      </c>
      <c r="M1565" s="4">
        <v>17.818560999999999</v>
      </c>
      <c r="N1565" s="4" t="s">
        <v>2935</v>
      </c>
      <c r="O1565" s="4" t="s">
        <v>2935</v>
      </c>
      <c r="P1565" s="4" t="s">
        <v>2935</v>
      </c>
      <c r="Q1565" s="4" t="s">
        <v>2935</v>
      </c>
      <c r="R1565" s="4" t="s">
        <v>2935</v>
      </c>
      <c r="S1565" s="3" t="s">
        <v>6042</v>
      </c>
      <c r="T1565" s="4">
        <v>90.52</v>
      </c>
      <c r="U1565" s="4">
        <v>6293.5696473199996</v>
      </c>
      <c r="V1565" s="10">
        <v>6048.4866469999997</v>
      </c>
      <c r="W1565" s="4" t="s">
        <v>2935</v>
      </c>
      <c r="X1565" s="4">
        <v>126.8899</v>
      </c>
      <c r="Y1565" s="4">
        <v>50.2</v>
      </c>
      <c r="Z1565" s="4" t="s">
        <v>2935</v>
      </c>
      <c r="AA1565" s="10">
        <v>14.2596093257</v>
      </c>
      <c r="AB1565" s="10">
        <v>13.3474495047</v>
      </c>
      <c r="AC1565" s="4" t="s">
        <v>2935</v>
      </c>
      <c r="AD1565" s="4">
        <v>3.9019345258004998</v>
      </c>
      <c r="AE1565" s="4">
        <v>3.9811454791504</v>
      </c>
      <c r="AF1565" s="4" t="s">
        <v>2935</v>
      </c>
      <c r="AG1565" s="4">
        <v>8.3129591698595</v>
      </c>
      <c r="AH1565" s="4">
        <v>8.8920970230851992</v>
      </c>
      <c r="AI1565" s="4" t="s">
        <v>2935</v>
      </c>
      <c r="AJ1565" s="4" t="s">
        <v>2935</v>
      </c>
    </row>
    <row r="1566" spans="1:36" hidden="1" x14ac:dyDescent="0.3">
      <c r="A1566" s="1" t="s">
        <v>1560</v>
      </c>
      <c r="B1566" s="2">
        <v>4107929</v>
      </c>
      <c r="C1566" s="3" t="s">
        <v>2936</v>
      </c>
      <c r="D1566" s="4">
        <v>36308.451320959997</v>
      </c>
      <c r="E1566" s="3" t="s">
        <v>2925</v>
      </c>
      <c r="F1566" s="3" t="s">
        <v>2981</v>
      </c>
      <c r="G1566" s="3" t="s">
        <v>2982</v>
      </c>
      <c r="H1566" s="3" t="s">
        <v>2983</v>
      </c>
      <c r="I1566" s="3" t="s">
        <v>3331</v>
      </c>
      <c r="J1566" s="4">
        <v>2.3712179999999998</v>
      </c>
      <c r="K1566" s="4">
        <v>21.938154000000001</v>
      </c>
      <c r="L1566" s="4">
        <v>-3.2270530000000002</v>
      </c>
      <c r="M1566" s="4">
        <v>4.42035</v>
      </c>
      <c r="N1566" s="4">
        <v>24.804359000000002</v>
      </c>
      <c r="O1566" s="4">
        <v>19.26895</v>
      </c>
      <c r="P1566" s="4">
        <v>10.596698999999999</v>
      </c>
      <c r="Q1566" s="4">
        <v>11.721086</v>
      </c>
      <c r="R1566" s="4">
        <v>23.283141000000001</v>
      </c>
      <c r="S1566" s="3" t="s">
        <v>6043</v>
      </c>
      <c r="T1566" s="4">
        <v>50.08</v>
      </c>
      <c r="U1566" s="4">
        <v>36308.451320959997</v>
      </c>
      <c r="V1566" s="10">
        <v>46333.45132</v>
      </c>
      <c r="W1566" s="4">
        <v>1.59744408945687</v>
      </c>
      <c r="X1566" s="4">
        <v>55.655000000000001</v>
      </c>
      <c r="Y1566" s="4">
        <v>36.619999999999997</v>
      </c>
      <c r="Z1566" s="4">
        <v>24.804359000000002</v>
      </c>
      <c r="AA1566" s="10">
        <v>19.595414172200002</v>
      </c>
      <c r="AB1566" s="10">
        <v>21.403996153400001</v>
      </c>
      <c r="AC1566" s="4">
        <v>4.0941460000000003</v>
      </c>
      <c r="AD1566" s="4">
        <v>3.8616899955349</v>
      </c>
      <c r="AE1566" s="4">
        <v>4.0948945959007004</v>
      </c>
      <c r="AF1566" s="4">
        <v>11.721086</v>
      </c>
      <c r="AG1566" s="4">
        <v>9.8139141150554998</v>
      </c>
      <c r="AH1566" s="4">
        <v>10.5535690203057</v>
      </c>
      <c r="AI1566" s="4">
        <v>10.596698999999999</v>
      </c>
      <c r="AJ1566" s="4">
        <v>12.668858999999999</v>
      </c>
    </row>
    <row r="1567" spans="1:36" hidden="1" x14ac:dyDescent="0.3">
      <c r="A1567" s="1" t="s">
        <v>1561</v>
      </c>
      <c r="B1567" s="2">
        <v>28547603</v>
      </c>
      <c r="C1567" s="3" t="s">
        <v>2919</v>
      </c>
      <c r="D1567" s="4">
        <v>796.65332175000003</v>
      </c>
      <c r="E1567" s="3" t="s">
        <v>2925</v>
      </c>
      <c r="F1567" s="3" t="s">
        <v>2997</v>
      </c>
      <c r="G1567" s="3" t="s">
        <v>2998</v>
      </c>
      <c r="H1567" s="3" t="s">
        <v>2998</v>
      </c>
      <c r="I1567" s="3" t="s">
        <v>2999</v>
      </c>
      <c r="J1567" s="4">
        <v>185.89211599999999</v>
      </c>
      <c r="K1567" s="4">
        <v>19.204152000000001</v>
      </c>
      <c r="L1567" s="4">
        <v>1.772526</v>
      </c>
      <c r="M1567" s="4">
        <v>20.559930000000001</v>
      </c>
      <c r="N1567" s="4">
        <v>69.595960000000005</v>
      </c>
      <c r="O1567" s="4">
        <v>12.259786</v>
      </c>
      <c r="P1567" s="4">
        <v>1.9117649999999999</v>
      </c>
      <c r="Q1567" s="4">
        <v>13.33052</v>
      </c>
      <c r="R1567" s="4">
        <v>13.667263</v>
      </c>
      <c r="S1567" s="3" t="s">
        <v>6044</v>
      </c>
      <c r="T1567" s="4">
        <v>6.89</v>
      </c>
      <c r="U1567" s="4">
        <v>796.65332175000003</v>
      </c>
      <c r="V1567" s="10">
        <v>1055.097321</v>
      </c>
      <c r="W1567" s="4" t="s">
        <v>2935</v>
      </c>
      <c r="X1567" s="4">
        <v>7.33</v>
      </c>
      <c r="Y1567" s="5" t="s">
        <v>6045</v>
      </c>
      <c r="Z1567" s="4">
        <v>69.595960000000005</v>
      </c>
      <c r="AA1567" s="10">
        <v>87.770700636900003</v>
      </c>
      <c r="AB1567" s="10">
        <v>119.8677800974</v>
      </c>
      <c r="AC1567" s="4">
        <v>2.0602779999999998</v>
      </c>
      <c r="AD1567" s="4">
        <v>2.0078837297062999</v>
      </c>
      <c r="AE1567" s="4">
        <v>2.0838464458615999</v>
      </c>
      <c r="AF1567" s="4">
        <v>13.33052</v>
      </c>
      <c r="AG1567" s="4">
        <v>11.8753476004444</v>
      </c>
      <c r="AH1567" s="4">
        <v>13.083596357565099</v>
      </c>
      <c r="AI1567" s="4">
        <v>1.9117649999999999</v>
      </c>
      <c r="AJ1567" s="4" t="s">
        <v>2924</v>
      </c>
    </row>
    <row r="1568" spans="1:36" hidden="1" x14ac:dyDescent="0.3">
      <c r="A1568" s="1" t="s">
        <v>570</v>
      </c>
      <c r="B1568" s="2">
        <v>4067801</v>
      </c>
      <c r="C1568" s="3" t="s">
        <v>2919</v>
      </c>
      <c r="D1568" s="4">
        <v>5570.1256806600004</v>
      </c>
      <c r="E1568" s="3" t="s">
        <v>2946</v>
      </c>
      <c r="F1568" s="3" t="s">
        <v>2991</v>
      </c>
      <c r="G1568" s="3" t="s">
        <v>2991</v>
      </c>
      <c r="H1568" s="3" t="s">
        <v>3031</v>
      </c>
      <c r="I1568" s="3" t="s">
        <v>3032</v>
      </c>
      <c r="J1568" s="18">
        <v>37.486884000000003</v>
      </c>
      <c r="K1568" s="18">
        <v>-25.037545999999999</v>
      </c>
      <c r="L1568" s="18">
        <v>-15.515435</v>
      </c>
      <c r="M1568" s="18">
        <v>4.1223799999999997</v>
      </c>
      <c r="N1568" s="4">
        <v>17.790223999999998</v>
      </c>
      <c r="O1568" s="4">
        <v>10.234329000000001</v>
      </c>
      <c r="P1568" s="4">
        <v>2.8884789999999998</v>
      </c>
      <c r="Q1568" s="4">
        <v>10.646667000000001</v>
      </c>
      <c r="R1568" s="4">
        <v>11.937865</v>
      </c>
      <c r="S1568" s="3" t="s">
        <v>4780</v>
      </c>
      <c r="T1568" s="4">
        <v>104.82</v>
      </c>
      <c r="U1568" s="4">
        <v>5570.1256806600004</v>
      </c>
      <c r="V1568" s="10">
        <v>5016.1716800000004</v>
      </c>
      <c r="W1568" s="4" t="s">
        <v>2935</v>
      </c>
      <c r="X1568" s="18">
        <v>147.46</v>
      </c>
      <c r="Y1568" s="18">
        <v>74.83</v>
      </c>
      <c r="Z1568" s="4">
        <v>17.790223999999998</v>
      </c>
      <c r="AA1568" s="10">
        <v>18.003194613800002</v>
      </c>
      <c r="AB1568" s="10">
        <v>16.4360878912</v>
      </c>
      <c r="AC1568" s="4">
        <v>2.6308220000000002</v>
      </c>
      <c r="AD1568" s="4">
        <v>2.9193996136584</v>
      </c>
      <c r="AE1568" s="4">
        <v>2.807699166316</v>
      </c>
      <c r="AF1568" s="4">
        <v>10.646667000000001</v>
      </c>
      <c r="AG1568" s="4">
        <v>12.2107392405063</v>
      </c>
      <c r="AH1568" s="4">
        <v>10.4037575028518</v>
      </c>
      <c r="AI1568" s="4">
        <v>2.8884789999999998</v>
      </c>
      <c r="AJ1568" s="4">
        <v>3.797688</v>
      </c>
    </row>
    <row r="1569" spans="1:36" hidden="1" x14ac:dyDescent="0.3">
      <c r="A1569" s="1" t="s">
        <v>1563</v>
      </c>
      <c r="B1569" s="2">
        <v>4243255</v>
      </c>
      <c r="C1569" s="3" t="s">
        <v>2919</v>
      </c>
      <c r="D1569" s="4">
        <v>2941.3698531199998</v>
      </c>
      <c r="E1569" s="3" t="s">
        <v>2925</v>
      </c>
      <c r="F1569" s="3" t="s">
        <v>2981</v>
      </c>
      <c r="G1569" s="3" t="s">
        <v>3017</v>
      </c>
      <c r="H1569" s="3" t="s">
        <v>3020</v>
      </c>
      <c r="I1569" s="3" t="s">
        <v>3021</v>
      </c>
      <c r="J1569" s="4">
        <v>46.546546999999997</v>
      </c>
      <c r="K1569" s="4">
        <v>30.220147000000001</v>
      </c>
      <c r="L1569" s="4">
        <v>24.96799</v>
      </c>
      <c r="M1569" s="4">
        <v>5.4565099999999997</v>
      </c>
      <c r="N1569" s="4">
        <v>12.146857000000001</v>
      </c>
      <c r="O1569" s="4">
        <v>15.818476</v>
      </c>
      <c r="P1569" s="4">
        <v>3.2768169999999999</v>
      </c>
      <c r="Q1569" s="4">
        <v>6.4452660000000002</v>
      </c>
      <c r="R1569" s="4">
        <v>10.576528</v>
      </c>
      <c r="S1569" s="3" t="s">
        <v>6047</v>
      </c>
      <c r="T1569" s="4">
        <v>19.52</v>
      </c>
      <c r="U1569" s="4">
        <v>2941.3698531199998</v>
      </c>
      <c r="V1569" s="10">
        <v>3306.0798530000002</v>
      </c>
      <c r="W1569" s="4" t="s">
        <v>2935</v>
      </c>
      <c r="X1569" s="4">
        <v>19.579999999999998</v>
      </c>
      <c r="Y1569" s="4">
        <v>12.45</v>
      </c>
      <c r="Z1569" s="4">
        <v>12.425207</v>
      </c>
      <c r="AA1569" s="10">
        <v>14.6766917293</v>
      </c>
      <c r="AB1569" s="10">
        <v>11.1542857142</v>
      </c>
      <c r="AC1569" s="4">
        <v>2.1292719999999998</v>
      </c>
      <c r="AD1569" s="4">
        <v>2.1064541911436998</v>
      </c>
      <c r="AE1569" s="4">
        <v>2.1262331037365998</v>
      </c>
      <c r="AF1569" s="4">
        <v>6.4452660000000002</v>
      </c>
      <c r="AG1569" s="4">
        <v>7.1699845001084004</v>
      </c>
      <c r="AH1569" s="4">
        <v>7.3484771126917003</v>
      </c>
      <c r="AI1569" s="4">
        <v>3.2768169999999999</v>
      </c>
      <c r="AJ1569" s="4">
        <v>17.506726</v>
      </c>
    </row>
    <row r="1570" spans="1:36" hidden="1" x14ac:dyDescent="0.3">
      <c r="A1570" s="1" t="s">
        <v>1564</v>
      </c>
      <c r="B1570" s="2">
        <v>29600246</v>
      </c>
      <c r="C1570" s="3" t="s">
        <v>2941</v>
      </c>
      <c r="D1570" s="4">
        <v>595.46186017000002</v>
      </c>
      <c r="E1570" s="3" t="s">
        <v>2937</v>
      </c>
      <c r="F1570" s="3" t="s">
        <v>2938</v>
      </c>
      <c r="G1570" s="3" t="s">
        <v>3039</v>
      </c>
      <c r="H1570" s="3" t="s">
        <v>3039</v>
      </c>
      <c r="I1570" s="3" t="s">
        <v>3681</v>
      </c>
      <c r="J1570" s="4">
        <v>-23.343374000000001</v>
      </c>
      <c r="K1570" s="4">
        <v>5.1652889999999996</v>
      </c>
      <c r="L1570" s="4">
        <v>24.449877999999998</v>
      </c>
      <c r="M1570" s="4">
        <v>8.9935759999999991</v>
      </c>
      <c r="N1570" s="4" t="s">
        <v>2924</v>
      </c>
      <c r="O1570" s="4">
        <v>62.516911999999998</v>
      </c>
      <c r="P1570" s="4">
        <v>2.9352490000000002</v>
      </c>
      <c r="Q1570" s="4">
        <v>25.131224</v>
      </c>
      <c r="R1570" s="4">
        <v>5.6014439999999999</v>
      </c>
      <c r="S1570" s="3" t="s">
        <v>6048</v>
      </c>
      <c r="T1570" s="5" t="s">
        <v>6049</v>
      </c>
      <c r="U1570" s="4">
        <v>595.46186017000002</v>
      </c>
      <c r="V1570" s="10">
        <v>770.63171999999997</v>
      </c>
      <c r="W1570" s="4" t="s">
        <v>2935</v>
      </c>
      <c r="X1570" s="4">
        <v>9</v>
      </c>
      <c r="Y1570" s="4">
        <v>3.42</v>
      </c>
      <c r="Z1570" s="4" t="s">
        <v>2924</v>
      </c>
      <c r="AA1570" s="10" t="s">
        <v>2924</v>
      </c>
      <c r="AB1570" s="10" t="s">
        <v>2924</v>
      </c>
      <c r="AC1570" s="4">
        <v>0.455507</v>
      </c>
      <c r="AD1570" s="4">
        <v>0.49045773747019999</v>
      </c>
      <c r="AE1570" s="4">
        <v>0.49045773747019999</v>
      </c>
      <c r="AF1570" s="4">
        <v>25.131224</v>
      </c>
      <c r="AG1570" s="4">
        <v>11.901648185328201</v>
      </c>
      <c r="AH1570" s="4">
        <v>11.901648185328201</v>
      </c>
      <c r="AI1570" s="4">
        <v>2.9352490000000002</v>
      </c>
      <c r="AJ1570" s="4">
        <v>21.786926999999999</v>
      </c>
    </row>
    <row r="1571" spans="1:36" hidden="1" x14ac:dyDescent="0.3">
      <c r="A1571" s="1" t="s">
        <v>1565</v>
      </c>
      <c r="B1571" s="2">
        <v>4097347</v>
      </c>
      <c r="C1571" s="3" t="s">
        <v>2936</v>
      </c>
      <c r="D1571" s="4">
        <v>5220.1060175000002</v>
      </c>
      <c r="E1571" s="3" t="s">
        <v>2930</v>
      </c>
      <c r="F1571" s="3" t="s">
        <v>2954</v>
      </c>
      <c r="G1571" s="3" t="s">
        <v>2955</v>
      </c>
      <c r="H1571" s="3" t="s">
        <v>3267</v>
      </c>
      <c r="I1571" s="3" t="s">
        <v>3102</v>
      </c>
      <c r="J1571" s="4">
        <v>109.285455</v>
      </c>
      <c r="K1571" s="4">
        <v>19.190249999999999</v>
      </c>
      <c r="L1571" s="4">
        <v>9.8210890000000006</v>
      </c>
      <c r="M1571" s="4">
        <v>4.9090910000000001</v>
      </c>
      <c r="N1571" s="4">
        <v>22.9880478087649</v>
      </c>
      <c r="O1571" s="4">
        <v>6.58918210646444</v>
      </c>
      <c r="P1571" s="4">
        <v>8.3623189999999994</v>
      </c>
      <c r="Q1571" s="4" t="s">
        <v>2935</v>
      </c>
      <c r="R1571" s="4" t="s">
        <v>2935</v>
      </c>
      <c r="S1571" s="3" t="s">
        <v>6050</v>
      </c>
      <c r="T1571" s="4">
        <v>57.7</v>
      </c>
      <c r="U1571" s="4">
        <v>5220.1060175000002</v>
      </c>
      <c r="V1571" s="10" t="s">
        <v>2935</v>
      </c>
      <c r="W1571" s="4">
        <v>3.4662045060658602</v>
      </c>
      <c r="X1571" s="4">
        <v>61.14</v>
      </c>
      <c r="Y1571" s="4">
        <v>27.14</v>
      </c>
      <c r="Z1571" s="4">
        <v>22.592013000000001</v>
      </c>
      <c r="AA1571" s="10">
        <v>17.1404806464</v>
      </c>
      <c r="AB1571" s="10">
        <v>25.926874530999999</v>
      </c>
      <c r="AC1571" s="4" t="s">
        <v>2935</v>
      </c>
      <c r="AD1571" s="4" t="s">
        <v>2935</v>
      </c>
      <c r="AE1571" s="4" t="s">
        <v>2935</v>
      </c>
      <c r="AF1571" s="4" t="s">
        <v>2935</v>
      </c>
      <c r="AG1571" s="4" t="s">
        <v>2935</v>
      </c>
      <c r="AH1571" s="4" t="s">
        <v>2935</v>
      </c>
      <c r="AI1571" s="4">
        <v>8.3623189999999994</v>
      </c>
      <c r="AJ1571" s="4">
        <v>22.725482</v>
      </c>
    </row>
    <row r="1572" spans="1:36" hidden="1" x14ac:dyDescent="0.3">
      <c r="A1572" s="1" t="s">
        <v>1566</v>
      </c>
      <c r="B1572" s="2">
        <v>4915501</v>
      </c>
      <c r="C1572" s="3" t="s">
        <v>2936</v>
      </c>
      <c r="D1572" s="4">
        <v>1812.30467155</v>
      </c>
      <c r="E1572" s="3" t="s">
        <v>2925</v>
      </c>
      <c r="F1572" s="3" t="s">
        <v>2997</v>
      </c>
      <c r="G1572" s="3" t="s">
        <v>3250</v>
      </c>
      <c r="H1572" s="3" t="s">
        <v>3509</v>
      </c>
      <c r="I1572" s="3" t="s">
        <v>3682</v>
      </c>
      <c r="J1572" s="4">
        <v>37.997472999999999</v>
      </c>
      <c r="K1572" s="4">
        <v>10.551619000000001</v>
      </c>
      <c r="L1572" s="4">
        <v>10.719716</v>
      </c>
      <c r="M1572" s="4">
        <v>2.1032950000000001</v>
      </c>
      <c r="N1572" s="4">
        <v>15.044765999999999</v>
      </c>
      <c r="O1572" s="4">
        <v>16.829737999999999</v>
      </c>
      <c r="P1572" s="4">
        <v>1.8016490000000001</v>
      </c>
      <c r="Q1572" s="4">
        <v>6.5456370000000001</v>
      </c>
      <c r="R1572" s="4">
        <v>11.360988000000001</v>
      </c>
      <c r="S1572" s="3" t="s">
        <v>6051</v>
      </c>
      <c r="T1572" s="4">
        <v>43.69</v>
      </c>
      <c r="U1572" s="4">
        <v>1812.30467155</v>
      </c>
      <c r="V1572" s="10">
        <v>1994.4456709999999</v>
      </c>
      <c r="W1572" s="4">
        <v>2.0141908903639298</v>
      </c>
      <c r="X1572" s="4">
        <v>45.23</v>
      </c>
      <c r="Y1572" s="4">
        <v>30.76</v>
      </c>
      <c r="Z1572" s="4">
        <v>15.044765999999999</v>
      </c>
      <c r="AA1572" s="10">
        <v>13.653124999999999</v>
      </c>
      <c r="AB1572" s="10">
        <v>14.612040133700001</v>
      </c>
      <c r="AC1572" s="4">
        <v>0.96326800000000001</v>
      </c>
      <c r="AD1572" s="4">
        <v>0.93230895957189996</v>
      </c>
      <c r="AE1572" s="4">
        <v>0.95004321444890005</v>
      </c>
      <c r="AF1572" s="4">
        <v>6.5456370000000001</v>
      </c>
      <c r="AG1572" s="4">
        <v>9.1952313093591993</v>
      </c>
      <c r="AH1572" s="4">
        <v>9.7959021168959008</v>
      </c>
      <c r="AI1572" s="4">
        <v>1.8016490000000001</v>
      </c>
      <c r="AJ1572" s="4">
        <v>2.4634900000000002</v>
      </c>
    </row>
    <row r="1573" spans="1:36" hidden="1" x14ac:dyDescent="0.3">
      <c r="A1573" s="1" t="s">
        <v>1567</v>
      </c>
      <c r="B1573" s="2">
        <v>4914267</v>
      </c>
      <c r="C1573" s="3" t="s">
        <v>2936</v>
      </c>
      <c r="D1573" s="4">
        <v>3079.6725629500002</v>
      </c>
      <c r="E1573" s="3" t="s">
        <v>2925</v>
      </c>
      <c r="F1573" s="3" t="s">
        <v>3012</v>
      </c>
      <c r="G1573" s="3" t="s">
        <v>3013</v>
      </c>
      <c r="H1573" s="3" t="s">
        <v>3014</v>
      </c>
      <c r="I1573" s="3" t="s">
        <v>3105</v>
      </c>
      <c r="J1573" s="4">
        <v>8.0875780000000006</v>
      </c>
      <c r="K1573" s="4">
        <v>5.9385130000000004</v>
      </c>
      <c r="L1573" s="4">
        <v>4.1774329999999997</v>
      </c>
      <c r="M1573" s="4">
        <v>5.4581920000000004</v>
      </c>
      <c r="N1573" s="4">
        <v>23.572403000000001</v>
      </c>
      <c r="O1573" s="4">
        <v>8.582884</v>
      </c>
      <c r="P1573" s="4">
        <v>2.1713369999999999</v>
      </c>
      <c r="Q1573" s="4">
        <v>9.8405349999999991</v>
      </c>
      <c r="R1573" s="4">
        <v>11.042714</v>
      </c>
      <c r="S1573" s="3" t="s">
        <v>6052</v>
      </c>
      <c r="T1573" s="4">
        <v>120.95</v>
      </c>
      <c r="U1573" s="4">
        <v>3079.6725629500002</v>
      </c>
      <c r="V1573" s="10">
        <v>3988.0045620000001</v>
      </c>
      <c r="W1573" s="4">
        <v>3.8032244729226901</v>
      </c>
      <c r="X1573" s="4">
        <v>131.36000000000001</v>
      </c>
      <c r="Y1573" s="4">
        <v>96.185000000000002</v>
      </c>
      <c r="Z1573" s="4">
        <v>23.572403000000001</v>
      </c>
      <c r="AA1573" s="10">
        <v>19.091440026499999</v>
      </c>
      <c r="AB1573" s="10">
        <v>21.939053147100001</v>
      </c>
      <c r="AC1573" s="4">
        <v>1.0562530000000001</v>
      </c>
      <c r="AD1573" s="4">
        <v>1.0410623883332999</v>
      </c>
      <c r="AE1573" s="4">
        <v>1.0669135873216</v>
      </c>
      <c r="AF1573" s="4">
        <v>9.8405349999999991</v>
      </c>
      <c r="AG1573" s="4">
        <v>10.2656624845552</v>
      </c>
      <c r="AH1573" s="4">
        <v>11.4277657769181</v>
      </c>
      <c r="AI1573" s="4">
        <v>2.1713369999999999</v>
      </c>
      <c r="AJ1573" s="4">
        <v>7.4817520000000002</v>
      </c>
    </row>
    <row r="1574" spans="1:36" hidden="1" x14ac:dyDescent="0.3">
      <c r="A1574" s="1" t="s">
        <v>1568</v>
      </c>
      <c r="B1574" s="2">
        <v>4014818</v>
      </c>
      <c r="C1574" s="3" t="s">
        <v>2936</v>
      </c>
      <c r="D1574" s="4">
        <v>5319.4675076399999</v>
      </c>
      <c r="E1574" s="3" t="s">
        <v>2925</v>
      </c>
      <c r="F1574" s="3" t="s">
        <v>3012</v>
      </c>
      <c r="G1574" s="3" t="s">
        <v>3013</v>
      </c>
      <c r="H1574" s="3" t="s">
        <v>3014</v>
      </c>
      <c r="I1574" s="3" t="s">
        <v>3015</v>
      </c>
      <c r="J1574" s="4">
        <v>-27.083798999999999</v>
      </c>
      <c r="K1574" s="4">
        <v>-14.229388</v>
      </c>
      <c r="L1574" s="4">
        <v>-7.6422299999999996</v>
      </c>
      <c r="M1574" s="4">
        <v>2.3846880000000001</v>
      </c>
      <c r="N1574" s="4">
        <v>10.302042</v>
      </c>
      <c r="O1574" s="4">
        <v>12.438374</v>
      </c>
      <c r="P1574" s="4">
        <v>1.1211899999999999</v>
      </c>
      <c r="Q1574" s="4">
        <v>4.2440870000000004</v>
      </c>
      <c r="R1574" s="4">
        <v>12.299155000000001</v>
      </c>
      <c r="S1574" s="3" t="s">
        <v>6053</v>
      </c>
      <c r="T1574" s="4">
        <v>97.89</v>
      </c>
      <c r="U1574" s="4">
        <v>5319.4675076399999</v>
      </c>
      <c r="V1574" s="10">
        <v>8169.8675069999999</v>
      </c>
      <c r="W1574" s="4">
        <v>3.14638880375932</v>
      </c>
      <c r="X1574" s="5" t="s">
        <v>6054</v>
      </c>
      <c r="Y1574" s="4">
        <v>92.14</v>
      </c>
      <c r="Z1574" s="4">
        <v>10.302042</v>
      </c>
      <c r="AA1574" s="10">
        <v>7.7231378551000001</v>
      </c>
      <c r="AB1574" s="10">
        <v>8.1034231560999999</v>
      </c>
      <c r="AC1574" s="4">
        <v>0.34865400000000002</v>
      </c>
      <c r="AD1574" s="4">
        <v>0.35011583330939999</v>
      </c>
      <c r="AE1574" s="4">
        <v>0.35399158105540002</v>
      </c>
      <c r="AF1574" s="4">
        <v>4.2440870000000004</v>
      </c>
      <c r="AG1574" s="4">
        <v>4.8454717276670003</v>
      </c>
      <c r="AH1574" s="4">
        <v>4.8390131111603001</v>
      </c>
      <c r="AI1574" s="4">
        <v>1.1211899999999999</v>
      </c>
      <c r="AJ1574" s="4">
        <v>1.774527</v>
      </c>
    </row>
    <row r="1575" spans="1:36" hidden="1" x14ac:dyDescent="0.3">
      <c r="A1575" s="1" t="s">
        <v>1569</v>
      </c>
      <c r="B1575" s="2">
        <v>10465944</v>
      </c>
      <c r="C1575" s="3" t="s">
        <v>2919</v>
      </c>
      <c r="D1575" s="4">
        <v>622.80125757999997</v>
      </c>
      <c r="E1575" s="3" t="s">
        <v>2925</v>
      </c>
      <c r="F1575" s="3" t="s">
        <v>2997</v>
      </c>
      <c r="G1575" s="3" t="s">
        <v>3250</v>
      </c>
      <c r="H1575" s="3" t="s">
        <v>3251</v>
      </c>
      <c r="I1575" s="3" t="s">
        <v>3621</v>
      </c>
      <c r="J1575" s="4">
        <v>12.135711000000001</v>
      </c>
      <c r="K1575" s="4">
        <v>-3.3008250000000001</v>
      </c>
      <c r="L1575" s="4">
        <v>1.7765500000000001</v>
      </c>
      <c r="M1575" s="4">
        <v>-0.424875</v>
      </c>
      <c r="N1575" s="4">
        <v>11.836546999999999</v>
      </c>
      <c r="O1575" s="4">
        <v>66.614986999999999</v>
      </c>
      <c r="P1575" s="4">
        <v>1.299461</v>
      </c>
      <c r="Q1575" s="4">
        <v>10.409425000000001</v>
      </c>
      <c r="R1575" s="4" t="s">
        <v>2924</v>
      </c>
      <c r="S1575" s="3" t="s">
        <v>6055</v>
      </c>
      <c r="T1575" s="4">
        <v>25.78</v>
      </c>
      <c r="U1575" s="4">
        <v>622.80125757999997</v>
      </c>
      <c r="V1575" s="10">
        <v>625.85625700000003</v>
      </c>
      <c r="W1575" s="4" t="s">
        <v>2935</v>
      </c>
      <c r="X1575" s="4">
        <v>29.305</v>
      </c>
      <c r="Y1575" s="4">
        <v>19.420000000000002</v>
      </c>
      <c r="Z1575" s="4">
        <v>11.836546999999999</v>
      </c>
      <c r="AA1575" s="10">
        <v>10.6639089968</v>
      </c>
      <c r="AB1575" s="10">
        <v>10.5547594677</v>
      </c>
      <c r="AC1575" s="4">
        <v>3.8227699999999998</v>
      </c>
      <c r="AD1575" s="4">
        <v>3.4332190145275998</v>
      </c>
      <c r="AE1575" s="4">
        <v>3.5776349716968001</v>
      </c>
      <c r="AF1575" s="4">
        <v>10.409425000000001</v>
      </c>
      <c r="AG1575" s="4">
        <v>9.1226972216026994</v>
      </c>
      <c r="AH1575" s="4">
        <v>9.2031364463645993</v>
      </c>
      <c r="AI1575" s="4">
        <v>1.299461</v>
      </c>
      <c r="AJ1575" s="4">
        <v>1.299461</v>
      </c>
    </row>
    <row r="1576" spans="1:36" x14ac:dyDescent="0.3">
      <c r="A1576" s="1" t="s">
        <v>2633</v>
      </c>
      <c r="B1576" s="2">
        <v>4144812</v>
      </c>
      <c r="C1576" s="3" t="s">
        <v>2936</v>
      </c>
      <c r="D1576" s="4">
        <v>10814.364182720001</v>
      </c>
      <c r="E1576" s="3" t="s">
        <v>2937</v>
      </c>
      <c r="F1576" s="3" t="s">
        <v>2967</v>
      </c>
      <c r="G1576" s="3" t="s">
        <v>3087</v>
      </c>
      <c r="H1576" s="3" t="s">
        <v>3125</v>
      </c>
      <c r="I1576" s="3" t="s">
        <v>3925</v>
      </c>
      <c r="J1576" s="10">
        <v>54.665140000000001</v>
      </c>
      <c r="K1576" s="10">
        <v>0.241143</v>
      </c>
      <c r="L1576" s="10">
        <v>0.296956</v>
      </c>
      <c r="M1576" s="10">
        <v>8.1448870000000007</v>
      </c>
      <c r="N1576" s="4">
        <v>35.669967</v>
      </c>
      <c r="O1576" s="4">
        <v>38.326241000000003</v>
      </c>
      <c r="P1576" s="4">
        <v>12.394494999999999</v>
      </c>
      <c r="Q1576" s="4">
        <v>18.471267999999998</v>
      </c>
      <c r="R1576" s="4">
        <v>43.949790999999998</v>
      </c>
      <c r="S1576" s="3" t="s">
        <v>7420</v>
      </c>
      <c r="T1576" s="4">
        <v>54.04</v>
      </c>
      <c r="U1576" s="4">
        <v>10814.364182720001</v>
      </c>
      <c r="V1576" s="10">
        <v>11498.364181999999</v>
      </c>
      <c r="W1576" s="4">
        <v>0.92524056254626197</v>
      </c>
      <c r="X1576" s="4">
        <v>59.230699999999999</v>
      </c>
      <c r="Y1576" s="4">
        <v>33.15</v>
      </c>
      <c r="Z1576" s="4">
        <v>35.669967</v>
      </c>
      <c r="AA1576" s="10">
        <v>32.308980030999997</v>
      </c>
      <c r="AB1576" s="10" t="s">
        <v>2935</v>
      </c>
      <c r="AC1576" s="4">
        <v>4.084676</v>
      </c>
      <c r="AD1576" s="4">
        <v>3.8547197456408</v>
      </c>
      <c r="AE1576" s="4">
        <v>4.0228289403237998</v>
      </c>
      <c r="AF1576" s="4">
        <v>18.471267999999998</v>
      </c>
      <c r="AG1576" s="4">
        <v>16.375209393244901</v>
      </c>
      <c r="AH1576" s="4">
        <v>17.637435001790799</v>
      </c>
      <c r="AI1576" s="4">
        <v>12.394494999999999</v>
      </c>
      <c r="AJ1576" s="4" t="s">
        <v>2924</v>
      </c>
    </row>
    <row r="1577" spans="1:36" hidden="1" x14ac:dyDescent="0.3">
      <c r="A1577" s="1" t="s">
        <v>1571</v>
      </c>
      <c r="B1577" s="2">
        <v>10088110</v>
      </c>
      <c r="C1577" s="3" t="s">
        <v>2919</v>
      </c>
      <c r="D1577" s="4">
        <v>7510.4635928199996</v>
      </c>
      <c r="E1577" s="3" t="s">
        <v>2920</v>
      </c>
      <c r="F1577" s="3" t="s">
        <v>2921</v>
      </c>
      <c r="G1577" s="3" t="s">
        <v>2942</v>
      </c>
      <c r="H1577" s="3" t="s">
        <v>2942</v>
      </c>
      <c r="I1577" s="3" t="s">
        <v>3051</v>
      </c>
      <c r="J1577" s="4">
        <v>-32.319392000000001</v>
      </c>
      <c r="K1577" s="4">
        <v>-28.651098000000001</v>
      </c>
      <c r="L1577" s="4">
        <v>-9.0929280000000006</v>
      </c>
      <c r="M1577" s="4">
        <v>7.2008380000000001</v>
      </c>
      <c r="N1577" s="4" t="s">
        <v>2924</v>
      </c>
      <c r="O1577" s="4" t="s">
        <v>2924</v>
      </c>
      <c r="P1577" s="4">
        <v>6.7291259999999999</v>
      </c>
      <c r="Q1577" s="4" t="s">
        <v>2924</v>
      </c>
      <c r="R1577" s="4" t="s">
        <v>2924</v>
      </c>
      <c r="S1577" s="3" t="s">
        <v>6057</v>
      </c>
      <c r="T1577" s="4">
        <v>40.94</v>
      </c>
      <c r="U1577" s="4">
        <v>7510.4635928199996</v>
      </c>
      <c r="V1577" s="10">
        <v>6644.6545919999999</v>
      </c>
      <c r="W1577" s="4" t="s">
        <v>2935</v>
      </c>
      <c r="X1577" s="4">
        <v>70.13</v>
      </c>
      <c r="Y1577" s="4">
        <v>36.92</v>
      </c>
      <c r="Z1577" s="4" t="s">
        <v>2924</v>
      </c>
      <c r="AA1577" s="10" t="s">
        <v>2924</v>
      </c>
      <c r="AB1577" s="10" t="s">
        <v>2924</v>
      </c>
      <c r="AC1577" s="4">
        <v>12.773687000000001</v>
      </c>
      <c r="AD1577" s="4">
        <v>7.4715219488631002</v>
      </c>
      <c r="AE1577" s="4">
        <v>10.671340403197499</v>
      </c>
      <c r="AF1577" s="4" t="s">
        <v>2924</v>
      </c>
      <c r="AG1577" s="4" t="s">
        <v>2924</v>
      </c>
      <c r="AH1577" s="4" t="s">
        <v>2924</v>
      </c>
      <c r="AI1577" s="4">
        <v>6.7291259999999999</v>
      </c>
      <c r="AJ1577" s="4">
        <v>6.7446460000000004</v>
      </c>
    </row>
    <row r="1578" spans="1:36" hidden="1" x14ac:dyDescent="0.3">
      <c r="A1578" s="1" t="s">
        <v>1572</v>
      </c>
      <c r="B1578" s="2">
        <v>5737548</v>
      </c>
      <c r="C1578" s="3" t="s">
        <v>2941</v>
      </c>
      <c r="D1578" s="4">
        <v>569.39994000000002</v>
      </c>
      <c r="E1578" s="3" t="s">
        <v>2930</v>
      </c>
      <c r="F1578" s="3" t="s">
        <v>2954</v>
      </c>
      <c r="G1578" s="3" t="s">
        <v>2955</v>
      </c>
      <c r="H1578" s="3" t="s">
        <v>2956</v>
      </c>
      <c r="I1578" s="3"/>
      <c r="J1578" s="4">
        <v>17.771025999999999</v>
      </c>
      <c r="K1578" s="4">
        <v>4.4185210000000001</v>
      </c>
      <c r="L1578" s="4">
        <v>0.28796100000000002</v>
      </c>
      <c r="M1578" s="4">
        <v>2.401405</v>
      </c>
      <c r="N1578" s="4" t="s">
        <v>2935</v>
      </c>
      <c r="O1578" s="4" t="s">
        <v>2935</v>
      </c>
      <c r="P1578" s="4" t="s">
        <v>2935</v>
      </c>
      <c r="Q1578" s="4" t="s">
        <v>2935</v>
      </c>
      <c r="R1578" s="4" t="s">
        <v>2935</v>
      </c>
      <c r="S1578" s="3" t="s">
        <v>6058</v>
      </c>
      <c r="T1578" s="4">
        <v>40.8172</v>
      </c>
      <c r="U1578" s="4">
        <v>569.39994000000002</v>
      </c>
      <c r="V1578" s="10" t="s">
        <v>2935</v>
      </c>
      <c r="W1578" s="4">
        <v>3.62697098282097</v>
      </c>
      <c r="X1578" s="4">
        <v>41.29</v>
      </c>
      <c r="Y1578" s="4">
        <v>34.24</v>
      </c>
      <c r="Z1578" s="4" t="s">
        <v>2935</v>
      </c>
      <c r="AA1578" s="10" t="s">
        <v>2935</v>
      </c>
      <c r="AB1578" s="10" t="s">
        <v>2935</v>
      </c>
      <c r="AC1578" s="4" t="s">
        <v>2935</v>
      </c>
      <c r="AD1578" s="4" t="s">
        <v>2935</v>
      </c>
      <c r="AE1578" s="4" t="s">
        <v>2935</v>
      </c>
      <c r="AF1578" s="4" t="s">
        <v>2935</v>
      </c>
      <c r="AG1578" s="4" t="s">
        <v>2935</v>
      </c>
      <c r="AH1578" s="4" t="s">
        <v>2935</v>
      </c>
      <c r="AI1578" s="4" t="s">
        <v>2935</v>
      </c>
      <c r="AJ1578" s="4" t="s">
        <v>2935</v>
      </c>
    </row>
    <row r="1579" spans="1:36" hidden="1" x14ac:dyDescent="0.3">
      <c r="A1579" s="1" t="s">
        <v>1573</v>
      </c>
      <c r="B1579" s="2">
        <v>4913013</v>
      </c>
      <c r="C1579" s="3" t="s">
        <v>2936</v>
      </c>
      <c r="D1579" s="4">
        <v>1565.8775545599999</v>
      </c>
      <c r="E1579" s="3" t="s">
        <v>2925</v>
      </c>
      <c r="F1579" s="3" t="s">
        <v>2997</v>
      </c>
      <c r="G1579" s="3" t="s">
        <v>3250</v>
      </c>
      <c r="H1579" s="3" t="s">
        <v>3509</v>
      </c>
      <c r="I1579" s="3" t="s">
        <v>3510</v>
      </c>
      <c r="J1579" s="4">
        <v>-50.042845</v>
      </c>
      <c r="K1579" s="4">
        <v>-5.1261190000000001</v>
      </c>
      <c r="L1579" s="4">
        <v>-5.5870449999999998</v>
      </c>
      <c r="M1579" s="4">
        <v>-1.3536379999999999</v>
      </c>
      <c r="N1579" s="4" t="s">
        <v>2924</v>
      </c>
      <c r="O1579" s="4">
        <v>6.4885919999999997</v>
      </c>
      <c r="P1579" s="4">
        <v>2.1130840000000002</v>
      </c>
      <c r="Q1579" s="4">
        <v>6.6190319999999998</v>
      </c>
      <c r="R1579" s="4">
        <v>12.198161000000001</v>
      </c>
      <c r="S1579" s="3" t="s">
        <v>6059</v>
      </c>
      <c r="T1579" s="4">
        <v>11.66</v>
      </c>
      <c r="U1579" s="4">
        <v>1565.8775545599999</v>
      </c>
      <c r="V1579" s="10">
        <v>3365.7775539999998</v>
      </c>
      <c r="W1579" s="4">
        <v>1.7152658662092599</v>
      </c>
      <c r="X1579" s="4">
        <v>27.579899999999999</v>
      </c>
      <c r="Y1579" s="5" t="s">
        <v>4145</v>
      </c>
      <c r="Z1579" s="4" t="s">
        <v>2924</v>
      </c>
      <c r="AA1579" s="10" t="s">
        <v>2935</v>
      </c>
      <c r="AB1579" s="10">
        <v>11.157894736799999</v>
      </c>
      <c r="AC1579" s="4">
        <v>0.75766599999999995</v>
      </c>
      <c r="AD1579" s="4" t="s">
        <v>2935</v>
      </c>
      <c r="AE1579" s="4">
        <v>0.77252408665399996</v>
      </c>
      <c r="AF1579" s="4">
        <v>6.6190319999999998</v>
      </c>
      <c r="AG1579" s="4">
        <v>7.9331645731328999</v>
      </c>
      <c r="AH1579" s="4">
        <v>8.3277931967874004</v>
      </c>
      <c r="AI1579" s="4">
        <v>2.1130840000000002</v>
      </c>
      <c r="AJ1579" s="4" t="s">
        <v>2924</v>
      </c>
    </row>
    <row r="1580" spans="1:36" x14ac:dyDescent="0.3">
      <c r="A1580" s="1" t="s">
        <v>2586</v>
      </c>
      <c r="B1580" s="2">
        <v>4313999</v>
      </c>
      <c r="C1580" s="3" t="s">
        <v>2936</v>
      </c>
      <c r="D1580" s="4">
        <v>19320.437000000002</v>
      </c>
      <c r="E1580" s="3" t="s">
        <v>2937</v>
      </c>
      <c r="F1580" s="3" t="s">
        <v>2967</v>
      </c>
      <c r="G1580" s="3" t="s">
        <v>3087</v>
      </c>
      <c r="H1580" s="3" t="s">
        <v>3125</v>
      </c>
      <c r="I1580" s="3" t="s">
        <v>3473</v>
      </c>
      <c r="J1580" s="10">
        <v>66.857431000000005</v>
      </c>
      <c r="K1580" s="10">
        <v>3.8010470000000001</v>
      </c>
      <c r="L1580" s="10">
        <v>-6.2866330000000001</v>
      </c>
      <c r="M1580" s="10">
        <v>3.6274310000000001</v>
      </c>
      <c r="N1580" s="4">
        <v>86.727908999999997</v>
      </c>
      <c r="O1580" s="4">
        <v>39.763337</v>
      </c>
      <c r="P1580" s="4">
        <v>4.5798110000000003</v>
      </c>
      <c r="Q1580" s="4">
        <v>18.672803999999999</v>
      </c>
      <c r="R1580" s="4">
        <v>27.265146999999999</v>
      </c>
      <c r="S1580" s="3" t="s">
        <v>7365</v>
      </c>
      <c r="T1580" s="4">
        <v>99.13</v>
      </c>
      <c r="U1580" s="4">
        <v>19320.437000000002</v>
      </c>
      <c r="V1580" s="10">
        <v>24046.837</v>
      </c>
      <c r="W1580" s="4">
        <v>0.42368606879854698</v>
      </c>
      <c r="X1580" s="4">
        <v>113.17</v>
      </c>
      <c r="Y1580" s="4">
        <v>56.85</v>
      </c>
      <c r="Z1580" s="4">
        <v>86.727908999999997</v>
      </c>
      <c r="AA1580" s="10">
        <v>22.660875528599998</v>
      </c>
      <c r="AB1580" s="10">
        <v>25.292717340500001</v>
      </c>
      <c r="AC1580" s="4">
        <v>5.8632229999999996</v>
      </c>
      <c r="AD1580" s="4">
        <v>5.4496270831644997</v>
      </c>
      <c r="AE1580" s="4">
        <v>5.7567782962868996</v>
      </c>
      <c r="AF1580" s="4">
        <v>18.672803999999999</v>
      </c>
      <c r="AG1580" s="4">
        <v>14.813759770281999</v>
      </c>
      <c r="AH1580" s="4">
        <v>16.1182614517699</v>
      </c>
      <c r="AI1580" s="4">
        <v>4.5798110000000003</v>
      </c>
      <c r="AJ1580" s="4" t="s">
        <v>2924</v>
      </c>
    </row>
    <row r="1581" spans="1:36" hidden="1" x14ac:dyDescent="0.3">
      <c r="A1581" s="1" t="s">
        <v>1575</v>
      </c>
      <c r="B1581" s="2">
        <v>4810826</v>
      </c>
      <c r="C1581" s="3" t="s">
        <v>2941</v>
      </c>
      <c r="D1581" s="4">
        <v>2427.5997473699999</v>
      </c>
      <c r="E1581" s="3" t="s">
        <v>2920</v>
      </c>
      <c r="F1581" s="3" t="s">
        <v>2961</v>
      </c>
      <c r="G1581" s="3" t="s">
        <v>2962</v>
      </c>
      <c r="H1581" s="3" t="s">
        <v>2963</v>
      </c>
      <c r="I1581" s="3" t="s">
        <v>2964</v>
      </c>
      <c r="J1581" s="4">
        <v>101.62465</v>
      </c>
      <c r="K1581" s="4">
        <v>25.298828</v>
      </c>
      <c r="L1581" s="4">
        <v>23.719491000000001</v>
      </c>
      <c r="M1581" s="4">
        <v>5.8321899999999998</v>
      </c>
      <c r="N1581" s="4">
        <v>59.291598</v>
      </c>
      <c r="O1581" s="4">
        <v>72.220736000000002</v>
      </c>
      <c r="P1581" s="4">
        <v>7.3324280000000002</v>
      </c>
      <c r="Q1581" s="4">
        <v>37.603225000000002</v>
      </c>
      <c r="R1581" s="4">
        <v>101.15603299999999</v>
      </c>
      <c r="S1581" s="3" t="s">
        <v>6061</v>
      </c>
      <c r="T1581" s="4">
        <v>107.97</v>
      </c>
      <c r="U1581" s="4">
        <v>2427.5997473699999</v>
      </c>
      <c r="V1581" s="10">
        <v>2322.0367470000001</v>
      </c>
      <c r="W1581" s="4">
        <v>0.59275724738353297</v>
      </c>
      <c r="X1581" s="5" t="s">
        <v>6062</v>
      </c>
      <c r="Y1581" s="4">
        <v>51.697200000000002</v>
      </c>
      <c r="Z1581" s="4">
        <v>59.291598</v>
      </c>
      <c r="AA1581" s="10">
        <v>51.564067051899997</v>
      </c>
      <c r="AB1581" s="10">
        <v>55.654639175200003</v>
      </c>
      <c r="AC1581" s="4">
        <v>10.900097000000001</v>
      </c>
      <c r="AD1581" s="4">
        <v>9.8986058916661008</v>
      </c>
      <c r="AE1581" s="4">
        <v>10.549164584807</v>
      </c>
      <c r="AF1581" s="4">
        <v>37.603225000000002</v>
      </c>
      <c r="AG1581" s="4">
        <v>34.424360957877497</v>
      </c>
      <c r="AH1581" s="4">
        <v>35.863138836801703</v>
      </c>
      <c r="AI1581" s="4">
        <v>7.3324280000000002</v>
      </c>
      <c r="AJ1581" s="4">
        <v>10.655284999999999</v>
      </c>
    </row>
    <row r="1582" spans="1:36" hidden="1" x14ac:dyDescent="0.3">
      <c r="A1582" s="1" t="s">
        <v>1576</v>
      </c>
      <c r="B1582" s="2">
        <v>4861263</v>
      </c>
      <c r="C1582" s="3" t="s">
        <v>2936</v>
      </c>
      <c r="D1582" s="4">
        <v>3518.8157311999998</v>
      </c>
      <c r="E1582" s="3" t="s">
        <v>2930</v>
      </c>
      <c r="F1582" s="3" t="s">
        <v>2958</v>
      </c>
      <c r="G1582" s="3" t="s">
        <v>2958</v>
      </c>
      <c r="H1582" s="3" t="s">
        <v>3118</v>
      </c>
      <c r="I1582" s="3" t="s">
        <v>3133</v>
      </c>
      <c r="J1582" s="4">
        <v>191.597633</v>
      </c>
      <c r="K1582" s="4">
        <v>184.198385</v>
      </c>
      <c r="L1582" s="4">
        <v>164.37768199999999</v>
      </c>
      <c r="M1582" s="4">
        <v>47.987988000000001</v>
      </c>
      <c r="N1582" s="4" t="s">
        <v>2924</v>
      </c>
      <c r="O1582" s="4" t="s">
        <v>2924</v>
      </c>
      <c r="P1582" s="4">
        <v>5.9316319999999996</v>
      </c>
      <c r="Q1582" s="4" t="s">
        <v>2924</v>
      </c>
      <c r="R1582" s="4">
        <v>177.299025</v>
      </c>
      <c r="S1582" s="3" t="s">
        <v>6063</v>
      </c>
      <c r="T1582" s="4">
        <v>49.28</v>
      </c>
      <c r="U1582" s="4">
        <v>3518.8157311999998</v>
      </c>
      <c r="V1582" s="10">
        <v>3277.8157310000001</v>
      </c>
      <c r="W1582" s="4" t="s">
        <v>2935</v>
      </c>
      <c r="X1582" s="4">
        <v>52.22</v>
      </c>
      <c r="Y1582" s="4">
        <v>14.03</v>
      </c>
      <c r="Z1582" s="4" t="s">
        <v>2924</v>
      </c>
      <c r="AA1582" s="10" t="s">
        <v>2924</v>
      </c>
      <c r="AB1582" s="10" t="s">
        <v>2924</v>
      </c>
      <c r="AC1582" s="4">
        <v>6.6554630000000001</v>
      </c>
      <c r="AD1582" s="4">
        <v>5.1708719529894003</v>
      </c>
      <c r="AE1582" s="4">
        <v>6.2685842147870003</v>
      </c>
      <c r="AF1582" s="4" t="s">
        <v>2924</v>
      </c>
      <c r="AG1582" s="4" t="s">
        <v>2924</v>
      </c>
      <c r="AH1582" s="4" t="s">
        <v>2924</v>
      </c>
      <c r="AI1582" s="4">
        <v>5.9316319999999996</v>
      </c>
      <c r="AJ1582" s="4">
        <v>6.3017899999999996</v>
      </c>
    </row>
    <row r="1583" spans="1:36" hidden="1" x14ac:dyDescent="0.3">
      <c r="A1583" s="1" t="s">
        <v>1577</v>
      </c>
      <c r="B1583" s="2">
        <v>4213397</v>
      </c>
      <c r="C1583" s="3" t="s">
        <v>2936</v>
      </c>
      <c r="D1583" s="4">
        <v>1880.4852926999999</v>
      </c>
      <c r="E1583" s="3" t="s">
        <v>2930</v>
      </c>
      <c r="F1583" s="3" t="s">
        <v>2954</v>
      </c>
      <c r="G1583" s="3" t="s">
        <v>3106</v>
      </c>
      <c r="H1583" s="3" t="s">
        <v>3106</v>
      </c>
      <c r="I1583" s="3" t="s">
        <v>3043</v>
      </c>
      <c r="J1583" s="4">
        <v>198.21746899999999</v>
      </c>
      <c r="K1583" s="4">
        <v>41.659610999999998</v>
      </c>
      <c r="L1583" s="4">
        <v>34.919355000000003</v>
      </c>
      <c r="M1583" s="4">
        <v>12.131366999999999</v>
      </c>
      <c r="N1583" s="4">
        <v>36.369565000000001</v>
      </c>
      <c r="O1583" s="4" t="s">
        <v>2924</v>
      </c>
      <c r="P1583" s="4">
        <v>1.400352</v>
      </c>
      <c r="Q1583" s="4">
        <v>6.6011179999999996</v>
      </c>
      <c r="R1583" s="4">
        <v>0.83611000000000002</v>
      </c>
      <c r="S1583" s="3" t="s">
        <v>6064</v>
      </c>
      <c r="T1583" s="4">
        <v>16.73</v>
      </c>
      <c r="U1583" s="4">
        <v>1880.4852926999999</v>
      </c>
      <c r="V1583" s="10">
        <v>895.67929200000003</v>
      </c>
      <c r="W1583" s="4" t="s">
        <v>2935</v>
      </c>
      <c r="X1583" s="4">
        <v>16.75</v>
      </c>
      <c r="Y1583" s="4">
        <v>5.51</v>
      </c>
      <c r="Z1583" s="4">
        <v>36.369565000000001</v>
      </c>
      <c r="AA1583" s="10">
        <v>25.082458770599999</v>
      </c>
      <c r="AB1583" s="10">
        <v>36.1034981333</v>
      </c>
      <c r="AC1583" s="4">
        <v>0.80840199999999995</v>
      </c>
      <c r="AD1583" s="4">
        <v>1.0074132029406</v>
      </c>
      <c r="AE1583" s="4">
        <v>1.1542631524381</v>
      </c>
      <c r="AF1583" s="4">
        <v>6.6011179999999996</v>
      </c>
      <c r="AG1583" s="4" t="s">
        <v>2935</v>
      </c>
      <c r="AH1583" s="4" t="s">
        <v>2935</v>
      </c>
      <c r="AI1583" s="4">
        <v>1.400352</v>
      </c>
      <c r="AJ1583" s="4">
        <v>1.5707450000000001</v>
      </c>
    </row>
    <row r="1584" spans="1:36" hidden="1" x14ac:dyDescent="0.3">
      <c r="A1584" s="1" t="s">
        <v>1578</v>
      </c>
      <c r="B1584" s="2">
        <v>4211977</v>
      </c>
      <c r="C1584" s="3" t="s">
        <v>2919</v>
      </c>
      <c r="D1584" s="4">
        <v>587.79587565999998</v>
      </c>
      <c r="E1584" s="3" t="s">
        <v>2930</v>
      </c>
      <c r="F1584" s="3" t="s">
        <v>2954</v>
      </c>
      <c r="G1584" s="3" t="s">
        <v>3106</v>
      </c>
      <c r="H1584" s="3" t="s">
        <v>3106</v>
      </c>
      <c r="I1584" s="3" t="s">
        <v>3684</v>
      </c>
      <c r="J1584" s="4">
        <v>171.041282</v>
      </c>
      <c r="K1584" s="4">
        <v>-15.257175999999999</v>
      </c>
      <c r="L1584" s="4">
        <v>-21.446428999999998</v>
      </c>
      <c r="M1584" s="4">
        <v>-0.78935500000000003</v>
      </c>
      <c r="N1584" s="4" t="s">
        <v>2924</v>
      </c>
      <c r="O1584" s="4">
        <v>10.370108</v>
      </c>
      <c r="P1584" s="4">
        <v>6.2352939999999997</v>
      </c>
      <c r="Q1584" s="4">
        <v>20.764023999999999</v>
      </c>
      <c r="R1584" s="4">
        <v>12.984616000000001</v>
      </c>
      <c r="S1584" s="3" t="s">
        <v>6065</v>
      </c>
      <c r="T1584" s="4">
        <v>43.99</v>
      </c>
      <c r="U1584" s="4">
        <v>587.79587565999998</v>
      </c>
      <c r="V1584" s="10">
        <v>1039.8778749999999</v>
      </c>
      <c r="W1584" s="4" t="s">
        <v>2935</v>
      </c>
      <c r="X1584" s="4">
        <v>62.49</v>
      </c>
      <c r="Y1584" s="4">
        <v>15.78</v>
      </c>
      <c r="Z1584" s="4" t="s">
        <v>2924</v>
      </c>
      <c r="AA1584" s="10">
        <v>14.403588618500001</v>
      </c>
      <c r="AB1584" s="10">
        <v>16.5425691937</v>
      </c>
      <c r="AC1584" s="4">
        <v>1.3451630000000001</v>
      </c>
      <c r="AD1584" s="4">
        <v>1.0252406172318</v>
      </c>
      <c r="AE1584" s="4">
        <v>1.1869173506035</v>
      </c>
      <c r="AF1584" s="4">
        <v>20.764023999999999</v>
      </c>
      <c r="AG1584" s="4">
        <v>9.2526526644541001</v>
      </c>
      <c r="AH1584" s="4">
        <v>11.1007917075033</v>
      </c>
      <c r="AI1584" s="4">
        <v>6.2352939999999997</v>
      </c>
      <c r="AJ1584" s="4" t="s">
        <v>2924</v>
      </c>
    </row>
    <row r="1585" spans="1:36" hidden="1" x14ac:dyDescent="0.3">
      <c r="A1585" s="1" t="s">
        <v>1579</v>
      </c>
      <c r="B1585" s="2">
        <v>4054537</v>
      </c>
      <c r="C1585" s="3" t="s">
        <v>2936</v>
      </c>
      <c r="D1585" s="4">
        <v>45604.93142683</v>
      </c>
      <c r="E1585" s="3" t="s">
        <v>2925</v>
      </c>
      <c r="F1585" s="3" t="s">
        <v>2997</v>
      </c>
      <c r="G1585" s="3" t="s">
        <v>3250</v>
      </c>
      <c r="H1585" s="3" t="s">
        <v>3251</v>
      </c>
      <c r="I1585" s="3" t="s">
        <v>3252</v>
      </c>
      <c r="J1585" s="4">
        <v>32.547207</v>
      </c>
      <c r="K1585" s="4">
        <v>-5.3541460000000001</v>
      </c>
      <c r="L1585" s="4">
        <v>-2.5350000000000001</v>
      </c>
      <c r="M1585" s="4">
        <v>0.18951699999999999</v>
      </c>
      <c r="N1585" s="4">
        <v>11.205538000000001</v>
      </c>
      <c r="O1585" s="4">
        <v>12.112121</v>
      </c>
      <c r="P1585" s="4">
        <v>1.673923</v>
      </c>
      <c r="Q1585" s="4">
        <v>7.4214700000000002</v>
      </c>
      <c r="R1585" s="4">
        <v>9.1651039999999995</v>
      </c>
      <c r="S1585" s="3" t="s">
        <v>6066</v>
      </c>
      <c r="T1585" s="4">
        <v>169.17</v>
      </c>
      <c r="U1585" s="4">
        <v>45604.93142683</v>
      </c>
      <c r="V1585" s="10">
        <v>42715.628426000003</v>
      </c>
      <c r="W1585" s="4">
        <v>1.18224271442927</v>
      </c>
      <c r="X1585" s="5" t="s">
        <v>6067</v>
      </c>
      <c r="Y1585" s="4">
        <v>125.17</v>
      </c>
      <c r="Z1585" s="4">
        <v>11.205538000000001</v>
      </c>
      <c r="AA1585" s="10">
        <v>11.3070213548</v>
      </c>
      <c r="AB1585" s="10">
        <v>11.9164852813</v>
      </c>
      <c r="AC1585" s="4">
        <v>1.1714869999999999</v>
      </c>
      <c r="AD1585" s="4">
        <v>1.1539262020333001</v>
      </c>
      <c r="AE1585" s="4">
        <v>1.2026246114015</v>
      </c>
      <c r="AF1585" s="4">
        <v>7.4214700000000002</v>
      </c>
      <c r="AG1585" s="4">
        <v>7.6272231070372998</v>
      </c>
      <c r="AH1585" s="4">
        <v>7.6928165615023003</v>
      </c>
      <c r="AI1585" s="4">
        <v>1.673923</v>
      </c>
      <c r="AJ1585" s="4">
        <v>1.929578</v>
      </c>
    </row>
    <row r="1586" spans="1:36" hidden="1" x14ac:dyDescent="0.3">
      <c r="A1586" s="1" t="s">
        <v>1580</v>
      </c>
      <c r="B1586" s="2">
        <v>4021939</v>
      </c>
      <c r="C1586" s="3" t="s">
        <v>2936</v>
      </c>
      <c r="D1586" s="4">
        <v>23429.075023199999</v>
      </c>
      <c r="E1586" s="3" t="s">
        <v>2937</v>
      </c>
      <c r="F1586" s="3" t="s">
        <v>2938</v>
      </c>
      <c r="G1586" s="3" t="s">
        <v>2944</v>
      </c>
      <c r="H1586" s="3" t="s">
        <v>2944</v>
      </c>
      <c r="I1586" s="3" t="s">
        <v>2951</v>
      </c>
      <c r="J1586" s="4">
        <v>57.935307000000002</v>
      </c>
      <c r="K1586" s="4">
        <v>14.592117999999999</v>
      </c>
      <c r="L1586" s="4">
        <v>10.653297</v>
      </c>
      <c r="M1586" s="4">
        <v>7.7915270000000003</v>
      </c>
      <c r="N1586" s="4">
        <v>31.253088999999999</v>
      </c>
      <c r="O1586" s="4">
        <v>33.859658000000003</v>
      </c>
      <c r="P1586" s="4">
        <v>31.080289</v>
      </c>
      <c r="Q1586" s="4">
        <v>20.946455</v>
      </c>
      <c r="R1586" s="4">
        <v>39.659579000000001</v>
      </c>
      <c r="S1586" s="3" t="s">
        <v>6068</v>
      </c>
      <c r="T1586" s="4">
        <v>657.69</v>
      </c>
      <c r="U1586" s="4">
        <v>23429.075023199999</v>
      </c>
      <c r="V1586" s="10">
        <v>24596.375023000001</v>
      </c>
      <c r="W1586" s="4">
        <v>0.69941765877541096</v>
      </c>
      <c r="X1586" s="4">
        <v>658.69</v>
      </c>
      <c r="Y1586" s="4">
        <v>397.34</v>
      </c>
      <c r="Z1586" s="4">
        <v>31.253088999999999</v>
      </c>
      <c r="AA1586" s="10">
        <v>28.959987318500001</v>
      </c>
      <c r="AB1586" s="10">
        <v>31.177382425299999</v>
      </c>
      <c r="AC1586" s="4">
        <v>4.7749750000000004</v>
      </c>
      <c r="AD1586" s="4">
        <v>4.4820911196543003</v>
      </c>
      <c r="AE1586" s="4">
        <v>4.7119184842791997</v>
      </c>
      <c r="AF1586" s="4">
        <v>20.946455</v>
      </c>
      <c r="AG1586" s="4">
        <v>20.928872633720999</v>
      </c>
      <c r="AH1586" s="4">
        <v>22.737643179749401</v>
      </c>
      <c r="AI1586" s="4">
        <v>31.080289</v>
      </c>
      <c r="AJ1586" s="4">
        <v>43.878177000000001</v>
      </c>
    </row>
    <row r="1587" spans="1:36" hidden="1" x14ac:dyDescent="0.3">
      <c r="A1587" s="1" t="s">
        <v>1581</v>
      </c>
      <c r="B1587" s="2">
        <v>5317362</v>
      </c>
      <c r="C1587" s="3" t="s">
        <v>2919</v>
      </c>
      <c r="D1587" s="4">
        <v>976.28166599999997</v>
      </c>
      <c r="E1587" s="3" t="s">
        <v>2920</v>
      </c>
      <c r="F1587" s="3" t="s">
        <v>2921</v>
      </c>
      <c r="G1587" s="3" t="s">
        <v>2942</v>
      </c>
      <c r="H1587" s="3" t="s">
        <v>2942</v>
      </c>
      <c r="I1587" s="3" t="s">
        <v>3270</v>
      </c>
      <c r="J1587" s="4">
        <v>119.135803</v>
      </c>
      <c r="K1587" s="4">
        <v>59.765976999999999</v>
      </c>
      <c r="L1587" s="4">
        <v>43.899473</v>
      </c>
      <c r="M1587" s="4">
        <v>6.9277110000000004</v>
      </c>
      <c r="N1587" s="4" t="s">
        <v>2924</v>
      </c>
      <c r="O1587" s="4" t="s">
        <v>2924</v>
      </c>
      <c r="P1587" s="4">
        <v>4.5350029999999997</v>
      </c>
      <c r="Q1587" s="4" t="s">
        <v>2924</v>
      </c>
      <c r="R1587" s="4" t="s">
        <v>2924</v>
      </c>
      <c r="S1587" s="3" t="s">
        <v>6069</v>
      </c>
      <c r="T1587" s="4">
        <v>35.5</v>
      </c>
      <c r="U1587" s="4">
        <v>976.28166599999997</v>
      </c>
      <c r="V1587" s="10">
        <v>760.75266599999998</v>
      </c>
      <c r="W1587" s="4" t="s">
        <v>2935</v>
      </c>
      <c r="X1587" s="4">
        <v>38.93</v>
      </c>
      <c r="Y1587" s="4">
        <v>14.42</v>
      </c>
      <c r="Z1587" s="4" t="s">
        <v>2924</v>
      </c>
      <c r="AA1587" s="10" t="s">
        <v>2924</v>
      </c>
      <c r="AB1587" s="10" t="s">
        <v>2924</v>
      </c>
      <c r="AC1587" s="4" t="s">
        <v>2935</v>
      </c>
      <c r="AD1587" s="4">
        <v>114.11232933835301</v>
      </c>
      <c r="AE1587" s="4" t="s">
        <v>2935</v>
      </c>
      <c r="AF1587" s="4" t="s">
        <v>2924</v>
      </c>
      <c r="AG1587" s="4" t="s">
        <v>2924</v>
      </c>
      <c r="AH1587" s="4" t="s">
        <v>2924</v>
      </c>
      <c r="AI1587" s="4">
        <v>4.5350029999999997</v>
      </c>
      <c r="AJ1587" s="4">
        <v>4.5350029999999997</v>
      </c>
    </row>
    <row r="1588" spans="1:36" hidden="1" x14ac:dyDescent="0.3">
      <c r="A1588" s="1" t="s">
        <v>1582</v>
      </c>
      <c r="B1588" s="2">
        <v>6617441</v>
      </c>
      <c r="C1588" s="3" t="s">
        <v>2919</v>
      </c>
      <c r="D1588" s="4">
        <v>9584.3933887500007</v>
      </c>
      <c r="E1588" s="3" t="s">
        <v>2937</v>
      </c>
      <c r="F1588" s="3" t="s">
        <v>2938</v>
      </c>
      <c r="G1588" s="3" t="s">
        <v>2952</v>
      </c>
      <c r="H1588" s="3" t="s">
        <v>2952</v>
      </c>
      <c r="I1588" s="3" t="s">
        <v>3326</v>
      </c>
      <c r="J1588" s="4">
        <v>92.716639999999998</v>
      </c>
      <c r="K1588" s="4">
        <v>29.187456000000001</v>
      </c>
      <c r="L1588" s="4">
        <v>27.327010999999999</v>
      </c>
      <c r="M1588" s="4">
        <v>7.5029659999999998</v>
      </c>
      <c r="N1588" s="4">
        <v>49.052773999999999</v>
      </c>
      <c r="O1588" s="4">
        <v>35.434995000000001</v>
      </c>
      <c r="P1588" s="4">
        <v>3.8728630000000002</v>
      </c>
      <c r="Q1588" s="4">
        <v>24.267143000000001</v>
      </c>
      <c r="R1588" s="4">
        <v>34.716239000000002</v>
      </c>
      <c r="S1588" s="3" t="s">
        <v>6070</v>
      </c>
      <c r="T1588" s="4">
        <v>36.25</v>
      </c>
      <c r="U1588" s="4">
        <v>9584.3933887500007</v>
      </c>
      <c r="V1588" s="10">
        <v>9846.3933880000004</v>
      </c>
      <c r="W1588" s="4" t="s">
        <v>2935</v>
      </c>
      <c r="X1588" s="4">
        <v>37.99</v>
      </c>
      <c r="Y1588" s="4">
        <v>17.97</v>
      </c>
      <c r="Z1588" s="4">
        <v>49.052773999999999</v>
      </c>
      <c r="AA1588" s="10">
        <v>35.037695727799999</v>
      </c>
      <c r="AB1588" s="10">
        <v>39.9801477886</v>
      </c>
      <c r="AC1588" s="4">
        <v>3.097324</v>
      </c>
      <c r="AD1588" s="4">
        <v>2.9438941744916001</v>
      </c>
      <c r="AE1588" s="4">
        <v>3.088610985581</v>
      </c>
      <c r="AF1588" s="4">
        <v>24.267143000000001</v>
      </c>
      <c r="AG1588" s="4">
        <v>22.3937406196127</v>
      </c>
      <c r="AH1588" s="4">
        <v>25.056204062439299</v>
      </c>
      <c r="AI1588" s="4">
        <v>3.8728630000000002</v>
      </c>
      <c r="AJ1588" s="4">
        <v>8.7265289999999993</v>
      </c>
    </row>
    <row r="1589" spans="1:36" hidden="1" x14ac:dyDescent="0.3">
      <c r="A1589" s="1" t="s">
        <v>1583</v>
      </c>
      <c r="B1589" s="2">
        <v>3002455</v>
      </c>
      <c r="C1589" s="3" t="s">
        <v>2936</v>
      </c>
      <c r="D1589" s="4">
        <v>6474.59291424</v>
      </c>
      <c r="E1589" s="3" t="s">
        <v>2925</v>
      </c>
      <c r="F1589" s="3" t="s">
        <v>2997</v>
      </c>
      <c r="G1589" s="3" t="s">
        <v>3128</v>
      </c>
      <c r="H1589" s="3" t="s">
        <v>3129</v>
      </c>
      <c r="I1589" s="3" t="s">
        <v>3343</v>
      </c>
      <c r="J1589" s="4">
        <v>6.0428850000000001</v>
      </c>
      <c r="K1589" s="4">
        <v>-13.833157</v>
      </c>
      <c r="L1589" s="4">
        <v>-10.868378</v>
      </c>
      <c r="M1589" s="4">
        <v>-1.508751</v>
      </c>
      <c r="N1589" s="4">
        <v>43.060685999999997</v>
      </c>
      <c r="O1589" s="4">
        <v>10.27061</v>
      </c>
      <c r="P1589" s="4">
        <v>3.4568949999999998</v>
      </c>
      <c r="Q1589" s="4">
        <v>7.0652590000000002</v>
      </c>
      <c r="R1589" s="4">
        <v>12.727672999999999</v>
      </c>
      <c r="S1589" s="3" t="s">
        <v>6071</v>
      </c>
      <c r="T1589" s="4">
        <v>16.32</v>
      </c>
      <c r="U1589" s="4">
        <v>6474.59291424</v>
      </c>
      <c r="V1589" s="10">
        <v>8148.892914</v>
      </c>
      <c r="W1589" s="4">
        <v>3.18627450980392</v>
      </c>
      <c r="X1589" s="4">
        <v>24.34</v>
      </c>
      <c r="Y1589" s="4">
        <v>14.705</v>
      </c>
      <c r="Z1589" s="4">
        <v>43.060685999999997</v>
      </c>
      <c r="AA1589" s="10">
        <v>11.9315689428</v>
      </c>
      <c r="AB1589" s="10">
        <v>13.271637567100001</v>
      </c>
      <c r="AC1589" s="4">
        <v>1.323323</v>
      </c>
      <c r="AD1589" s="4">
        <v>1.2581924729055001</v>
      </c>
      <c r="AE1589" s="4">
        <v>1.3055635710158999</v>
      </c>
      <c r="AF1589" s="4">
        <v>7.0652590000000002</v>
      </c>
      <c r="AG1589" s="4">
        <v>9.2947316280639996</v>
      </c>
      <c r="AH1589" s="4">
        <v>9.9106046773000998</v>
      </c>
      <c r="AI1589" s="4">
        <v>3.4568949999999998</v>
      </c>
      <c r="AJ1589" s="4">
        <v>4.6456020000000002</v>
      </c>
    </row>
    <row r="1590" spans="1:36" hidden="1" x14ac:dyDescent="0.3">
      <c r="A1590" s="1" t="s">
        <v>1584</v>
      </c>
      <c r="B1590" s="2">
        <v>4398514</v>
      </c>
      <c r="C1590" s="3" t="s">
        <v>2919</v>
      </c>
      <c r="D1590" s="4">
        <v>2488.1973001599999</v>
      </c>
      <c r="E1590" s="3" t="s">
        <v>2925</v>
      </c>
      <c r="F1590" s="3" t="s">
        <v>2997</v>
      </c>
      <c r="G1590" s="3" t="s">
        <v>3250</v>
      </c>
      <c r="H1590" s="3" t="s">
        <v>3251</v>
      </c>
      <c r="I1590" s="3" t="s">
        <v>3454</v>
      </c>
      <c r="J1590" s="4">
        <v>-11.669449</v>
      </c>
      <c r="K1590" s="4">
        <v>-0.731707</v>
      </c>
      <c r="L1590" s="4">
        <v>0.78095199999999998</v>
      </c>
      <c r="M1590" s="4">
        <v>1.5547029999999999</v>
      </c>
      <c r="N1590" s="4">
        <v>12.6882494004796</v>
      </c>
      <c r="O1590" s="4" t="s">
        <v>2924</v>
      </c>
      <c r="P1590" s="4" t="s">
        <v>2935</v>
      </c>
      <c r="Q1590" s="4" t="s">
        <v>2935</v>
      </c>
      <c r="R1590" s="4" t="s">
        <v>2935</v>
      </c>
      <c r="S1590" s="3" t="s">
        <v>6072</v>
      </c>
      <c r="T1590" s="4">
        <v>105.82</v>
      </c>
      <c r="U1590" s="4">
        <v>2488.1973001599999</v>
      </c>
      <c r="V1590" s="10">
        <v>3979.9023000000002</v>
      </c>
      <c r="W1590" s="4" t="s">
        <v>2935</v>
      </c>
      <c r="X1590" s="4">
        <v>136.88999999999999</v>
      </c>
      <c r="Y1590" s="4">
        <v>84</v>
      </c>
      <c r="Z1590" s="4" t="s">
        <v>2935</v>
      </c>
      <c r="AA1590" s="10">
        <v>10.545932909399999</v>
      </c>
      <c r="AB1590" s="10">
        <v>12.2618771726</v>
      </c>
      <c r="AC1590" s="4" t="s">
        <v>2935</v>
      </c>
      <c r="AD1590" s="4">
        <v>1.5125759717531999</v>
      </c>
      <c r="AE1590" s="4">
        <v>1.7287657612577001</v>
      </c>
      <c r="AF1590" s="4" t="s">
        <v>2935</v>
      </c>
      <c r="AG1590" s="4" t="s">
        <v>2935</v>
      </c>
      <c r="AH1590" s="4">
        <v>13.5113173980067</v>
      </c>
      <c r="AI1590" s="4" t="s">
        <v>2935</v>
      </c>
      <c r="AJ1590" s="4" t="s">
        <v>2935</v>
      </c>
    </row>
    <row r="1591" spans="1:36" hidden="1" x14ac:dyDescent="0.3">
      <c r="A1591" s="1" t="s">
        <v>1585</v>
      </c>
      <c r="B1591" s="2">
        <v>21825918</v>
      </c>
      <c r="C1591" s="3" t="s">
        <v>2919</v>
      </c>
      <c r="D1591" s="4">
        <v>22224.35979952</v>
      </c>
      <c r="E1591" s="3" t="s">
        <v>2925</v>
      </c>
      <c r="F1591" s="3" t="s">
        <v>3012</v>
      </c>
      <c r="G1591" s="3" t="s">
        <v>3525</v>
      </c>
      <c r="H1591" s="3" t="s">
        <v>3526</v>
      </c>
      <c r="I1591" s="3" t="s">
        <v>3685</v>
      </c>
      <c r="J1591" s="4">
        <v>-46.014054000000002</v>
      </c>
      <c r="K1591" s="4">
        <v>4.3559720000000004</v>
      </c>
      <c r="L1591" s="4">
        <v>-14.603296</v>
      </c>
      <c r="M1591" s="4">
        <v>-1.93662</v>
      </c>
      <c r="N1591" s="4" t="s">
        <v>2935</v>
      </c>
      <c r="O1591" s="4" t="s">
        <v>2935</v>
      </c>
      <c r="P1591" s="4" t="s">
        <v>2935</v>
      </c>
      <c r="Q1591" s="4" t="s">
        <v>2935</v>
      </c>
      <c r="R1591" s="4" t="s">
        <v>2935</v>
      </c>
      <c r="S1591" s="3" t="s">
        <v>6073</v>
      </c>
      <c r="T1591" s="4">
        <v>22.28</v>
      </c>
      <c r="U1591" s="4">
        <v>22224.35979952</v>
      </c>
      <c r="V1591" s="10">
        <v>9335.2583689999992</v>
      </c>
      <c r="W1591" s="4" t="s">
        <v>2935</v>
      </c>
      <c r="X1591" s="4">
        <v>46.44</v>
      </c>
      <c r="Y1591" s="4">
        <v>17.440000000000001</v>
      </c>
      <c r="Z1591" s="4" t="s">
        <v>2935</v>
      </c>
      <c r="AA1591" s="10">
        <v>18.9191735225399</v>
      </c>
      <c r="AB1591" s="10">
        <v>18.464306628964</v>
      </c>
      <c r="AC1591" s="4" t="s">
        <v>2935</v>
      </c>
      <c r="AD1591" s="4">
        <v>0.36633388869139999</v>
      </c>
      <c r="AE1591" s="4">
        <v>0.46320679549299998</v>
      </c>
      <c r="AF1591" s="4" t="s">
        <v>2935</v>
      </c>
      <c r="AG1591" s="4">
        <v>4.4367220068503004</v>
      </c>
      <c r="AH1591" s="4">
        <v>7.6487316943383004</v>
      </c>
      <c r="AI1591" s="4" t="s">
        <v>2935</v>
      </c>
      <c r="AJ1591" s="4" t="s">
        <v>2935</v>
      </c>
    </row>
    <row r="1592" spans="1:36" hidden="1" x14ac:dyDescent="0.3">
      <c r="A1592" s="1" t="s">
        <v>1586</v>
      </c>
      <c r="B1592" s="2">
        <v>5721089</v>
      </c>
      <c r="C1592" s="3" t="s">
        <v>2936</v>
      </c>
      <c r="D1592" s="4">
        <v>2060.1123886800001</v>
      </c>
      <c r="E1592" s="3" t="s">
        <v>2930</v>
      </c>
      <c r="F1592" s="3" t="s">
        <v>2954</v>
      </c>
      <c r="G1592" s="3" t="s">
        <v>2955</v>
      </c>
      <c r="H1592" s="3" t="s">
        <v>2956</v>
      </c>
      <c r="I1592" s="3" t="s">
        <v>3002</v>
      </c>
      <c r="J1592" s="4">
        <v>17.580645000000001</v>
      </c>
      <c r="K1592" s="4">
        <v>7.2058819999999999</v>
      </c>
      <c r="L1592" s="4">
        <v>0.690608</v>
      </c>
      <c r="M1592" s="4">
        <v>2.3876400000000002</v>
      </c>
      <c r="N1592" s="4">
        <v>5.874295</v>
      </c>
      <c r="O1592" s="4" t="s">
        <v>2935</v>
      </c>
      <c r="P1592" s="4">
        <v>1.0387569999999999</v>
      </c>
      <c r="Q1592" s="4" t="s">
        <v>2935</v>
      </c>
      <c r="R1592" s="4" t="s">
        <v>2935</v>
      </c>
      <c r="S1592" s="3" t="s">
        <v>6074</v>
      </c>
      <c r="T1592" s="5" t="s">
        <v>4582</v>
      </c>
      <c r="U1592" s="4">
        <v>2060.1123886800001</v>
      </c>
      <c r="V1592" s="10">
        <v>2080.4954779999998</v>
      </c>
      <c r="W1592" s="4">
        <v>9.8765432098765409</v>
      </c>
      <c r="X1592" s="4">
        <v>7.49</v>
      </c>
      <c r="Y1592" s="5" t="s">
        <v>6075</v>
      </c>
      <c r="Z1592" s="4">
        <v>5.874295</v>
      </c>
      <c r="AA1592" s="10" t="s">
        <v>2935</v>
      </c>
      <c r="AB1592" s="10" t="s">
        <v>2935</v>
      </c>
      <c r="AC1592" s="4">
        <v>75.627166000000003</v>
      </c>
      <c r="AD1592" s="4" t="s">
        <v>2935</v>
      </c>
      <c r="AE1592" s="4" t="s">
        <v>2935</v>
      </c>
      <c r="AF1592" s="4" t="s">
        <v>2935</v>
      </c>
      <c r="AG1592" s="4" t="s">
        <v>2935</v>
      </c>
      <c r="AH1592" s="4" t="s">
        <v>2935</v>
      </c>
      <c r="AI1592" s="4">
        <v>1.0387569999999999</v>
      </c>
      <c r="AJ1592" s="4">
        <v>1.0387569999999999</v>
      </c>
    </row>
    <row r="1593" spans="1:36" hidden="1" x14ac:dyDescent="0.3">
      <c r="A1593" s="1" t="s">
        <v>1587</v>
      </c>
      <c r="B1593" s="2">
        <v>4571302</v>
      </c>
      <c r="C1593" s="3" t="s">
        <v>2919</v>
      </c>
      <c r="D1593" s="4">
        <v>12409.06843786</v>
      </c>
      <c r="E1593" s="3" t="s">
        <v>3107</v>
      </c>
      <c r="F1593" s="3" t="s">
        <v>3108</v>
      </c>
      <c r="G1593" s="3" t="s">
        <v>3328</v>
      </c>
      <c r="H1593" s="3" t="s">
        <v>3329</v>
      </c>
      <c r="I1593" s="3" t="s">
        <v>3110</v>
      </c>
      <c r="J1593" s="4">
        <v>4.0584220000000002</v>
      </c>
      <c r="K1593" s="4">
        <v>43.812044999999998</v>
      </c>
      <c r="L1593" s="4">
        <v>6.925821</v>
      </c>
      <c r="M1593" s="4">
        <v>-1.585145</v>
      </c>
      <c r="N1593" s="4">
        <v>16.004418999999999</v>
      </c>
      <c r="O1593" s="4" t="s">
        <v>2924</v>
      </c>
      <c r="P1593" s="4">
        <v>1.304243</v>
      </c>
      <c r="Q1593" s="4">
        <v>10.466668</v>
      </c>
      <c r="R1593" s="4">
        <v>265.15558399999998</v>
      </c>
      <c r="S1593" s="3" t="s">
        <v>6076</v>
      </c>
      <c r="T1593" s="4">
        <v>86.92</v>
      </c>
      <c r="U1593" s="4">
        <v>12409.06843786</v>
      </c>
      <c r="V1593" s="10">
        <v>16307.068437</v>
      </c>
      <c r="W1593" s="4" t="s">
        <v>2935</v>
      </c>
      <c r="X1593" s="5" t="s">
        <v>6077</v>
      </c>
      <c r="Y1593" s="4">
        <v>46.46</v>
      </c>
      <c r="Z1593" s="4">
        <v>16.004418999999999</v>
      </c>
      <c r="AA1593" s="10">
        <v>12.4885057471</v>
      </c>
      <c r="AB1593" s="10">
        <v>13.574187180699999</v>
      </c>
      <c r="AC1593" s="4">
        <v>16.258293999999999</v>
      </c>
      <c r="AD1593" s="4">
        <v>16.154409269404098</v>
      </c>
      <c r="AE1593" s="4">
        <v>16.126643230009801</v>
      </c>
      <c r="AF1593" s="4">
        <v>10.466668</v>
      </c>
      <c r="AG1593" s="4">
        <v>50.746185298262901</v>
      </c>
      <c r="AH1593" s="4">
        <v>48.603216820821103</v>
      </c>
      <c r="AI1593" s="4">
        <v>1.304243</v>
      </c>
      <c r="AJ1593" s="4">
        <v>1.601917</v>
      </c>
    </row>
    <row r="1594" spans="1:36" hidden="1" x14ac:dyDescent="0.3">
      <c r="A1594" s="1" t="s">
        <v>1588</v>
      </c>
      <c r="B1594" s="2">
        <v>6536582</v>
      </c>
      <c r="C1594" s="3" t="s">
        <v>2936</v>
      </c>
      <c r="D1594" s="4">
        <v>3103.26385815</v>
      </c>
      <c r="E1594" s="3" t="s">
        <v>3098</v>
      </c>
      <c r="F1594" s="3" t="s">
        <v>3098</v>
      </c>
      <c r="G1594" s="3" t="s">
        <v>3184</v>
      </c>
      <c r="H1594" s="3" t="s">
        <v>3185</v>
      </c>
      <c r="I1594" s="3" t="s">
        <v>3304</v>
      </c>
      <c r="J1594" s="4">
        <v>-3.9453719999999999</v>
      </c>
      <c r="K1594" s="4">
        <v>-4.7165080000000001</v>
      </c>
      <c r="L1594" s="4">
        <v>9.8322730000000007</v>
      </c>
      <c r="M1594" s="4">
        <v>12.366864</v>
      </c>
      <c r="N1594" s="4">
        <v>9.1210369999999994</v>
      </c>
      <c r="O1594" s="4">
        <v>8.7430939999999993</v>
      </c>
      <c r="P1594" s="4">
        <v>1.5758030000000001</v>
      </c>
      <c r="Q1594" s="4">
        <v>3.4396789999999999</v>
      </c>
      <c r="R1594" s="5" t="s">
        <v>3686</v>
      </c>
      <c r="S1594" s="3" t="s">
        <v>6078</v>
      </c>
      <c r="T1594" s="4">
        <v>18.989999999999998</v>
      </c>
      <c r="U1594" s="4">
        <v>3103.26385815</v>
      </c>
      <c r="V1594" s="10">
        <v>3551.3238580000002</v>
      </c>
      <c r="W1594" s="4">
        <v>1.68509741969458</v>
      </c>
      <c r="X1594" s="4">
        <v>24.75</v>
      </c>
      <c r="Y1594" s="4">
        <v>16.57</v>
      </c>
      <c r="Z1594" s="4">
        <v>9.1210369999999994</v>
      </c>
      <c r="AA1594" s="10">
        <v>16.318638824400001</v>
      </c>
      <c r="AB1594" s="10">
        <v>10.156763955500001</v>
      </c>
      <c r="AC1594" s="4">
        <v>0.79866999999999999</v>
      </c>
      <c r="AD1594" s="4">
        <v>0.83671476273650003</v>
      </c>
      <c r="AE1594" s="4">
        <v>0.80893878481780002</v>
      </c>
      <c r="AF1594" s="4">
        <v>3.4396789999999999</v>
      </c>
      <c r="AG1594" s="4">
        <v>4.2833387383792996</v>
      </c>
      <c r="AH1594" s="4">
        <v>3.7794686483566</v>
      </c>
      <c r="AI1594" s="4">
        <v>1.5758030000000001</v>
      </c>
      <c r="AJ1594" s="4">
        <v>1.5758030000000001</v>
      </c>
    </row>
    <row r="1595" spans="1:36" hidden="1" x14ac:dyDescent="0.3">
      <c r="A1595" s="1" t="s">
        <v>1589</v>
      </c>
      <c r="B1595" s="2">
        <v>4393370</v>
      </c>
      <c r="C1595" s="3" t="s">
        <v>2919</v>
      </c>
      <c r="D1595" s="4">
        <v>4825.9138913200004</v>
      </c>
      <c r="E1595" s="3" t="s">
        <v>3107</v>
      </c>
      <c r="F1595" s="3" t="s">
        <v>3153</v>
      </c>
      <c r="G1595" s="3" t="s">
        <v>3154</v>
      </c>
      <c r="H1595" s="3" t="s">
        <v>3155</v>
      </c>
      <c r="I1595" s="3" t="s">
        <v>3400</v>
      </c>
      <c r="J1595" s="4">
        <v>-17.726991999999999</v>
      </c>
      <c r="K1595" s="4">
        <v>-29.336870000000001</v>
      </c>
      <c r="L1595" s="4">
        <v>-36.420048000000001</v>
      </c>
      <c r="M1595" s="5" t="s">
        <v>3687</v>
      </c>
      <c r="N1595" s="4" t="s">
        <v>2935</v>
      </c>
      <c r="O1595" s="4" t="s">
        <v>2935</v>
      </c>
      <c r="P1595" s="4">
        <v>0.25655800000000001</v>
      </c>
      <c r="Q1595" s="4">
        <v>31.736609999999999</v>
      </c>
      <c r="R1595" s="4">
        <v>19.205396</v>
      </c>
      <c r="S1595" s="3" t="s">
        <v>6079</v>
      </c>
      <c r="T1595" s="4">
        <v>13.32</v>
      </c>
      <c r="U1595" s="4">
        <v>4825.9138913200004</v>
      </c>
      <c r="V1595" s="10">
        <v>20409.813891000002</v>
      </c>
      <c r="W1595" s="4" t="s">
        <v>2935</v>
      </c>
      <c r="X1595" s="4">
        <v>21.56</v>
      </c>
      <c r="Y1595" s="4">
        <v>10.93</v>
      </c>
      <c r="Z1595" s="4" t="s">
        <v>2924</v>
      </c>
      <c r="AA1595" s="10" t="s">
        <v>2924</v>
      </c>
      <c r="AB1595" s="10" t="s">
        <v>2924</v>
      </c>
      <c r="AC1595" s="4">
        <v>2.6594319999999998</v>
      </c>
      <c r="AD1595" s="4">
        <v>2.6416494048857002</v>
      </c>
      <c r="AE1595" s="4">
        <v>2.6700292995675001</v>
      </c>
      <c r="AF1595" s="4">
        <v>31.736609999999999</v>
      </c>
      <c r="AG1595" s="4">
        <v>8.2240605450301008</v>
      </c>
      <c r="AH1595" s="4">
        <v>8.3932617650935999</v>
      </c>
      <c r="AI1595" s="4">
        <v>0.25655800000000001</v>
      </c>
      <c r="AJ1595" s="4">
        <v>0.72978299999999996</v>
      </c>
    </row>
    <row r="1596" spans="1:36" hidden="1" x14ac:dyDescent="0.3">
      <c r="A1596" s="1" t="s">
        <v>1590</v>
      </c>
      <c r="B1596" s="2">
        <v>4317767</v>
      </c>
      <c r="C1596" s="3" t="s">
        <v>2919</v>
      </c>
      <c r="D1596" s="4">
        <v>1391.364</v>
      </c>
      <c r="E1596" s="3" t="s">
        <v>3107</v>
      </c>
      <c r="F1596" s="3" t="s">
        <v>3153</v>
      </c>
      <c r="G1596" s="3" t="s">
        <v>3154</v>
      </c>
      <c r="H1596" s="3" t="s">
        <v>3155</v>
      </c>
      <c r="I1596" s="3" t="s">
        <v>3400</v>
      </c>
      <c r="J1596" s="4">
        <v>1.7167380000000001</v>
      </c>
      <c r="K1596" s="4">
        <v>-22.549019999999999</v>
      </c>
      <c r="L1596" s="4">
        <v>-26.397516</v>
      </c>
      <c r="M1596" s="4">
        <v>9.8918079999999993</v>
      </c>
      <c r="N1596" s="4" t="s">
        <v>2924</v>
      </c>
      <c r="O1596" s="4">
        <v>6.8038280000000002</v>
      </c>
      <c r="P1596" s="4">
        <v>1.1399710000000001</v>
      </c>
      <c r="Q1596" s="4">
        <v>5.9659399999999998</v>
      </c>
      <c r="R1596" s="4">
        <v>13.307886999999999</v>
      </c>
      <c r="S1596" s="3" t="s">
        <v>6080</v>
      </c>
      <c r="T1596" s="5" t="s">
        <v>4922</v>
      </c>
      <c r="U1596" s="4">
        <v>1391.364</v>
      </c>
      <c r="V1596" s="10">
        <v>10007.864</v>
      </c>
      <c r="W1596" s="4" t="s">
        <v>2935</v>
      </c>
      <c r="X1596" s="5" t="s">
        <v>6081</v>
      </c>
      <c r="Y1596" s="5" t="s">
        <v>6082</v>
      </c>
      <c r="Z1596" s="4" t="s">
        <v>2924</v>
      </c>
      <c r="AA1596" s="10">
        <v>22.913309700199999</v>
      </c>
      <c r="AB1596" s="10" t="s">
        <v>2924</v>
      </c>
      <c r="AC1596" s="4">
        <v>2.2387959999999998</v>
      </c>
      <c r="AD1596" s="4">
        <v>2.1652001354263999</v>
      </c>
      <c r="AE1596" s="4">
        <v>2.2265508152744</v>
      </c>
      <c r="AF1596" s="4">
        <v>5.9659399999999998</v>
      </c>
      <c r="AG1596" s="4">
        <v>5.6762313712805001</v>
      </c>
      <c r="AH1596" s="4">
        <v>6.2699367103060997</v>
      </c>
      <c r="AI1596" s="4">
        <v>1.1399710000000001</v>
      </c>
      <c r="AJ1596" s="4" t="s">
        <v>2924</v>
      </c>
    </row>
    <row r="1597" spans="1:36" hidden="1" x14ac:dyDescent="0.3">
      <c r="A1597" s="1" t="s">
        <v>1591</v>
      </c>
      <c r="B1597" s="2">
        <v>112690231</v>
      </c>
      <c r="C1597" s="3" t="s">
        <v>2919</v>
      </c>
      <c r="D1597" s="4">
        <v>6559.8286943599996</v>
      </c>
      <c r="E1597" s="3" t="s">
        <v>3107</v>
      </c>
      <c r="F1597" s="3" t="s">
        <v>3108</v>
      </c>
      <c r="G1597" s="3" t="s">
        <v>3212</v>
      </c>
      <c r="H1597" s="3" t="s">
        <v>3213</v>
      </c>
      <c r="I1597" s="3" t="s">
        <v>3688</v>
      </c>
      <c r="J1597" s="4">
        <v>103.768773</v>
      </c>
      <c r="K1597" s="4">
        <v>83.490685999999997</v>
      </c>
      <c r="L1597" s="4">
        <v>27.409638999999999</v>
      </c>
      <c r="M1597" s="4">
        <v>10.869565</v>
      </c>
      <c r="N1597" s="4" t="s">
        <v>2924</v>
      </c>
      <c r="O1597" s="4" t="s">
        <v>2924</v>
      </c>
      <c r="P1597" s="4" t="s">
        <v>2924</v>
      </c>
      <c r="Q1597" s="4" t="s">
        <v>2935</v>
      </c>
      <c r="R1597" s="4" t="s">
        <v>2924</v>
      </c>
      <c r="S1597" s="3" t="s">
        <v>6083</v>
      </c>
      <c r="T1597" s="4">
        <v>71.91</v>
      </c>
      <c r="U1597" s="4">
        <v>6559.8286943599996</v>
      </c>
      <c r="V1597" s="10">
        <v>7631.8286939999998</v>
      </c>
      <c r="W1597" s="4" t="s">
        <v>2935</v>
      </c>
      <c r="X1597" s="4">
        <v>72.010000000000005</v>
      </c>
      <c r="Y1597" s="4">
        <v>32.49</v>
      </c>
      <c r="Z1597" s="4" t="s">
        <v>2924</v>
      </c>
      <c r="AA1597" s="10">
        <v>38.661290322500001</v>
      </c>
      <c r="AB1597" s="10">
        <v>38.661290322500001</v>
      </c>
      <c r="AC1597" s="4" t="s">
        <v>2935</v>
      </c>
      <c r="AD1597" s="4">
        <v>0.1948687876886</v>
      </c>
      <c r="AE1597" s="4">
        <v>0.1948687876886</v>
      </c>
      <c r="AF1597" s="4" t="s">
        <v>2935</v>
      </c>
      <c r="AG1597" s="4">
        <v>2.2070265861733001</v>
      </c>
      <c r="AH1597" s="4">
        <v>2.2070265861733001</v>
      </c>
      <c r="AI1597" s="4" t="s">
        <v>2924</v>
      </c>
      <c r="AJ1597" s="4" t="s">
        <v>2924</v>
      </c>
    </row>
    <row r="1598" spans="1:36" hidden="1" x14ac:dyDescent="0.3">
      <c r="A1598" s="1" t="s">
        <v>1592</v>
      </c>
      <c r="B1598" s="2">
        <v>6669298</v>
      </c>
      <c r="C1598" s="3" t="s">
        <v>2936</v>
      </c>
      <c r="D1598" s="4">
        <v>5081.1780419500001</v>
      </c>
      <c r="E1598" s="3" t="s">
        <v>2925</v>
      </c>
      <c r="F1598" s="3" t="s">
        <v>2981</v>
      </c>
      <c r="G1598" s="3" t="s">
        <v>2982</v>
      </c>
      <c r="H1598" s="3" t="s">
        <v>3293</v>
      </c>
      <c r="I1598" s="3" t="s">
        <v>3689</v>
      </c>
      <c r="J1598" s="4">
        <v>60.457515999999998</v>
      </c>
      <c r="K1598" s="4">
        <v>4.0254240000000001</v>
      </c>
      <c r="L1598" s="4">
        <v>-5.39499</v>
      </c>
      <c r="M1598" s="4">
        <v>3.5428090000000001</v>
      </c>
      <c r="N1598" s="4">
        <v>36.049926999999997</v>
      </c>
      <c r="O1598" s="4" t="s">
        <v>2924</v>
      </c>
      <c r="P1598" s="4">
        <v>1.9799979999999999</v>
      </c>
      <c r="Q1598" s="4">
        <v>9.4257740000000005</v>
      </c>
      <c r="R1598" s="4" t="s">
        <v>2924</v>
      </c>
      <c r="S1598" s="3" t="s">
        <v>6084</v>
      </c>
      <c r="T1598" s="4">
        <v>24.55</v>
      </c>
      <c r="U1598" s="4">
        <v>5081.1780419500001</v>
      </c>
      <c r="V1598" s="10">
        <v>9081.1490410000006</v>
      </c>
      <c r="W1598" s="4" t="s">
        <v>2935</v>
      </c>
      <c r="X1598" s="4">
        <v>27.114999999999998</v>
      </c>
      <c r="Y1598" s="4">
        <v>11.89</v>
      </c>
      <c r="Z1598" s="4">
        <v>36.049926999999997</v>
      </c>
      <c r="AA1598" s="10">
        <v>25.599582898800001</v>
      </c>
      <c r="AB1598" s="10">
        <v>30.997474747399998</v>
      </c>
      <c r="AC1598" s="4">
        <v>3.6085769999999999</v>
      </c>
      <c r="AD1598" s="4">
        <v>3.2374508560636999</v>
      </c>
      <c r="AE1598" s="4">
        <v>3.4929933346119002</v>
      </c>
      <c r="AF1598" s="4">
        <v>9.4257740000000005</v>
      </c>
      <c r="AG1598" s="4">
        <v>12.932419768262699</v>
      </c>
      <c r="AH1598" s="4">
        <v>13.744249491160099</v>
      </c>
      <c r="AI1598" s="4">
        <v>1.9799979999999999</v>
      </c>
      <c r="AJ1598" s="4">
        <v>4.3933429999999998</v>
      </c>
    </row>
    <row r="1599" spans="1:36" hidden="1" x14ac:dyDescent="0.3">
      <c r="A1599" s="1" t="s">
        <v>1593</v>
      </c>
      <c r="B1599" s="2">
        <v>28960766</v>
      </c>
      <c r="C1599" s="3" t="s">
        <v>2919</v>
      </c>
      <c r="D1599" s="4">
        <v>2831.5367104000002</v>
      </c>
      <c r="E1599" s="3" t="s">
        <v>2920</v>
      </c>
      <c r="F1599" s="3" t="s">
        <v>2961</v>
      </c>
      <c r="G1599" s="3" t="s">
        <v>2974</v>
      </c>
      <c r="H1599" s="3" t="s">
        <v>3005</v>
      </c>
      <c r="I1599" s="3" t="s">
        <v>3690</v>
      </c>
      <c r="J1599" s="4">
        <v>12.977099000000001</v>
      </c>
      <c r="K1599" s="4">
        <v>22.923587999999999</v>
      </c>
      <c r="L1599" s="4">
        <v>1.788171</v>
      </c>
      <c r="M1599" s="4">
        <v>3.6414569999999999</v>
      </c>
      <c r="N1599" s="4" t="s">
        <v>2924</v>
      </c>
      <c r="O1599" s="4">
        <v>79.569891999999996</v>
      </c>
      <c r="P1599" s="4">
        <v>1.970181</v>
      </c>
      <c r="Q1599" s="4">
        <v>40.084887999999999</v>
      </c>
      <c r="R1599" s="4">
        <v>29.601493999999999</v>
      </c>
      <c r="S1599" s="3" t="s">
        <v>6085</v>
      </c>
      <c r="T1599" s="5" t="s">
        <v>6086</v>
      </c>
      <c r="U1599" s="4">
        <v>2831.5367104000002</v>
      </c>
      <c r="V1599" s="10">
        <v>3217.4937100000002</v>
      </c>
      <c r="W1599" s="4" t="s">
        <v>2935</v>
      </c>
      <c r="X1599" s="5" t="s">
        <v>6087</v>
      </c>
      <c r="Y1599" s="4">
        <v>4.6399999999999997</v>
      </c>
      <c r="Z1599" s="4" t="s">
        <v>2924</v>
      </c>
      <c r="AA1599" s="10" t="s">
        <v>2924</v>
      </c>
      <c r="AB1599" s="10" t="s">
        <v>2924</v>
      </c>
      <c r="AC1599" s="5" t="s">
        <v>6088</v>
      </c>
      <c r="AD1599" s="4">
        <v>2.3890503612058001</v>
      </c>
      <c r="AE1599" s="4">
        <v>2.6100149914525002</v>
      </c>
      <c r="AF1599" s="4">
        <v>40.084887999999999</v>
      </c>
      <c r="AG1599" s="4">
        <v>29.303595036730901</v>
      </c>
      <c r="AH1599" s="4">
        <v>31.080610558657099</v>
      </c>
      <c r="AI1599" s="4">
        <v>1.970181</v>
      </c>
      <c r="AJ1599" s="4" t="s">
        <v>2924</v>
      </c>
    </row>
    <row r="1600" spans="1:36" hidden="1" x14ac:dyDescent="0.3">
      <c r="A1600" s="1" t="s">
        <v>1594</v>
      </c>
      <c r="B1600" s="2">
        <v>108596101</v>
      </c>
      <c r="C1600" s="3" t="s">
        <v>2936</v>
      </c>
      <c r="D1600" s="4">
        <v>551.55930004000004</v>
      </c>
      <c r="E1600" s="3" t="s">
        <v>3033</v>
      </c>
      <c r="F1600" s="3" t="s">
        <v>3033</v>
      </c>
      <c r="G1600" s="3" t="s">
        <v>3054</v>
      </c>
      <c r="H1600" s="3" t="s">
        <v>3300</v>
      </c>
      <c r="I1600" s="3" t="s">
        <v>3691</v>
      </c>
      <c r="J1600" s="4">
        <v>-30.518820000000002</v>
      </c>
      <c r="K1600" s="4">
        <v>14.40536</v>
      </c>
      <c r="L1600" s="4">
        <v>7.0532919999999999</v>
      </c>
      <c r="M1600" s="4">
        <v>7.2213500000000002</v>
      </c>
      <c r="N1600" s="4" t="s">
        <v>2924</v>
      </c>
      <c r="O1600" s="4" t="s">
        <v>2924</v>
      </c>
      <c r="P1600" s="4">
        <v>15.077263</v>
      </c>
      <c r="Q1600" s="4" t="s">
        <v>2924</v>
      </c>
      <c r="R1600" s="4">
        <v>15.026565</v>
      </c>
      <c r="S1600" s="3" t="s">
        <v>6089</v>
      </c>
      <c r="T1600" s="4">
        <v>6.83</v>
      </c>
      <c r="U1600" s="4">
        <v>551.55930004000004</v>
      </c>
      <c r="V1600" s="10">
        <v>597.93251999999995</v>
      </c>
      <c r="W1600" s="4" t="s">
        <v>2935</v>
      </c>
      <c r="X1600" s="5" t="s">
        <v>6090</v>
      </c>
      <c r="Y1600" s="4">
        <v>4.5199999999999996</v>
      </c>
      <c r="Z1600" s="4" t="s">
        <v>2924</v>
      </c>
      <c r="AA1600" s="10" t="s">
        <v>2924</v>
      </c>
      <c r="AB1600" s="10" t="s">
        <v>2924</v>
      </c>
      <c r="AC1600" s="4" t="s">
        <v>2924</v>
      </c>
      <c r="AD1600" s="4" t="s">
        <v>2924</v>
      </c>
      <c r="AE1600" s="4" t="s">
        <v>2924</v>
      </c>
      <c r="AF1600" s="4" t="s">
        <v>2924</v>
      </c>
      <c r="AG1600" s="4" t="s">
        <v>2924</v>
      </c>
      <c r="AH1600" s="4" t="s">
        <v>2924</v>
      </c>
      <c r="AI1600" s="4">
        <v>15.077263</v>
      </c>
      <c r="AJ1600" s="4">
        <v>20.95092</v>
      </c>
    </row>
    <row r="1601" spans="1:36" hidden="1" x14ac:dyDescent="0.3">
      <c r="A1601" s="1" t="s">
        <v>1595</v>
      </c>
      <c r="B1601" s="2">
        <v>4094028</v>
      </c>
      <c r="C1601" s="3" t="s">
        <v>2941</v>
      </c>
      <c r="D1601" s="4">
        <v>2252.1395078700002</v>
      </c>
      <c r="E1601" s="3" t="s">
        <v>2920</v>
      </c>
      <c r="F1601" s="3" t="s">
        <v>2921</v>
      </c>
      <c r="G1601" s="3" t="s">
        <v>3114</v>
      </c>
      <c r="H1601" s="3" t="s">
        <v>3114</v>
      </c>
      <c r="I1601" s="3" t="s">
        <v>3051</v>
      </c>
      <c r="J1601" s="4">
        <v>98.352470999999994</v>
      </c>
      <c r="K1601" s="4">
        <v>15.026057</v>
      </c>
      <c r="L1601" s="4">
        <v>11.915493</v>
      </c>
      <c r="M1601" s="4">
        <v>6.6959090000000003</v>
      </c>
      <c r="N1601" s="4">
        <v>48.216019000000003</v>
      </c>
      <c r="O1601" s="4">
        <v>84.712153999999998</v>
      </c>
      <c r="P1601" s="4">
        <v>2.6581769999999998</v>
      </c>
      <c r="Q1601" s="4">
        <v>37.393512999999999</v>
      </c>
      <c r="R1601" s="4">
        <v>113.369283</v>
      </c>
      <c r="S1601" s="3" t="s">
        <v>6091</v>
      </c>
      <c r="T1601" s="4">
        <v>119.19</v>
      </c>
      <c r="U1601" s="4">
        <v>2252.1395078700002</v>
      </c>
      <c r="V1601" s="10">
        <v>2039.853507</v>
      </c>
      <c r="W1601" s="4" t="s">
        <v>2935</v>
      </c>
      <c r="X1601" s="5" t="s">
        <v>6092</v>
      </c>
      <c r="Y1601" s="4">
        <v>57</v>
      </c>
      <c r="Z1601" s="4">
        <v>48.216019000000003</v>
      </c>
      <c r="AA1601" s="10">
        <v>33.796466952099998</v>
      </c>
      <c r="AB1601" s="10">
        <v>62.185978806900003</v>
      </c>
      <c r="AC1601" s="4">
        <v>13.382934000000001</v>
      </c>
      <c r="AD1601" s="4">
        <v>12.565192821802899</v>
      </c>
      <c r="AE1601" s="4">
        <v>12.4862710446269</v>
      </c>
      <c r="AF1601" s="4">
        <v>37.393512999999999</v>
      </c>
      <c r="AG1601" s="4">
        <v>20.523316836365101</v>
      </c>
      <c r="AH1601" s="4">
        <v>25.131562174282699</v>
      </c>
      <c r="AI1601" s="4">
        <v>2.6581769999999998</v>
      </c>
      <c r="AJ1601" s="4">
        <v>4.8500509999999997</v>
      </c>
    </row>
    <row r="1602" spans="1:36" hidden="1" x14ac:dyDescent="0.3">
      <c r="A1602" s="1" t="s">
        <v>1596</v>
      </c>
      <c r="B1602" s="2">
        <v>4161278</v>
      </c>
      <c r="C1602" s="3" t="s">
        <v>2919</v>
      </c>
      <c r="D1602" s="4">
        <v>8514.6463681200003</v>
      </c>
      <c r="E1602" s="3" t="s">
        <v>2925</v>
      </c>
      <c r="F1602" s="3" t="s">
        <v>2981</v>
      </c>
      <c r="G1602" s="3" t="s">
        <v>2982</v>
      </c>
      <c r="H1602" s="3" t="s">
        <v>2983</v>
      </c>
      <c r="I1602" s="3" t="s">
        <v>3513</v>
      </c>
      <c r="J1602" s="4">
        <v>10.484703</v>
      </c>
      <c r="K1602" s="4">
        <v>-10.829556999999999</v>
      </c>
      <c r="L1602" s="4">
        <v>4.4523890000000002</v>
      </c>
      <c r="M1602" s="4">
        <v>3.4105530000000002</v>
      </c>
      <c r="N1602" s="4">
        <v>30.046744</v>
      </c>
      <c r="O1602" s="4">
        <v>27.802768</v>
      </c>
      <c r="P1602" s="5" t="s">
        <v>3692</v>
      </c>
      <c r="Q1602" s="4">
        <v>11.093254</v>
      </c>
      <c r="R1602" s="4">
        <v>19.208334000000001</v>
      </c>
      <c r="S1602" s="3" t="s">
        <v>6093</v>
      </c>
      <c r="T1602" s="4">
        <v>96.42</v>
      </c>
      <c r="U1602" s="4">
        <v>8514.6463681200003</v>
      </c>
      <c r="V1602" s="10">
        <v>12091.646368</v>
      </c>
      <c r="W1602" s="4" t="s">
        <v>2935</v>
      </c>
      <c r="X1602" s="4">
        <v>115</v>
      </c>
      <c r="Y1602" s="4">
        <v>76.52</v>
      </c>
      <c r="Z1602" s="4">
        <v>30.046744</v>
      </c>
      <c r="AA1602" s="10">
        <v>20.4033264913</v>
      </c>
      <c r="AB1602" s="10">
        <v>28.5314387337</v>
      </c>
      <c r="AC1602" s="4">
        <v>3.8240500000000002</v>
      </c>
      <c r="AD1602" s="4">
        <v>3.6107194825782001</v>
      </c>
      <c r="AE1602" s="4">
        <v>3.7838923366403998</v>
      </c>
      <c r="AF1602" s="4">
        <v>11.093254</v>
      </c>
      <c r="AG1602" s="4">
        <v>9.0986232986047995</v>
      </c>
      <c r="AH1602" s="4">
        <v>9.7500706646797006</v>
      </c>
      <c r="AI1602" s="5" t="s">
        <v>3692</v>
      </c>
      <c r="AJ1602" s="4" t="s">
        <v>2924</v>
      </c>
    </row>
    <row r="1603" spans="1:36" hidden="1" x14ac:dyDescent="0.3">
      <c r="A1603" s="1" t="s">
        <v>1597</v>
      </c>
      <c r="B1603" s="2">
        <v>4773096</v>
      </c>
      <c r="C1603" s="3" t="s">
        <v>2957</v>
      </c>
      <c r="D1603" s="4">
        <v>1157.07108664</v>
      </c>
      <c r="E1603" s="3" t="s">
        <v>2937</v>
      </c>
      <c r="F1603" s="3" t="s">
        <v>2938</v>
      </c>
      <c r="G1603" s="3" t="s">
        <v>3037</v>
      </c>
      <c r="H1603" s="3" t="s">
        <v>3037</v>
      </c>
      <c r="I1603" s="3" t="s">
        <v>3405</v>
      </c>
      <c r="J1603" s="4">
        <v>153.557312</v>
      </c>
      <c r="K1603" s="4">
        <v>64.883533999999997</v>
      </c>
      <c r="L1603" s="4">
        <v>26.888366999999999</v>
      </c>
      <c r="M1603" s="4">
        <v>11.456184</v>
      </c>
      <c r="N1603" s="4">
        <v>47.125802999999998</v>
      </c>
      <c r="O1603" s="4">
        <v>46.506570000000004</v>
      </c>
      <c r="P1603" s="4">
        <v>8.1369910000000001</v>
      </c>
      <c r="Q1603" s="4">
        <v>21.563255000000002</v>
      </c>
      <c r="R1603" s="4">
        <v>45.695627999999999</v>
      </c>
      <c r="S1603" s="3" t="s">
        <v>6094</v>
      </c>
      <c r="T1603" s="4">
        <v>102.64</v>
      </c>
      <c r="U1603" s="4">
        <v>1157.07108664</v>
      </c>
      <c r="V1603" s="10">
        <v>1151.5640860000001</v>
      </c>
      <c r="W1603" s="4" t="s">
        <v>2935</v>
      </c>
      <c r="X1603" s="5" t="s">
        <v>6095</v>
      </c>
      <c r="Y1603" s="4">
        <v>35.234999999999999</v>
      </c>
      <c r="Z1603" s="4">
        <v>47.125802999999998</v>
      </c>
      <c r="AA1603" s="10">
        <v>35.888111888099999</v>
      </c>
      <c r="AB1603" s="10">
        <v>40.145971126500001</v>
      </c>
      <c r="AC1603" s="4">
        <v>2.2238609999999999</v>
      </c>
      <c r="AD1603" s="4">
        <v>2.0447393657275001</v>
      </c>
      <c r="AE1603" s="4">
        <v>2.1956105714205001</v>
      </c>
      <c r="AF1603" s="4">
        <v>21.563255000000002</v>
      </c>
      <c r="AG1603" s="4">
        <v>17.384854746790101</v>
      </c>
      <c r="AH1603" s="4">
        <v>19.0364235204034</v>
      </c>
      <c r="AI1603" s="4">
        <v>8.1369910000000001</v>
      </c>
      <c r="AJ1603" s="4">
        <v>13.130357</v>
      </c>
    </row>
    <row r="1604" spans="1:36" hidden="1" x14ac:dyDescent="0.3">
      <c r="A1604" s="1" t="s">
        <v>1598</v>
      </c>
      <c r="B1604" s="2">
        <v>4910792</v>
      </c>
      <c r="C1604" s="3" t="s">
        <v>2919</v>
      </c>
      <c r="D1604" s="4">
        <v>508.38854705</v>
      </c>
      <c r="E1604" s="3" t="s">
        <v>2925</v>
      </c>
      <c r="F1604" s="3" t="s">
        <v>2981</v>
      </c>
      <c r="G1604" s="3" t="s">
        <v>3017</v>
      </c>
      <c r="H1604" s="3" t="s">
        <v>3020</v>
      </c>
      <c r="I1604" s="3" t="s">
        <v>3693</v>
      </c>
      <c r="J1604" s="4">
        <v>67.357512999999997</v>
      </c>
      <c r="K1604" s="4">
        <v>32.268631999999997</v>
      </c>
      <c r="L1604" s="4">
        <v>31.194151000000002</v>
      </c>
      <c r="M1604" s="4">
        <v>6.319947</v>
      </c>
      <c r="N1604" s="4">
        <v>50.46875</v>
      </c>
      <c r="O1604" s="4" t="s">
        <v>2924</v>
      </c>
      <c r="P1604" s="4">
        <v>2.991295</v>
      </c>
      <c r="Q1604" s="4">
        <v>14.668305999999999</v>
      </c>
      <c r="R1604" s="4" t="s">
        <v>2924</v>
      </c>
      <c r="S1604" s="3" t="s">
        <v>6096</v>
      </c>
      <c r="T1604" s="4">
        <v>16.149999999999999</v>
      </c>
      <c r="U1604" s="4">
        <v>508.38854705</v>
      </c>
      <c r="V1604" s="10">
        <v>625.36854700000004</v>
      </c>
      <c r="W1604" s="4" t="s">
        <v>2935</v>
      </c>
      <c r="X1604" s="4">
        <v>18.739999999999998</v>
      </c>
      <c r="Y1604" s="5" t="s">
        <v>6097</v>
      </c>
      <c r="Z1604" s="4">
        <v>50.46875</v>
      </c>
      <c r="AA1604" s="10">
        <v>22.508710801300001</v>
      </c>
      <c r="AB1604" s="10">
        <v>49.312977099199998</v>
      </c>
      <c r="AC1604" s="4">
        <v>1.4776689999999999</v>
      </c>
      <c r="AD1604" s="4">
        <v>1.3593269254386999</v>
      </c>
      <c r="AE1604" s="4">
        <v>1.4470847943169001</v>
      </c>
      <c r="AF1604" s="4">
        <v>14.668305999999999</v>
      </c>
      <c r="AG1604" s="4">
        <v>11.3309261967013</v>
      </c>
      <c r="AH1604" s="4">
        <v>14.9278466321738</v>
      </c>
      <c r="AI1604" s="4">
        <v>2.991295</v>
      </c>
      <c r="AJ1604" s="4">
        <v>3.1929620000000001</v>
      </c>
    </row>
    <row r="1605" spans="1:36" hidden="1" x14ac:dyDescent="0.3">
      <c r="A1605" s="1" t="s">
        <v>1599</v>
      </c>
      <c r="B1605" s="2">
        <v>4992787</v>
      </c>
      <c r="C1605" s="3" t="s">
        <v>2919</v>
      </c>
      <c r="D1605" s="4">
        <v>12048.03745656</v>
      </c>
      <c r="E1605" s="3" t="s">
        <v>2937</v>
      </c>
      <c r="F1605" s="3" t="s">
        <v>2938</v>
      </c>
      <c r="G1605" s="3" t="s">
        <v>3047</v>
      </c>
      <c r="H1605" s="3" t="s">
        <v>3071</v>
      </c>
      <c r="I1605" s="3" t="s">
        <v>3694</v>
      </c>
      <c r="J1605" s="4">
        <v>9.0277779999999996</v>
      </c>
      <c r="K1605" s="4">
        <v>9.2676940000000005</v>
      </c>
      <c r="L1605" s="4">
        <v>9.0667620000000007</v>
      </c>
      <c r="M1605" s="4">
        <v>3.6001940000000001</v>
      </c>
      <c r="N1605" s="4">
        <v>25.452378</v>
      </c>
      <c r="O1605" s="4">
        <v>23.551732000000001</v>
      </c>
      <c r="P1605" s="4">
        <v>8.9963770000000007</v>
      </c>
      <c r="Q1605" s="4">
        <v>15.951158</v>
      </c>
      <c r="R1605" s="4">
        <v>28.885892999999999</v>
      </c>
      <c r="S1605" s="3" t="s">
        <v>6098</v>
      </c>
      <c r="T1605" s="4">
        <v>213.52</v>
      </c>
      <c r="U1605" s="4">
        <v>12048.03745656</v>
      </c>
      <c r="V1605" s="10">
        <v>12966.552455999999</v>
      </c>
      <c r="W1605" s="4">
        <v>1.4050206069689</v>
      </c>
      <c r="X1605" s="4">
        <v>261.13</v>
      </c>
      <c r="Y1605" s="4">
        <v>169.51</v>
      </c>
      <c r="Z1605" s="4">
        <v>25.452378</v>
      </c>
      <c r="AA1605" s="10">
        <v>23.809364511199998</v>
      </c>
      <c r="AB1605" s="10">
        <v>24.371647072199998</v>
      </c>
      <c r="AC1605" s="4">
        <v>3.205454</v>
      </c>
      <c r="AD1605" s="4">
        <v>3.1679631705157001</v>
      </c>
      <c r="AE1605" s="4">
        <v>3.2519260535997998</v>
      </c>
      <c r="AF1605" s="4">
        <v>15.951158</v>
      </c>
      <c r="AG1605" s="4">
        <v>16.068309906646402</v>
      </c>
      <c r="AH1605" s="4">
        <v>17.0879966208167</v>
      </c>
      <c r="AI1605" s="4">
        <v>8.9963770000000007</v>
      </c>
      <c r="AJ1605" s="4">
        <v>23.153328999999999</v>
      </c>
    </row>
    <row r="1606" spans="1:36" hidden="1" x14ac:dyDescent="0.3">
      <c r="A1606" s="1" t="s">
        <v>1600</v>
      </c>
      <c r="B1606" s="2">
        <v>103362</v>
      </c>
      <c r="C1606" s="3" t="s">
        <v>2936</v>
      </c>
      <c r="D1606" s="4">
        <v>6020.0283821399998</v>
      </c>
      <c r="E1606" s="3" t="s">
        <v>2930</v>
      </c>
      <c r="F1606" s="3" t="s">
        <v>2958</v>
      </c>
      <c r="G1606" s="3" t="s">
        <v>2958</v>
      </c>
      <c r="H1606" s="3" t="s">
        <v>3044</v>
      </c>
      <c r="I1606" s="3" t="s">
        <v>3045</v>
      </c>
      <c r="J1606" s="4">
        <v>46.882792999999999</v>
      </c>
      <c r="K1606" s="4">
        <v>13.963238</v>
      </c>
      <c r="L1606" s="4">
        <v>7.0260449999999999</v>
      </c>
      <c r="M1606" s="4">
        <v>-2.8289000000000002E-2</v>
      </c>
      <c r="N1606" s="4">
        <v>25.242857142857101</v>
      </c>
      <c r="O1606" s="4" t="s">
        <v>2924</v>
      </c>
      <c r="P1606" s="4">
        <v>0.74995199999999995</v>
      </c>
      <c r="Q1606" s="4" t="s">
        <v>2924</v>
      </c>
      <c r="R1606" s="4" t="s">
        <v>2924</v>
      </c>
      <c r="S1606" s="3" t="s">
        <v>6099</v>
      </c>
      <c r="T1606" s="4">
        <v>35.340000000000003</v>
      </c>
      <c r="U1606" s="4">
        <v>6020.0283821399998</v>
      </c>
      <c r="V1606" s="10">
        <v>7475.0283820000004</v>
      </c>
      <c r="W1606" s="4">
        <v>5.09337860780985</v>
      </c>
      <c r="X1606" s="4">
        <v>36.979999999999997</v>
      </c>
      <c r="Y1606" s="4">
        <v>23.400099999999998</v>
      </c>
      <c r="Z1606" s="4">
        <v>22.962962999999998</v>
      </c>
      <c r="AA1606" s="10">
        <v>4.7628032344999998</v>
      </c>
      <c r="AB1606" s="10">
        <v>5.6137296513999999</v>
      </c>
      <c r="AC1606" s="4">
        <v>0.55186599999999997</v>
      </c>
      <c r="AD1606" s="4">
        <v>0.39308303439769998</v>
      </c>
      <c r="AE1606" s="4">
        <v>0.40615717519139999</v>
      </c>
      <c r="AF1606" s="4" t="s">
        <v>2924</v>
      </c>
      <c r="AG1606" s="4" t="s">
        <v>2935</v>
      </c>
      <c r="AH1606" s="4" t="s">
        <v>2935</v>
      </c>
      <c r="AI1606" s="4">
        <v>0.74995199999999995</v>
      </c>
      <c r="AJ1606" s="4">
        <v>0.87460099999999996</v>
      </c>
    </row>
    <row r="1607" spans="1:36" hidden="1" x14ac:dyDescent="0.3">
      <c r="A1607" s="1" t="s">
        <v>1601</v>
      </c>
      <c r="B1607" s="2">
        <v>4587523</v>
      </c>
      <c r="C1607" s="3" t="s">
        <v>2957</v>
      </c>
      <c r="D1607" s="4">
        <v>698.57116774999997</v>
      </c>
      <c r="E1607" s="3" t="s">
        <v>2925</v>
      </c>
      <c r="F1607" s="3" t="s">
        <v>2981</v>
      </c>
      <c r="G1607" s="3" t="s">
        <v>2982</v>
      </c>
      <c r="H1607" s="3" t="s">
        <v>3063</v>
      </c>
      <c r="I1607" s="3" t="s">
        <v>3695</v>
      </c>
      <c r="J1607" s="4">
        <v>72.483221999999998</v>
      </c>
      <c r="K1607" s="4">
        <v>44.707206999999997</v>
      </c>
      <c r="L1607" s="4">
        <v>29.797979999999999</v>
      </c>
      <c r="M1607" s="4">
        <v>-2.0579269999999998</v>
      </c>
      <c r="N1607" s="4" t="s">
        <v>2924</v>
      </c>
      <c r="O1607" s="4">
        <v>13.787554</v>
      </c>
      <c r="P1607" s="4" t="s">
        <v>2924</v>
      </c>
      <c r="Q1607" s="4">
        <v>17.920660000000002</v>
      </c>
      <c r="R1607" s="4">
        <v>11.634581000000001</v>
      </c>
      <c r="S1607" s="3" t="s">
        <v>6100</v>
      </c>
      <c r="T1607" s="4">
        <v>12.85</v>
      </c>
      <c r="U1607" s="4">
        <v>698.57116774999997</v>
      </c>
      <c r="V1607" s="10">
        <v>1236.8301670000001</v>
      </c>
      <c r="W1607" s="4" t="s">
        <v>2935</v>
      </c>
      <c r="X1607" s="4">
        <v>14.34</v>
      </c>
      <c r="Y1607" s="4">
        <v>6.35</v>
      </c>
      <c r="Z1607" s="4" t="s">
        <v>2924</v>
      </c>
      <c r="AA1607" s="10" t="s">
        <v>2924</v>
      </c>
      <c r="AB1607" s="10" t="s">
        <v>2924</v>
      </c>
      <c r="AC1607" s="4">
        <v>1.990143</v>
      </c>
      <c r="AD1607" s="4">
        <v>1.8344006804084001</v>
      </c>
      <c r="AE1607" s="4">
        <v>1.9763343678689</v>
      </c>
      <c r="AF1607" s="4">
        <v>17.920660000000002</v>
      </c>
      <c r="AG1607" s="4">
        <v>11.2845658221392</v>
      </c>
      <c r="AH1607" s="4">
        <v>13.6864429948323</v>
      </c>
      <c r="AI1607" s="4" t="s">
        <v>2924</v>
      </c>
      <c r="AJ1607" s="4" t="s">
        <v>2924</v>
      </c>
    </row>
    <row r="1608" spans="1:36" hidden="1" x14ac:dyDescent="0.3">
      <c r="A1608" s="1" t="s">
        <v>1602</v>
      </c>
      <c r="B1608" s="2">
        <v>4062407</v>
      </c>
      <c r="C1608" s="3" t="s">
        <v>2919</v>
      </c>
      <c r="D1608" s="4">
        <v>216547.09112634</v>
      </c>
      <c r="E1608" s="3" t="s">
        <v>3033</v>
      </c>
      <c r="F1608" s="3" t="s">
        <v>3033</v>
      </c>
      <c r="G1608" s="3" t="s">
        <v>3034</v>
      </c>
      <c r="H1608" s="3" t="s">
        <v>3058</v>
      </c>
      <c r="I1608" s="3" t="s">
        <v>3059</v>
      </c>
      <c r="J1608" s="4">
        <v>9.7918979999999998</v>
      </c>
      <c r="K1608" s="4">
        <v>-1.500942</v>
      </c>
      <c r="L1608" s="4">
        <v>-5.6375140000000004</v>
      </c>
      <c r="M1608" s="4">
        <v>1.2647520000000001</v>
      </c>
      <c r="N1608" s="4">
        <v>34.507928999999997</v>
      </c>
      <c r="O1608" s="4">
        <v>44.247908000000002</v>
      </c>
      <c r="P1608" s="4">
        <v>5.5279629999999997</v>
      </c>
      <c r="Q1608" s="4">
        <v>18.029615</v>
      </c>
      <c r="R1608" s="4">
        <v>52.278815999999999</v>
      </c>
      <c r="S1608" s="3" t="s">
        <v>6101</v>
      </c>
      <c r="T1608" s="4">
        <v>454.78</v>
      </c>
      <c r="U1608" s="4">
        <v>216547.09112634</v>
      </c>
      <c r="V1608" s="10">
        <v>235052.09112600001</v>
      </c>
      <c r="W1608" s="4">
        <v>1.2225691543163699</v>
      </c>
      <c r="X1608" s="4">
        <v>487.49</v>
      </c>
      <c r="Y1608" s="5" t="s">
        <v>6102</v>
      </c>
      <c r="Z1608" s="4">
        <v>34.507928999999997</v>
      </c>
      <c r="AA1608" s="10">
        <v>27.4979290996</v>
      </c>
      <c r="AB1608" s="10">
        <v>29.392052809700001</v>
      </c>
      <c r="AC1608" s="4">
        <v>7.1173989999999998</v>
      </c>
      <c r="AD1608" s="4">
        <v>6.8559140874366999</v>
      </c>
      <c r="AE1608" s="4">
        <v>7.0713848565408002</v>
      </c>
      <c r="AF1608" s="4">
        <v>18.029615</v>
      </c>
      <c r="AG1608" s="4">
        <v>17.615254043727099</v>
      </c>
      <c r="AH1608" s="4">
        <v>18.402592079546899</v>
      </c>
      <c r="AI1608" s="4">
        <v>5.5279629999999997</v>
      </c>
      <c r="AJ1608" s="4" t="s">
        <v>2924</v>
      </c>
    </row>
    <row r="1609" spans="1:36" hidden="1" x14ac:dyDescent="0.3">
      <c r="A1609" s="1" t="s">
        <v>1603</v>
      </c>
      <c r="B1609" s="2">
        <v>4996319</v>
      </c>
      <c r="C1609" s="3" t="s">
        <v>2936</v>
      </c>
      <c r="D1609" s="4">
        <v>1415.6370048000001</v>
      </c>
      <c r="E1609" s="3" t="s">
        <v>2937</v>
      </c>
      <c r="F1609" s="3" t="s">
        <v>2938</v>
      </c>
      <c r="G1609" s="3" t="s">
        <v>3047</v>
      </c>
      <c r="H1609" s="3" t="s">
        <v>3048</v>
      </c>
      <c r="I1609" s="3" t="s">
        <v>3049</v>
      </c>
      <c r="J1609" s="4">
        <v>6.9992619999999999</v>
      </c>
      <c r="K1609" s="4">
        <v>7.9380850000000001</v>
      </c>
      <c r="L1609" s="4">
        <v>16.107202999999998</v>
      </c>
      <c r="M1609" s="4">
        <v>5.8098020000000004</v>
      </c>
      <c r="N1609" s="4">
        <v>21.697171000000001</v>
      </c>
      <c r="O1609" s="4">
        <v>21.433268000000002</v>
      </c>
      <c r="P1609" s="4">
        <v>2.941309</v>
      </c>
      <c r="Q1609" s="4">
        <v>13.280932</v>
      </c>
      <c r="R1609" s="4">
        <v>25.037827</v>
      </c>
      <c r="S1609" s="3" t="s">
        <v>6103</v>
      </c>
      <c r="T1609" s="5" t="s">
        <v>6104</v>
      </c>
      <c r="U1609" s="4">
        <v>1415.6370048000001</v>
      </c>
      <c r="V1609" s="10">
        <v>1359.144004</v>
      </c>
      <c r="W1609" s="4">
        <v>1.1042944785276101</v>
      </c>
      <c r="X1609" s="5" t="s">
        <v>6105</v>
      </c>
      <c r="Y1609" s="4">
        <v>109.27</v>
      </c>
      <c r="Z1609" s="4">
        <v>21.697171000000001</v>
      </c>
      <c r="AA1609" s="10">
        <v>22.7574171029</v>
      </c>
      <c r="AB1609" s="10">
        <v>22.7574171029</v>
      </c>
      <c r="AC1609" s="4">
        <v>2.2388439999999998</v>
      </c>
      <c r="AD1609" s="4">
        <v>2.0540401727085</v>
      </c>
      <c r="AE1609" s="4">
        <v>2.0540401727085</v>
      </c>
      <c r="AF1609" s="4">
        <v>13.280932</v>
      </c>
      <c r="AG1609" s="4">
        <v>13.5731163329505</v>
      </c>
      <c r="AH1609" s="4">
        <v>13.5731163329505</v>
      </c>
      <c r="AI1609" s="4">
        <v>2.941309</v>
      </c>
      <c r="AJ1609" s="4">
        <v>3.8090790000000001</v>
      </c>
    </row>
    <row r="1610" spans="1:36" hidden="1" x14ac:dyDescent="0.3">
      <c r="A1610" s="1" t="s">
        <v>1604</v>
      </c>
      <c r="B1610" s="2">
        <v>118457377</v>
      </c>
      <c r="C1610" s="3" t="s">
        <v>2919</v>
      </c>
      <c r="D1610" s="4">
        <v>14626.973166899999</v>
      </c>
      <c r="E1610" s="3" t="s">
        <v>2977</v>
      </c>
      <c r="F1610" s="3" t="s">
        <v>2978</v>
      </c>
      <c r="G1610" s="3" t="s">
        <v>3146</v>
      </c>
      <c r="H1610" s="3" t="s">
        <v>3146</v>
      </c>
      <c r="I1610" s="3"/>
      <c r="J1610" s="4">
        <v>-20.648675000000001</v>
      </c>
      <c r="K1610" s="4">
        <v>-24.070125999999998</v>
      </c>
      <c r="L1610" s="4">
        <v>-18.809373000000001</v>
      </c>
      <c r="M1610" s="4">
        <v>0.89721399999999996</v>
      </c>
      <c r="N1610" s="4" t="s">
        <v>2924</v>
      </c>
      <c r="O1610" s="4">
        <v>16.486626000000001</v>
      </c>
      <c r="P1610" s="4">
        <v>1.6220460000000001</v>
      </c>
      <c r="Q1610" s="4">
        <v>18.493738</v>
      </c>
      <c r="R1610" s="4" t="s">
        <v>2935</v>
      </c>
      <c r="S1610" s="3" t="s">
        <v>6106</v>
      </c>
      <c r="T1610" s="4">
        <v>64.099999999999994</v>
      </c>
      <c r="U1610" s="4">
        <v>14626.973166899999</v>
      </c>
      <c r="V1610" s="10">
        <v>22781.973166</v>
      </c>
      <c r="W1610" s="4">
        <v>3.2917323406069201</v>
      </c>
      <c r="X1610" s="4">
        <v>89.85</v>
      </c>
      <c r="Y1610" s="4">
        <v>62.5</v>
      </c>
      <c r="Z1610" s="4" t="s">
        <v>2924</v>
      </c>
      <c r="AA1610" s="10">
        <v>149.66145225299999</v>
      </c>
      <c r="AB1610" s="10" t="s">
        <v>2935</v>
      </c>
      <c r="AC1610" s="4">
        <v>4.2727680000000001</v>
      </c>
      <c r="AD1610" s="4">
        <v>4.1252461042117998</v>
      </c>
      <c r="AE1610" s="4">
        <v>4.2583837329429999</v>
      </c>
      <c r="AF1610" s="4">
        <v>18.493738</v>
      </c>
      <c r="AG1610" s="4">
        <v>16.669385999250501</v>
      </c>
      <c r="AH1610" s="4">
        <v>19.5452968329847</v>
      </c>
      <c r="AI1610" s="4">
        <v>1.6220460000000001</v>
      </c>
      <c r="AJ1610" s="4">
        <v>3.3572510000000002</v>
      </c>
    </row>
    <row r="1611" spans="1:36" hidden="1" x14ac:dyDescent="0.3">
      <c r="A1611" s="1" t="s">
        <v>1605</v>
      </c>
      <c r="B1611" s="2">
        <v>4121683</v>
      </c>
      <c r="C1611" s="3" t="s">
        <v>2936</v>
      </c>
      <c r="D1611" s="4">
        <v>1771.6165486</v>
      </c>
      <c r="E1611" s="3" t="s">
        <v>3107</v>
      </c>
      <c r="F1611" s="3" t="s">
        <v>3108</v>
      </c>
      <c r="G1611" s="3" t="s">
        <v>3212</v>
      </c>
      <c r="H1611" s="3" t="s">
        <v>3213</v>
      </c>
      <c r="I1611" s="3" t="s">
        <v>3696</v>
      </c>
      <c r="J1611" s="4">
        <v>-15.44196</v>
      </c>
      <c r="K1611" s="4">
        <v>-2.815178</v>
      </c>
      <c r="L1611" s="4">
        <v>4.7493400000000001</v>
      </c>
      <c r="M1611" s="4">
        <v>4.7493400000000001</v>
      </c>
      <c r="N1611" s="4" t="s">
        <v>2924</v>
      </c>
      <c r="O1611" s="4" t="s">
        <v>2924</v>
      </c>
      <c r="P1611" s="4" t="s">
        <v>2924</v>
      </c>
      <c r="Q1611" s="4">
        <v>15.186695</v>
      </c>
      <c r="R1611" s="4">
        <v>3.2326800000000002</v>
      </c>
      <c r="S1611" s="3" t="s">
        <v>6107</v>
      </c>
      <c r="T1611" s="4">
        <v>7.94</v>
      </c>
      <c r="U1611" s="4">
        <v>1771.6165486</v>
      </c>
      <c r="V1611" s="10">
        <v>6350.3165479999998</v>
      </c>
      <c r="W1611" s="4" t="s">
        <v>2935</v>
      </c>
      <c r="X1611" s="5" t="s">
        <v>6108</v>
      </c>
      <c r="Y1611" s="5" t="s">
        <v>6109</v>
      </c>
      <c r="Z1611" s="4" t="s">
        <v>2924</v>
      </c>
      <c r="AA1611" s="10">
        <v>6.5081967213</v>
      </c>
      <c r="AB1611" s="10">
        <v>16.6806722689</v>
      </c>
      <c r="AC1611" s="4">
        <v>1.6383259999999999</v>
      </c>
      <c r="AD1611" s="4">
        <v>1.5766022409725</v>
      </c>
      <c r="AE1611" s="4">
        <v>1.6117566471724001</v>
      </c>
      <c r="AF1611" s="4">
        <v>15.186695</v>
      </c>
      <c r="AG1611" s="4">
        <v>10.5734636740538</v>
      </c>
      <c r="AH1611" s="4">
        <v>14.0594453043771</v>
      </c>
      <c r="AI1611" s="4" t="s">
        <v>2924</v>
      </c>
      <c r="AJ1611" s="4" t="s">
        <v>2924</v>
      </c>
    </row>
    <row r="1612" spans="1:36" hidden="1" x14ac:dyDescent="0.3">
      <c r="A1612" s="1" t="s">
        <v>1606</v>
      </c>
      <c r="B1612" s="2">
        <v>112148335</v>
      </c>
      <c r="C1612" s="3" t="s">
        <v>2919</v>
      </c>
      <c r="D1612" s="4">
        <v>2046.74987816</v>
      </c>
      <c r="E1612" s="3" t="s">
        <v>3107</v>
      </c>
      <c r="F1612" s="3" t="s">
        <v>3108</v>
      </c>
      <c r="G1612" s="3" t="s">
        <v>3212</v>
      </c>
      <c r="H1612" s="3" t="s">
        <v>3213</v>
      </c>
      <c r="I1612" s="3" t="s">
        <v>3697</v>
      </c>
      <c r="J1612" s="4">
        <v>-32.796208999999998</v>
      </c>
      <c r="K1612" s="4">
        <v>-3.274216</v>
      </c>
      <c r="L1612" s="4">
        <v>6.2968520000000003</v>
      </c>
      <c r="M1612" s="4">
        <v>4.7267359999999998</v>
      </c>
      <c r="N1612" s="4" t="s">
        <v>2924</v>
      </c>
      <c r="O1612" s="4" t="s">
        <v>2924</v>
      </c>
      <c r="P1612" s="4" t="s">
        <v>2924</v>
      </c>
      <c r="Q1612" s="4">
        <v>15.567451999999999</v>
      </c>
      <c r="R1612" s="4">
        <v>3.4238240000000002</v>
      </c>
      <c r="S1612" s="3" t="s">
        <v>6110</v>
      </c>
      <c r="T1612" s="5" t="s">
        <v>5945</v>
      </c>
      <c r="U1612" s="4">
        <v>2046.74987816</v>
      </c>
      <c r="V1612" s="10">
        <v>6012.1498780000002</v>
      </c>
      <c r="W1612" s="4" t="s">
        <v>2935</v>
      </c>
      <c r="X1612" s="4">
        <v>12.84</v>
      </c>
      <c r="Y1612" s="5" t="s">
        <v>6111</v>
      </c>
      <c r="Z1612" s="4" t="s">
        <v>2924</v>
      </c>
      <c r="AA1612" s="10">
        <v>24.3810178817</v>
      </c>
      <c r="AB1612" s="10" t="s">
        <v>2935</v>
      </c>
      <c r="AC1612" s="4">
        <v>2.0151330000000001</v>
      </c>
      <c r="AD1612" s="4">
        <v>1.9177511572568</v>
      </c>
      <c r="AE1612" s="4">
        <v>1.934404161936</v>
      </c>
      <c r="AF1612" s="4">
        <v>15.567451999999999</v>
      </c>
      <c r="AG1612" s="4">
        <v>13.9073557205644</v>
      </c>
      <c r="AH1612" s="4">
        <v>21.505692456376</v>
      </c>
      <c r="AI1612" s="4" t="s">
        <v>2924</v>
      </c>
      <c r="AJ1612" s="4" t="s">
        <v>2924</v>
      </c>
    </row>
    <row r="1613" spans="1:36" hidden="1" x14ac:dyDescent="0.3">
      <c r="A1613" s="1" t="s">
        <v>1607</v>
      </c>
      <c r="B1613" s="2">
        <v>5090909</v>
      </c>
      <c r="C1613" s="3" t="s">
        <v>2957</v>
      </c>
      <c r="D1613" s="4">
        <v>901.38001365000002</v>
      </c>
      <c r="E1613" s="3" t="s">
        <v>2920</v>
      </c>
      <c r="F1613" s="3" t="s">
        <v>2921</v>
      </c>
      <c r="G1613" s="3" t="s">
        <v>3114</v>
      </c>
      <c r="H1613" s="3" t="s">
        <v>3114</v>
      </c>
      <c r="I1613" s="3" t="s">
        <v>2943</v>
      </c>
      <c r="J1613" s="4">
        <v>55.474452999999997</v>
      </c>
      <c r="K1613" s="5" t="s">
        <v>3698</v>
      </c>
      <c r="L1613" s="4">
        <v>-4.9107139999999996</v>
      </c>
      <c r="M1613" s="4">
        <v>8.2317070000000001</v>
      </c>
      <c r="N1613" s="4" t="s">
        <v>2924</v>
      </c>
      <c r="O1613" s="4" t="s">
        <v>2924</v>
      </c>
      <c r="P1613" s="4">
        <v>8.1484319999999997</v>
      </c>
      <c r="Q1613" s="4" t="s">
        <v>2924</v>
      </c>
      <c r="R1613" s="4" t="s">
        <v>2924</v>
      </c>
      <c r="S1613" s="3" t="s">
        <v>6112</v>
      </c>
      <c r="T1613" s="4">
        <v>10.65</v>
      </c>
      <c r="U1613" s="4">
        <v>901.38001365000002</v>
      </c>
      <c r="V1613" s="10">
        <v>812.84701299999995</v>
      </c>
      <c r="W1613" s="4" t="s">
        <v>2935</v>
      </c>
      <c r="X1613" s="4">
        <v>16.989999999999998</v>
      </c>
      <c r="Y1613" s="4">
        <v>6.69</v>
      </c>
      <c r="Z1613" s="4" t="s">
        <v>2924</v>
      </c>
      <c r="AA1613" s="10" t="s">
        <v>2924</v>
      </c>
      <c r="AB1613" s="10" t="s">
        <v>2924</v>
      </c>
      <c r="AC1613" s="4">
        <v>52.072198</v>
      </c>
      <c r="AD1613" s="4">
        <v>26.001203157837502</v>
      </c>
      <c r="AE1613" s="4">
        <v>51.213284756612403</v>
      </c>
      <c r="AF1613" s="4" t="s">
        <v>2924</v>
      </c>
      <c r="AG1613" s="4" t="s">
        <v>2924</v>
      </c>
      <c r="AH1613" s="4" t="s">
        <v>2924</v>
      </c>
      <c r="AI1613" s="4">
        <v>8.1484319999999997</v>
      </c>
      <c r="AJ1613" s="4">
        <v>8.7080950000000001</v>
      </c>
    </row>
    <row r="1614" spans="1:36" hidden="1" x14ac:dyDescent="0.3">
      <c r="A1614" s="1" t="s">
        <v>1608</v>
      </c>
      <c r="B1614" s="2">
        <v>4133826</v>
      </c>
      <c r="C1614" s="3" t="s">
        <v>2919</v>
      </c>
      <c r="D1614" s="4">
        <v>775.52293459999999</v>
      </c>
      <c r="E1614" s="3" t="s">
        <v>2937</v>
      </c>
      <c r="F1614" s="3" t="s">
        <v>2967</v>
      </c>
      <c r="G1614" s="3" t="s">
        <v>2968</v>
      </c>
      <c r="H1614" s="3" t="s">
        <v>3000</v>
      </c>
      <c r="I1614" s="3" t="s">
        <v>3001</v>
      </c>
      <c r="J1614" s="4">
        <v>22.409638999999999</v>
      </c>
      <c r="K1614" s="4">
        <v>17.756143000000002</v>
      </c>
      <c r="L1614" s="4">
        <v>15.402089999999999</v>
      </c>
      <c r="M1614" s="5" t="s">
        <v>3699</v>
      </c>
      <c r="N1614" s="4">
        <v>40.901770999999997</v>
      </c>
      <c r="O1614" s="4">
        <v>14.009928</v>
      </c>
      <c r="P1614" s="4">
        <v>4.5091429999999999</v>
      </c>
      <c r="Q1614" s="4">
        <v>16.829649</v>
      </c>
      <c r="R1614" s="4">
        <v>14.724788999999999</v>
      </c>
      <c r="S1614" s="3" t="s">
        <v>6113</v>
      </c>
      <c r="T1614" s="4">
        <v>25.4</v>
      </c>
      <c r="U1614" s="4">
        <v>775.52293459999999</v>
      </c>
      <c r="V1614" s="10">
        <v>654.31993399999999</v>
      </c>
      <c r="W1614" s="4" t="s">
        <v>2935</v>
      </c>
      <c r="X1614" s="4">
        <v>25.79</v>
      </c>
      <c r="Y1614" s="4">
        <v>13.99</v>
      </c>
      <c r="Z1614" s="4">
        <v>40.901770999999997</v>
      </c>
      <c r="AA1614" s="10">
        <v>21.8965517241</v>
      </c>
      <c r="AB1614" s="10">
        <v>25.6565656565</v>
      </c>
      <c r="AC1614" s="4">
        <v>1.9453659999999999</v>
      </c>
      <c r="AD1614" s="4">
        <v>1.7714053424802001</v>
      </c>
      <c r="AE1614" s="4">
        <v>1.8724814961081</v>
      </c>
      <c r="AF1614" s="4">
        <v>16.829649</v>
      </c>
      <c r="AG1614" s="4">
        <v>12.244468992103</v>
      </c>
      <c r="AH1614" s="4">
        <v>14.036832616460501</v>
      </c>
      <c r="AI1614" s="4">
        <v>4.5091429999999999</v>
      </c>
      <c r="AJ1614" s="4">
        <v>13.018965</v>
      </c>
    </row>
    <row r="1615" spans="1:36" hidden="1" x14ac:dyDescent="0.3">
      <c r="A1615" s="1" t="s">
        <v>1609</v>
      </c>
      <c r="B1615" s="2">
        <v>108528467</v>
      </c>
      <c r="C1615" s="3" t="s">
        <v>2941</v>
      </c>
      <c r="D1615" s="4">
        <v>1036.6224</v>
      </c>
      <c r="E1615" s="3" t="s">
        <v>2930</v>
      </c>
      <c r="F1615" s="3" t="s">
        <v>2954</v>
      </c>
      <c r="G1615" s="3" t="s">
        <v>2955</v>
      </c>
      <c r="H1615" s="3" t="s">
        <v>2956</v>
      </c>
      <c r="I1615" s="3"/>
      <c r="J1615" s="4">
        <v>56.372548999999999</v>
      </c>
      <c r="K1615" s="4">
        <v>14.465127000000001</v>
      </c>
      <c r="L1615" s="4">
        <v>6.3554909999999998</v>
      </c>
      <c r="M1615" s="4">
        <v>1.1494249999999999</v>
      </c>
      <c r="N1615" s="4" t="s">
        <v>2935</v>
      </c>
      <c r="O1615" s="4" t="s">
        <v>2935</v>
      </c>
      <c r="P1615" s="4" t="s">
        <v>2935</v>
      </c>
      <c r="Q1615" s="4" t="s">
        <v>2935</v>
      </c>
      <c r="R1615" s="4" t="s">
        <v>2935</v>
      </c>
      <c r="S1615" s="3" t="s">
        <v>6114</v>
      </c>
      <c r="T1615" s="4">
        <v>51.04</v>
      </c>
      <c r="U1615" s="4">
        <v>1036.6224</v>
      </c>
      <c r="V1615" s="10" t="s">
        <v>2935</v>
      </c>
      <c r="W1615" s="4">
        <v>0.28590575410704799</v>
      </c>
      <c r="X1615" s="4">
        <v>52.58</v>
      </c>
      <c r="Y1615" s="4">
        <v>31.36</v>
      </c>
      <c r="Z1615" s="4" t="s">
        <v>2935</v>
      </c>
      <c r="AA1615" s="10" t="s">
        <v>2935</v>
      </c>
      <c r="AB1615" s="10" t="s">
        <v>2935</v>
      </c>
      <c r="AC1615" s="4" t="s">
        <v>2935</v>
      </c>
      <c r="AD1615" s="4" t="s">
        <v>2935</v>
      </c>
      <c r="AE1615" s="4" t="s">
        <v>2935</v>
      </c>
      <c r="AF1615" s="4" t="s">
        <v>2935</v>
      </c>
      <c r="AG1615" s="4" t="s">
        <v>2935</v>
      </c>
      <c r="AH1615" s="4" t="s">
        <v>2935</v>
      </c>
      <c r="AI1615" s="4" t="s">
        <v>2935</v>
      </c>
      <c r="AJ1615" s="4" t="s">
        <v>2935</v>
      </c>
    </row>
    <row r="1616" spans="1:36" hidden="1" x14ac:dyDescent="0.3">
      <c r="A1616" s="1" t="s">
        <v>1610</v>
      </c>
      <c r="B1616" s="2">
        <v>14814228</v>
      </c>
      <c r="C1616" s="3" t="s">
        <v>2941</v>
      </c>
      <c r="D1616" s="4">
        <v>564.13499999999999</v>
      </c>
      <c r="E1616" s="3" t="s">
        <v>2930</v>
      </c>
      <c r="F1616" s="3" t="s">
        <v>2954</v>
      </c>
      <c r="G1616" s="3" t="s">
        <v>2955</v>
      </c>
      <c r="H1616" s="3" t="s">
        <v>2956</v>
      </c>
      <c r="I1616" s="3"/>
      <c r="J1616" s="4">
        <v>19.927040999999999</v>
      </c>
      <c r="K1616" s="4">
        <v>3.8294510000000002</v>
      </c>
      <c r="L1616" s="4">
        <v>1.231717</v>
      </c>
      <c r="M1616" s="4">
        <v>1.8393029999999999</v>
      </c>
      <c r="N1616" s="4" t="s">
        <v>2935</v>
      </c>
      <c r="O1616" s="4" t="s">
        <v>2935</v>
      </c>
      <c r="P1616" s="4" t="s">
        <v>2935</v>
      </c>
      <c r="Q1616" s="4" t="s">
        <v>2935</v>
      </c>
      <c r="R1616" s="4" t="s">
        <v>2935</v>
      </c>
      <c r="S1616" s="3" t="s">
        <v>6115</v>
      </c>
      <c r="T1616" s="4">
        <v>52.6</v>
      </c>
      <c r="U1616" s="4">
        <v>564.13499999999999</v>
      </c>
      <c r="V1616" s="10" t="s">
        <v>2935</v>
      </c>
      <c r="W1616" s="4">
        <v>1.2927756653992399</v>
      </c>
      <c r="X1616" s="4">
        <v>53.1</v>
      </c>
      <c r="Y1616" s="4">
        <v>43.489899999999999</v>
      </c>
      <c r="Z1616" s="4" t="s">
        <v>2935</v>
      </c>
      <c r="AA1616" s="10" t="s">
        <v>2935</v>
      </c>
      <c r="AB1616" s="10" t="s">
        <v>2935</v>
      </c>
      <c r="AC1616" s="4" t="s">
        <v>2935</v>
      </c>
      <c r="AD1616" s="4" t="s">
        <v>2935</v>
      </c>
      <c r="AE1616" s="4" t="s">
        <v>2935</v>
      </c>
      <c r="AF1616" s="4" t="s">
        <v>2935</v>
      </c>
      <c r="AG1616" s="4" t="s">
        <v>2935</v>
      </c>
      <c r="AH1616" s="4" t="s">
        <v>2935</v>
      </c>
      <c r="AI1616" s="4" t="s">
        <v>2935</v>
      </c>
      <c r="AJ1616" s="4" t="s">
        <v>2935</v>
      </c>
    </row>
    <row r="1617" spans="1:36" hidden="1" x14ac:dyDescent="0.3">
      <c r="A1617" s="1" t="s">
        <v>1611</v>
      </c>
      <c r="B1617" s="2">
        <v>4914216</v>
      </c>
      <c r="C1617" s="3" t="s">
        <v>2936</v>
      </c>
      <c r="D1617" s="4">
        <v>10411.398794160001</v>
      </c>
      <c r="E1617" s="3" t="s">
        <v>2925</v>
      </c>
      <c r="F1617" s="3" t="s">
        <v>2926</v>
      </c>
      <c r="G1617" s="3" t="s">
        <v>2927</v>
      </c>
      <c r="H1617" s="3" t="s">
        <v>3026</v>
      </c>
      <c r="I1617" s="3" t="s">
        <v>3224</v>
      </c>
      <c r="J1617" s="4">
        <v>44.623696000000002</v>
      </c>
      <c r="K1617" s="4">
        <v>37.772295</v>
      </c>
      <c r="L1617" s="4">
        <v>28.344387999999999</v>
      </c>
      <c r="M1617" s="4">
        <v>5.3360640000000004</v>
      </c>
      <c r="N1617" s="4">
        <v>13.341753000000001</v>
      </c>
      <c r="O1617" s="4" t="s">
        <v>2924</v>
      </c>
      <c r="P1617" s="4">
        <v>1.574163</v>
      </c>
      <c r="Q1617" s="4">
        <v>11.156631000000001</v>
      </c>
      <c r="R1617" s="4" t="s">
        <v>2924</v>
      </c>
      <c r="S1617" s="3" t="s">
        <v>6116</v>
      </c>
      <c r="T1617" s="4">
        <v>390.86</v>
      </c>
      <c r="U1617" s="4">
        <v>10411.398794160001</v>
      </c>
      <c r="V1617" s="10">
        <v>24274.598794000001</v>
      </c>
      <c r="W1617" s="4">
        <v>0.54239369595251496</v>
      </c>
      <c r="X1617" s="4">
        <v>391.14</v>
      </c>
      <c r="Y1617" s="4">
        <v>243</v>
      </c>
      <c r="Z1617" s="4">
        <v>13.341753000000001</v>
      </c>
      <c r="AA1617" s="10">
        <v>11.5249999262</v>
      </c>
      <c r="AB1617" s="10">
        <v>13.2642125531</v>
      </c>
      <c r="AC1617" s="4">
        <v>0.69977800000000001</v>
      </c>
      <c r="AD1617" s="4">
        <v>0.63650695555619996</v>
      </c>
      <c r="AE1617" s="4">
        <v>0.67400646639520001</v>
      </c>
      <c r="AF1617" s="4">
        <v>11.156631000000001</v>
      </c>
      <c r="AG1617" s="4">
        <v>13.968700038917399</v>
      </c>
      <c r="AH1617" s="4">
        <v>15.378416174592999</v>
      </c>
      <c r="AI1617" s="4">
        <v>1.574163</v>
      </c>
      <c r="AJ1617" s="4">
        <v>5.4628300000000003</v>
      </c>
    </row>
    <row r="1618" spans="1:36" hidden="1" x14ac:dyDescent="0.3">
      <c r="A1618" s="1" t="s">
        <v>1612</v>
      </c>
      <c r="B1618" s="2">
        <v>4965581</v>
      </c>
      <c r="C1618" s="3" t="s">
        <v>2919</v>
      </c>
      <c r="D1618" s="4">
        <v>6050.3169843400001</v>
      </c>
      <c r="E1618" s="3" t="s">
        <v>2946</v>
      </c>
      <c r="F1618" s="3" t="s">
        <v>3022</v>
      </c>
      <c r="G1618" s="3" t="s">
        <v>3029</v>
      </c>
      <c r="H1618" s="3" t="s">
        <v>3150</v>
      </c>
      <c r="I1618" s="3" t="s">
        <v>3700</v>
      </c>
      <c r="J1618" s="4">
        <v>3.7531919999999999</v>
      </c>
      <c r="K1618" s="4">
        <v>-9.4481169999999999</v>
      </c>
      <c r="L1618" s="4">
        <v>-3.947368</v>
      </c>
      <c r="M1618" s="4">
        <v>1.1323570000000001</v>
      </c>
      <c r="N1618" s="4">
        <v>31.339331999999999</v>
      </c>
      <c r="O1618" s="4">
        <v>21.775476000000001</v>
      </c>
      <c r="P1618" s="5" t="s">
        <v>3701</v>
      </c>
      <c r="Q1618" s="4">
        <v>14.487667</v>
      </c>
      <c r="R1618" s="4">
        <v>24.317433000000001</v>
      </c>
      <c r="S1618" s="3" t="s">
        <v>6117</v>
      </c>
      <c r="T1618" s="4">
        <v>243.82</v>
      </c>
      <c r="U1618" s="4">
        <v>6050.3169843400001</v>
      </c>
      <c r="V1618" s="10">
        <v>6348.1479840000002</v>
      </c>
      <c r="W1618" s="4">
        <v>1.1483881551964601</v>
      </c>
      <c r="X1618" s="4">
        <v>275.58</v>
      </c>
      <c r="Y1618" s="4">
        <v>222.91</v>
      </c>
      <c r="Z1618" s="4">
        <v>31.339331999999999</v>
      </c>
      <c r="AA1618" s="10">
        <v>25.717510310400002</v>
      </c>
      <c r="AB1618" s="10">
        <v>28.733011144599999</v>
      </c>
      <c r="AC1618" s="4">
        <v>2.8920029999999999</v>
      </c>
      <c r="AD1618" s="4">
        <v>2.8351474269091002</v>
      </c>
      <c r="AE1618" s="4">
        <v>2.9035851328033</v>
      </c>
      <c r="AF1618" s="4">
        <v>14.487667</v>
      </c>
      <c r="AG1618" s="4">
        <v>13.6975897809904</v>
      </c>
      <c r="AH1618" s="4">
        <v>15.1976024928467</v>
      </c>
      <c r="AI1618" s="5" t="s">
        <v>3701</v>
      </c>
      <c r="AJ1618" s="4">
        <v>8.7168849999999996</v>
      </c>
    </row>
    <row r="1619" spans="1:36" hidden="1" x14ac:dyDescent="0.3">
      <c r="A1619" s="1" t="s">
        <v>1613</v>
      </c>
      <c r="B1619" s="2">
        <v>4812404</v>
      </c>
      <c r="C1619" s="3" t="s">
        <v>2919</v>
      </c>
      <c r="D1619" s="4">
        <v>2786.7188522000001</v>
      </c>
      <c r="E1619" s="3" t="s">
        <v>2920</v>
      </c>
      <c r="F1619" s="3" t="s">
        <v>2961</v>
      </c>
      <c r="G1619" s="3" t="s">
        <v>2962</v>
      </c>
      <c r="H1619" s="3" t="s">
        <v>2963</v>
      </c>
      <c r="I1619" s="3" t="s">
        <v>2923</v>
      </c>
      <c r="J1619" s="4">
        <v>16.319130000000001</v>
      </c>
      <c r="K1619" s="4">
        <v>11.468287999999999</v>
      </c>
      <c r="L1619" s="4">
        <v>-3.7689859999999999</v>
      </c>
      <c r="M1619" s="4">
        <v>-1.4971209999999999</v>
      </c>
      <c r="N1619" s="4">
        <v>119.906542</v>
      </c>
      <c r="O1619" s="4">
        <v>25.59601</v>
      </c>
      <c r="P1619" s="4">
        <v>2.1271659999999999</v>
      </c>
      <c r="Q1619" s="4">
        <v>13.954155999999999</v>
      </c>
      <c r="R1619" s="4">
        <v>21.808031</v>
      </c>
      <c r="S1619" s="3" t="s">
        <v>6118</v>
      </c>
      <c r="T1619" s="4">
        <v>51.32</v>
      </c>
      <c r="U1619" s="4">
        <v>2786.7188522000001</v>
      </c>
      <c r="V1619" s="10">
        <v>3120.1458520000001</v>
      </c>
      <c r="W1619" s="4" t="s">
        <v>2935</v>
      </c>
      <c r="X1619" s="4">
        <v>64.474999999999994</v>
      </c>
      <c r="Y1619" s="4">
        <v>42.75</v>
      </c>
      <c r="Z1619" s="4">
        <v>119.906542</v>
      </c>
      <c r="AA1619" s="10">
        <v>14.693924297000001</v>
      </c>
      <c r="AB1619" s="10">
        <v>15.211559836899999</v>
      </c>
      <c r="AC1619" s="4">
        <v>2.5127229999999998</v>
      </c>
      <c r="AD1619" s="4">
        <v>2.3986032878700998</v>
      </c>
      <c r="AE1619" s="4">
        <v>2.5061794129813002</v>
      </c>
      <c r="AF1619" s="4">
        <v>13.954155999999999</v>
      </c>
      <c r="AG1619" s="4">
        <v>10.101047358424401</v>
      </c>
      <c r="AH1619" s="4">
        <v>11.271008935360999</v>
      </c>
      <c r="AI1619" s="4">
        <v>2.1271659999999999</v>
      </c>
      <c r="AJ1619" s="4">
        <v>9.9534520000000004</v>
      </c>
    </row>
    <row r="1620" spans="1:36" hidden="1" x14ac:dyDescent="0.3">
      <c r="A1620" s="1" t="s">
        <v>1614</v>
      </c>
      <c r="B1620" s="2">
        <v>4121693</v>
      </c>
      <c r="C1620" s="3" t="s">
        <v>2936</v>
      </c>
      <c r="D1620" s="4">
        <v>32350.771588299998</v>
      </c>
      <c r="E1620" s="3" t="s">
        <v>3107</v>
      </c>
      <c r="F1620" s="3" t="s">
        <v>3108</v>
      </c>
      <c r="G1620" s="3" t="s">
        <v>3212</v>
      </c>
      <c r="H1620" s="3" t="s">
        <v>3213</v>
      </c>
      <c r="I1620" s="3" t="s">
        <v>3702</v>
      </c>
      <c r="J1620" s="4">
        <v>60.093575000000001</v>
      </c>
      <c r="K1620" s="4">
        <v>46.196331999999998</v>
      </c>
      <c r="L1620" s="4">
        <v>21.274204999999998</v>
      </c>
      <c r="M1620" s="4">
        <v>8.7519380000000009</v>
      </c>
      <c r="N1620" s="4">
        <v>157.27578500000001</v>
      </c>
      <c r="O1620" s="4">
        <v>48.644244</v>
      </c>
      <c r="P1620" s="4">
        <v>111.69586</v>
      </c>
      <c r="Q1620" s="4">
        <v>18.707519999999999</v>
      </c>
      <c r="R1620" s="4">
        <v>41.476640000000003</v>
      </c>
      <c r="S1620" s="3" t="s">
        <v>6119</v>
      </c>
      <c r="T1620" s="4">
        <v>140.29</v>
      </c>
      <c r="U1620" s="4">
        <v>32350.771588299998</v>
      </c>
      <c r="V1620" s="10">
        <v>36715.360588000003</v>
      </c>
      <c r="W1620" s="4" t="s">
        <v>2935</v>
      </c>
      <c r="X1620" s="4">
        <v>140.29</v>
      </c>
      <c r="Y1620" s="4">
        <v>81.38</v>
      </c>
      <c r="Z1620" s="4">
        <v>157.27578500000001</v>
      </c>
      <c r="AA1620" s="10">
        <v>62.581969041299999</v>
      </c>
      <c r="AB1620" s="10">
        <v>125.0902800688</v>
      </c>
      <c r="AC1620" s="4">
        <v>1.574721</v>
      </c>
      <c r="AD1620" s="4">
        <v>1.4085564175264</v>
      </c>
      <c r="AE1620" s="4">
        <v>1.5795997649467</v>
      </c>
      <c r="AF1620" s="4">
        <v>18.707519999999999</v>
      </c>
      <c r="AG1620" s="4">
        <v>16.125856157721699</v>
      </c>
      <c r="AH1620" s="4">
        <v>17.345042786561901</v>
      </c>
      <c r="AI1620" s="4">
        <v>111.69586</v>
      </c>
      <c r="AJ1620" s="4" t="s">
        <v>2924</v>
      </c>
    </row>
    <row r="1621" spans="1:36" hidden="1" x14ac:dyDescent="0.3">
      <c r="A1621" s="1" t="s">
        <v>1615</v>
      </c>
      <c r="B1621" s="2">
        <v>4226853</v>
      </c>
      <c r="C1621" s="3" t="s">
        <v>2936</v>
      </c>
      <c r="D1621" s="4">
        <v>2158.6978768499998</v>
      </c>
      <c r="E1621" s="3" t="s">
        <v>2930</v>
      </c>
      <c r="F1621" s="3" t="s">
        <v>2931</v>
      </c>
      <c r="G1621" s="3" t="s">
        <v>2931</v>
      </c>
      <c r="H1621" s="3" t="s">
        <v>2932</v>
      </c>
      <c r="I1621" s="3" t="s">
        <v>2933</v>
      </c>
      <c r="J1621" s="4">
        <v>45.951726000000001</v>
      </c>
      <c r="K1621" s="4">
        <v>17.342175999999998</v>
      </c>
      <c r="L1621" s="4">
        <v>2.1381230000000002</v>
      </c>
      <c r="M1621" s="4">
        <v>-0.25057400000000002</v>
      </c>
      <c r="N1621" s="4">
        <v>26.103825136611999</v>
      </c>
      <c r="O1621" s="4">
        <v>4.5651760000000001</v>
      </c>
      <c r="P1621" s="4">
        <v>2.1403289999999999</v>
      </c>
      <c r="Q1621" s="4" t="s">
        <v>2935</v>
      </c>
      <c r="R1621" s="4" t="s">
        <v>2935</v>
      </c>
      <c r="S1621" s="3" t="s">
        <v>6120</v>
      </c>
      <c r="T1621" s="4">
        <v>47.77</v>
      </c>
      <c r="U1621" s="4">
        <v>2158.6978768499998</v>
      </c>
      <c r="V1621" s="10" t="s">
        <v>2935</v>
      </c>
      <c r="W1621" s="4">
        <v>0.251203684320703</v>
      </c>
      <c r="X1621" s="4">
        <v>50.57</v>
      </c>
      <c r="Y1621" s="4">
        <v>31.03</v>
      </c>
      <c r="Z1621" s="4">
        <v>25.947854</v>
      </c>
      <c r="AA1621" s="10">
        <v>19.685169159699999</v>
      </c>
      <c r="AB1621" s="10">
        <v>27.612716763000002</v>
      </c>
      <c r="AC1621" s="4" t="s">
        <v>2935</v>
      </c>
      <c r="AD1621" s="4" t="s">
        <v>2935</v>
      </c>
      <c r="AE1621" s="4" t="s">
        <v>2935</v>
      </c>
      <c r="AF1621" s="4" t="s">
        <v>2935</v>
      </c>
      <c r="AG1621" s="4" t="s">
        <v>2935</v>
      </c>
      <c r="AH1621" s="4" t="s">
        <v>2935</v>
      </c>
      <c r="AI1621" s="4">
        <v>2.1403289999999999</v>
      </c>
      <c r="AJ1621" s="4">
        <v>2.1403289999999999</v>
      </c>
    </row>
    <row r="1622" spans="1:36" hidden="1" x14ac:dyDescent="0.3">
      <c r="A1622" s="1" t="s">
        <v>1616</v>
      </c>
      <c r="B1622" s="2">
        <v>4048181</v>
      </c>
      <c r="C1622" s="3" t="s">
        <v>2936</v>
      </c>
      <c r="D1622" s="4">
        <v>2004.2669601</v>
      </c>
      <c r="E1622" s="3" t="s">
        <v>2946</v>
      </c>
      <c r="F1622" s="3" t="s">
        <v>2947</v>
      </c>
      <c r="G1622" s="3" t="s">
        <v>2948</v>
      </c>
      <c r="H1622" s="3" t="s">
        <v>2990</v>
      </c>
      <c r="I1622" s="3" t="s">
        <v>2950</v>
      </c>
      <c r="J1622" s="4">
        <v>-8.3283579999999997</v>
      </c>
      <c r="K1622" s="4">
        <v>21.000788</v>
      </c>
      <c r="L1622" s="4">
        <v>26.848410000000001</v>
      </c>
      <c r="M1622" s="4">
        <v>10.111151</v>
      </c>
      <c r="N1622" s="4" t="s">
        <v>2924</v>
      </c>
      <c r="O1622" s="4">
        <v>23.300454999999999</v>
      </c>
      <c r="P1622" s="4">
        <v>2.1569039999999999</v>
      </c>
      <c r="Q1622" s="4">
        <v>50.837482000000001</v>
      </c>
      <c r="R1622" s="4">
        <v>17.167231999999998</v>
      </c>
      <c r="S1622" s="3" t="s">
        <v>6121</v>
      </c>
      <c r="T1622" s="4">
        <v>30.71</v>
      </c>
      <c r="U1622" s="4">
        <v>2004.2669601</v>
      </c>
      <c r="V1622" s="10">
        <v>1694.81996</v>
      </c>
      <c r="W1622" s="4" t="s">
        <v>2935</v>
      </c>
      <c r="X1622" s="4">
        <v>42.66</v>
      </c>
      <c r="Y1622" s="4">
        <v>21.45</v>
      </c>
      <c r="Z1622" s="4" t="s">
        <v>2924</v>
      </c>
      <c r="AA1622" s="10">
        <v>17.356165931900001</v>
      </c>
      <c r="AB1622" s="10">
        <v>18.404871207799999</v>
      </c>
      <c r="AC1622" s="4">
        <v>2.3966400000000001</v>
      </c>
      <c r="AD1622" s="4">
        <v>2.2128764705114001</v>
      </c>
      <c r="AE1622" s="4">
        <v>2.3069096110973</v>
      </c>
      <c r="AF1622" s="4">
        <v>50.837482000000001</v>
      </c>
      <c r="AG1622" s="4">
        <v>11.6164237353888</v>
      </c>
      <c r="AH1622" s="4">
        <v>12.389426946043001</v>
      </c>
      <c r="AI1622" s="4">
        <v>2.1569039999999999</v>
      </c>
      <c r="AJ1622" s="4">
        <v>4.9870089999999996</v>
      </c>
    </row>
    <row r="1623" spans="1:36" hidden="1" x14ac:dyDescent="0.3">
      <c r="A1623" s="1" t="s">
        <v>1617</v>
      </c>
      <c r="B1623" s="2">
        <v>101352435</v>
      </c>
      <c r="C1623" s="3" t="s">
        <v>2936</v>
      </c>
      <c r="D1623" s="4">
        <v>1327.2241194400001</v>
      </c>
      <c r="E1623" s="3" t="s">
        <v>2925</v>
      </c>
      <c r="F1623" s="3" t="s">
        <v>3012</v>
      </c>
      <c r="G1623" s="3" t="s">
        <v>3525</v>
      </c>
      <c r="H1623" s="3" t="s">
        <v>3602</v>
      </c>
      <c r="I1623" s="3" t="s">
        <v>3603</v>
      </c>
      <c r="J1623" s="4">
        <v>-40.528233</v>
      </c>
      <c r="K1623" s="4">
        <v>1.8720749999999999</v>
      </c>
      <c r="L1623" s="4">
        <v>5.3225809999999996</v>
      </c>
      <c r="M1623" s="4">
        <v>9.1973240000000001</v>
      </c>
      <c r="N1623" s="4" t="s">
        <v>2924</v>
      </c>
      <c r="O1623" s="4" t="s">
        <v>2924</v>
      </c>
      <c r="P1623" s="4">
        <v>9.6454950000000004</v>
      </c>
      <c r="Q1623" s="4" t="s">
        <v>2924</v>
      </c>
      <c r="R1623" s="4" t="s">
        <v>2924</v>
      </c>
      <c r="S1623" s="3" t="s">
        <v>6122</v>
      </c>
      <c r="T1623" s="4">
        <v>6.53</v>
      </c>
      <c r="U1623" s="4">
        <v>1327.2241194400001</v>
      </c>
      <c r="V1623" s="10">
        <v>1239.7851189999999</v>
      </c>
      <c r="W1623" s="4" t="s">
        <v>2935</v>
      </c>
      <c r="X1623" s="5" t="s">
        <v>6123</v>
      </c>
      <c r="Y1623" s="5" t="s">
        <v>4538</v>
      </c>
      <c r="Z1623" s="4" t="s">
        <v>2924</v>
      </c>
      <c r="AA1623" s="10" t="s">
        <v>2924</v>
      </c>
      <c r="AB1623" s="10" t="s">
        <v>2924</v>
      </c>
      <c r="AC1623" s="4">
        <v>40.040858999999998</v>
      </c>
      <c r="AD1623" s="4">
        <v>17.925023959296901</v>
      </c>
      <c r="AE1623" s="4">
        <v>30.151123064881801</v>
      </c>
      <c r="AF1623" s="4" t="s">
        <v>2924</v>
      </c>
      <c r="AG1623" s="4" t="s">
        <v>2924</v>
      </c>
      <c r="AH1623" s="4" t="s">
        <v>2924</v>
      </c>
      <c r="AI1623" s="4">
        <v>9.6454950000000004</v>
      </c>
      <c r="AJ1623" s="4">
        <v>10.348653000000001</v>
      </c>
    </row>
    <row r="1624" spans="1:36" hidden="1" x14ac:dyDescent="0.3">
      <c r="A1624" s="1" t="s">
        <v>1618</v>
      </c>
      <c r="B1624" s="2">
        <v>4286513</v>
      </c>
      <c r="C1624" s="3" t="s">
        <v>2919</v>
      </c>
      <c r="D1624" s="4">
        <v>10008.456765999999</v>
      </c>
      <c r="E1624" s="3" t="s">
        <v>2925</v>
      </c>
      <c r="F1624" s="3" t="s">
        <v>2926</v>
      </c>
      <c r="G1624" s="3" t="s">
        <v>3115</v>
      </c>
      <c r="H1624" s="3" t="s">
        <v>3115</v>
      </c>
      <c r="I1624" s="3" t="s">
        <v>3703</v>
      </c>
      <c r="J1624" s="4">
        <v>-16.012215999999999</v>
      </c>
      <c r="K1624" s="4">
        <v>-7.8726969999999996</v>
      </c>
      <c r="L1624" s="4">
        <v>2.7214510000000001</v>
      </c>
      <c r="M1624" s="4">
        <v>0.78534000000000004</v>
      </c>
      <c r="N1624" s="4">
        <v>14.259259</v>
      </c>
      <c r="O1624" s="4">
        <v>13.667021999999999</v>
      </c>
      <c r="P1624" s="4">
        <v>1.6131059999999999</v>
      </c>
      <c r="Q1624" s="5" t="s">
        <v>3704</v>
      </c>
      <c r="R1624" s="4">
        <v>16.563493000000001</v>
      </c>
      <c r="S1624" s="3" t="s">
        <v>6124</v>
      </c>
      <c r="T1624" s="4">
        <v>38.5</v>
      </c>
      <c r="U1624" s="4">
        <v>10008.456765999999</v>
      </c>
      <c r="V1624" s="10">
        <v>15445.456765999999</v>
      </c>
      <c r="W1624" s="4">
        <v>3.1168831168831201</v>
      </c>
      <c r="X1624" s="4">
        <v>53.68</v>
      </c>
      <c r="Y1624" s="4">
        <v>35.57</v>
      </c>
      <c r="Z1624" s="4">
        <v>14.397906000000001</v>
      </c>
      <c r="AA1624" s="10">
        <v>10.717069368600001</v>
      </c>
      <c r="AB1624" s="10">
        <v>11.242451496799999</v>
      </c>
      <c r="AC1624" s="4">
        <v>1.065277</v>
      </c>
      <c r="AD1624" s="4">
        <v>1.0672773108481</v>
      </c>
      <c r="AE1624" s="4">
        <v>1.0696487421319001</v>
      </c>
      <c r="AF1624" s="5" t="s">
        <v>3704</v>
      </c>
      <c r="AG1624" s="4">
        <v>8.8383525237314</v>
      </c>
      <c r="AH1624" s="4">
        <v>8.9838693135257994</v>
      </c>
      <c r="AI1624" s="4">
        <v>1.6131059999999999</v>
      </c>
      <c r="AJ1624" s="4" t="s">
        <v>2924</v>
      </c>
    </row>
    <row r="1625" spans="1:36" hidden="1" x14ac:dyDescent="0.3">
      <c r="A1625" s="1" t="s">
        <v>1619</v>
      </c>
      <c r="B1625" s="2">
        <v>117006880</v>
      </c>
      <c r="C1625" s="3" t="s">
        <v>2936</v>
      </c>
      <c r="D1625" s="4">
        <v>8462.6348881400008</v>
      </c>
      <c r="E1625" s="3" t="s">
        <v>2937</v>
      </c>
      <c r="F1625" s="3" t="s">
        <v>2938</v>
      </c>
      <c r="G1625" s="3" t="s">
        <v>2952</v>
      </c>
      <c r="H1625" s="3" t="s">
        <v>2952</v>
      </c>
      <c r="I1625" s="3" t="s">
        <v>3479</v>
      </c>
      <c r="J1625" s="4">
        <v>93.319671999999997</v>
      </c>
      <c r="K1625" s="4">
        <v>39.021515000000001</v>
      </c>
      <c r="L1625" s="4">
        <v>16.411649000000001</v>
      </c>
      <c r="M1625" s="4">
        <v>16.757425999999999</v>
      </c>
      <c r="N1625" s="4" t="s">
        <v>2924</v>
      </c>
      <c r="O1625" s="4">
        <v>235.85</v>
      </c>
      <c r="P1625" s="4">
        <v>10.992775999999999</v>
      </c>
      <c r="Q1625" s="4">
        <v>69.968571999999995</v>
      </c>
      <c r="R1625" s="4" t="s">
        <v>2935</v>
      </c>
      <c r="S1625" s="3" t="s">
        <v>6125</v>
      </c>
      <c r="T1625" s="4">
        <v>94.34</v>
      </c>
      <c r="U1625" s="4">
        <v>8462.6348881400008</v>
      </c>
      <c r="V1625" s="10">
        <v>9019.0888880000002</v>
      </c>
      <c r="W1625" s="4" t="s">
        <v>2935</v>
      </c>
      <c r="X1625" s="4">
        <v>95.35</v>
      </c>
      <c r="Y1625" s="4">
        <v>42.57</v>
      </c>
      <c r="Z1625" s="4" t="s">
        <v>2924</v>
      </c>
      <c r="AA1625" s="10">
        <v>199.49249312750001</v>
      </c>
      <c r="AB1625" s="10" t="s">
        <v>2935</v>
      </c>
      <c r="AC1625" s="4">
        <v>23.808816</v>
      </c>
      <c r="AD1625" s="4">
        <v>19.1976873772884</v>
      </c>
      <c r="AE1625" s="4">
        <v>22.964831887450998</v>
      </c>
      <c r="AF1625" s="4">
        <v>69.968571999999995</v>
      </c>
      <c r="AG1625" s="4">
        <v>51.720712556327904</v>
      </c>
      <c r="AH1625" s="4">
        <v>63.1299512093372</v>
      </c>
      <c r="AI1625" s="4">
        <v>10.992775999999999</v>
      </c>
      <c r="AJ1625" s="4" t="s">
        <v>2924</v>
      </c>
    </row>
    <row r="1626" spans="1:36" hidden="1" x14ac:dyDescent="0.3">
      <c r="A1626" s="1" t="s">
        <v>1620</v>
      </c>
      <c r="B1626" s="2">
        <v>4004271</v>
      </c>
      <c r="C1626" s="3" t="s">
        <v>2936</v>
      </c>
      <c r="D1626" s="4">
        <v>128525.26572606</v>
      </c>
      <c r="E1626" s="3" t="s">
        <v>2937</v>
      </c>
      <c r="F1626" s="3" t="s">
        <v>2938</v>
      </c>
      <c r="G1626" s="3" t="s">
        <v>2952</v>
      </c>
      <c r="H1626" s="3" t="s">
        <v>2952</v>
      </c>
      <c r="I1626" s="3" t="s">
        <v>3041</v>
      </c>
      <c r="J1626" s="4">
        <v>19.957522999999998</v>
      </c>
      <c r="K1626" s="4">
        <v>-2.658744</v>
      </c>
      <c r="L1626" s="4">
        <v>-6.0244720000000003</v>
      </c>
      <c r="M1626" s="4">
        <v>1.381748</v>
      </c>
      <c r="N1626" s="4">
        <v>19.598077</v>
      </c>
      <c r="O1626" s="4">
        <v>20.032512000000001</v>
      </c>
      <c r="P1626" s="4">
        <v>17.773043000000001</v>
      </c>
      <c r="Q1626" s="4">
        <v>13.716491</v>
      </c>
      <c r="R1626" s="4">
        <v>24.334892</v>
      </c>
      <c r="S1626" s="3" t="s">
        <v>6126</v>
      </c>
      <c r="T1626" s="4">
        <v>542.22</v>
      </c>
      <c r="U1626" s="4">
        <v>128525.26572606</v>
      </c>
      <c r="V1626" s="10">
        <v>144695.26572600001</v>
      </c>
      <c r="W1626" s="4">
        <v>2.4344362067057599</v>
      </c>
      <c r="X1626" s="4">
        <v>618.95000000000005</v>
      </c>
      <c r="Y1626" s="4">
        <v>413.92</v>
      </c>
      <c r="Z1626" s="4">
        <v>19.598077</v>
      </c>
      <c r="AA1626" s="10">
        <v>19.948493432900001</v>
      </c>
      <c r="AB1626" s="10">
        <v>20.319250036700002</v>
      </c>
      <c r="AC1626" s="4">
        <v>2.0295290000000001</v>
      </c>
      <c r="AD1626" s="4">
        <v>1.9813922519345</v>
      </c>
      <c r="AE1626" s="4">
        <v>2.0311705016791999</v>
      </c>
      <c r="AF1626" s="4">
        <v>13.716491</v>
      </c>
      <c r="AG1626" s="4">
        <v>14.413860531504501</v>
      </c>
      <c r="AH1626" s="4">
        <v>14.667638121763201</v>
      </c>
      <c r="AI1626" s="4">
        <v>17.773043000000001</v>
      </c>
      <c r="AJ1626" s="4" t="s">
        <v>2924</v>
      </c>
    </row>
    <row r="1627" spans="1:36" hidden="1" x14ac:dyDescent="0.3">
      <c r="A1627" s="1" t="s">
        <v>1621</v>
      </c>
      <c r="B1627" s="2">
        <v>103455</v>
      </c>
      <c r="C1627" s="3" t="s">
        <v>2936</v>
      </c>
      <c r="D1627" s="4">
        <v>18744.04383966</v>
      </c>
      <c r="E1627" s="3" t="s">
        <v>2930</v>
      </c>
      <c r="F1627" s="3" t="s">
        <v>2958</v>
      </c>
      <c r="G1627" s="3" t="s">
        <v>2958</v>
      </c>
      <c r="H1627" s="3" t="s">
        <v>3118</v>
      </c>
      <c r="I1627" s="3" t="s">
        <v>3133</v>
      </c>
      <c r="J1627" s="4">
        <v>24.199134000000001</v>
      </c>
      <c r="K1627" s="4">
        <v>8.3595620000000004</v>
      </c>
      <c r="L1627" s="4">
        <v>6.5090950000000003</v>
      </c>
      <c r="M1627" s="4">
        <v>2.8684120000000002</v>
      </c>
      <c r="N1627" s="4">
        <v>11.430278884462099</v>
      </c>
      <c r="O1627" s="4">
        <v>10.1248455172042</v>
      </c>
      <c r="P1627" s="4">
        <v>1.0856319999999999</v>
      </c>
      <c r="Q1627" s="4">
        <v>8.4278689999999994</v>
      </c>
      <c r="R1627" s="4">
        <v>19.152518000000001</v>
      </c>
      <c r="S1627" s="3" t="s">
        <v>6127</v>
      </c>
      <c r="T1627" s="4">
        <v>86.07</v>
      </c>
      <c r="U1627" s="4">
        <v>18744.04383966</v>
      </c>
      <c r="V1627" s="10">
        <v>28621.043839000002</v>
      </c>
      <c r="W1627" s="4">
        <v>0.29046125246892102</v>
      </c>
      <c r="X1627" s="4">
        <v>86.27</v>
      </c>
      <c r="Y1627" s="4">
        <v>67.2</v>
      </c>
      <c r="Z1627" s="4">
        <v>11.428761</v>
      </c>
      <c r="AA1627" s="10" t="s">
        <v>2935</v>
      </c>
      <c r="AB1627" s="10" t="s">
        <v>2935</v>
      </c>
      <c r="AC1627" s="4">
        <v>1.6618889999999999</v>
      </c>
      <c r="AD1627" s="4" t="s">
        <v>2935</v>
      </c>
      <c r="AE1627" s="4" t="s">
        <v>2935</v>
      </c>
      <c r="AF1627" s="4">
        <v>8.4278689999999994</v>
      </c>
      <c r="AG1627" s="4" t="s">
        <v>2935</v>
      </c>
      <c r="AH1627" s="4" t="s">
        <v>2935</v>
      </c>
      <c r="AI1627" s="4">
        <v>1.0856319999999999</v>
      </c>
      <c r="AJ1627" s="4">
        <v>1.107907</v>
      </c>
    </row>
    <row r="1628" spans="1:36" hidden="1" x14ac:dyDescent="0.3">
      <c r="A1628" s="1" t="s">
        <v>1622</v>
      </c>
      <c r="B1628" s="2">
        <v>6621839</v>
      </c>
      <c r="C1628" s="3" t="s">
        <v>2936</v>
      </c>
      <c r="D1628" s="4">
        <v>1222.9806824</v>
      </c>
      <c r="E1628" s="3" t="s">
        <v>3033</v>
      </c>
      <c r="F1628" s="3" t="s">
        <v>3033</v>
      </c>
      <c r="G1628" s="3" t="s">
        <v>3431</v>
      </c>
      <c r="H1628" s="3" t="s">
        <v>3431</v>
      </c>
      <c r="I1628" s="3" t="s">
        <v>3432</v>
      </c>
      <c r="J1628" s="4">
        <v>61.230769000000002</v>
      </c>
      <c r="K1628" s="4">
        <v>54.800590999999997</v>
      </c>
      <c r="L1628" s="4">
        <v>29.382715999999999</v>
      </c>
      <c r="M1628" s="4">
        <v>1.2560389999999999</v>
      </c>
      <c r="N1628" s="4">
        <v>16.639087</v>
      </c>
      <c r="O1628" s="4" t="s">
        <v>2924</v>
      </c>
      <c r="P1628" s="4">
        <v>1.6583540000000001</v>
      </c>
      <c r="Q1628" s="4">
        <v>21.95384</v>
      </c>
      <c r="R1628" s="4" t="s">
        <v>2924</v>
      </c>
      <c r="S1628" s="3" t="s">
        <v>6128</v>
      </c>
      <c r="T1628" s="4">
        <v>10.48</v>
      </c>
      <c r="U1628" s="4">
        <v>1222.9806824</v>
      </c>
      <c r="V1628" s="10">
        <v>1403.4302620000001</v>
      </c>
      <c r="W1628" s="4" t="s">
        <v>2935</v>
      </c>
      <c r="X1628" s="4">
        <v>11.39</v>
      </c>
      <c r="Y1628" s="5" t="s">
        <v>6129</v>
      </c>
      <c r="Z1628" s="4">
        <v>16.639087</v>
      </c>
      <c r="AA1628" s="10">
        <v>11.408665360300001</v>
      </c>
      <c r="AB1628" s="10">
        <v>13.2910589727</v>
      </c>
      <c r="AC1628" s="4">
        <v>5.2851499999999998</v>
      </c>
      <c r="AD1628" s="4">
        <v>2.2195437589861999</v>
      </c>
      <c r="AE1628" s="4">
        <v>2.3333522294172</v>
      </c>
      <c r="AF1628" s="4">
        <v>21.95384</v>
      </c>
      <c r="AG1628" s="4">
        <v>7.1908240244949999</v>
      </c>
      <c r="AH1628" s="4">
        <v>8.0660379449714004</v>
      </c>
      <c r="AI1628" s="4">
        <v>1.6583540000000001</v>
      </c>
      <c r="AJ1628" s="4">
        <v>1.6660379999999999</v>
      </c>
    </row>
    <row r="1629" spans="1:36" hidden="1" x14ac:dyDescent="0.3">
      <c r="A1629" s="1" t="s">
        <v>1623</v>
      </c>
      <c r="B1629" s="2">
        <v>19913030</v>
      </c>
      <c r="C1629" s="3" t="s">
        <v>2941</v>
      </c>
      <c r="D1629" s="4">
        <v>2334.9330393999999</v>
      </c>
      <c r="E1629" s="3" t="s">
        <v>2920</v>
      </c>
      <c r="F1629" s="3" t="s">
        <v>2921</v>
      </c>
      <c r="G1629" s="3" t="s">
        <v>3114</v>
      </c>
      <c r="H1629" s="3" t="s">
        <v>3114</v>
      </c>
      <c r="I1629" s="3" t="s">
        <v>3051</v>
      </c>
      <c r="J1629" s="4">
        <v>1293.939394</v>
      </c>
      <c r="K1629" s="4">
        <v>70.418923000000007</v>
      </c>
      <c r="L1629" s="4">
        <v>0.67340100000000003</v>
      </c>
      <c r="M1629" s="4">
        <v>0.18428600000000001</v>
      </c>
      <c r="N1629" s="4" t="s">
        <v>2924</v>
      </c>
      <c r="O1629" s="4" t="s">
        <v>2924</v>
      </c>
      <c r="P1629" s="4">
        <v>8.4810669999999995</v>
      </c>
      <c r="Q1629" s="4" t="s">
        <v>2924</v>
      </c>
      <c r="R1629" s="4" t="s">
        <v>2924</v>
      </c>
      <c r="S1629" s="3" t="s">
        <v>6130</v>
      </c>
      <c r="T1629" s="4">
        <v>59.8</v>
      </c>
      <c r="U1629" s="4">
        <v>2334.9330393999999</v>
      </c>
      <c r="V1629" s="10">
        <v>2050.221039</v>
      </c>
      <c r="W1629" s="4" t="s">
        <v>2935</v>
      </c>
      <c r="X1629" s="4">
        <v>59.95</v>
      </c>
      <c r="Y1629" s="5" t="s">
        <v>4037</v>
      </c>
      <c r="Z1629" s="4" t="s">
        <v>2924</v>
      </c>
      <c r="AA1629" s="10" t="s">
        <v>2924</v>
      </c>
      <c r="AB1629" s="10" t="s">
        <v>2924</v>
      </c>
      <c r="AC1629" s="4" t="s">
        <v>2935</v>
      </c>
      <c r="AD1629" s="4" t="s">
        <v>2935</v>
      </c>
      <c r="AE1629" s="4" t="s">
        <v>2935</v>
      </c>
      <c r="AF1629" s="4" t="s">
        <v>2924</v>
      </c>
      <c r="AG1629" s="4" t="s">
        <v>2924</v>
      </c>
      <c r="AH1629" s="4" t="s">
        <v>2924</v>
      </c>
      <c r="AI1629" s="4">
        <v>8.4810669999999995</v>
      </c>
      <c r="AJ1629" s="4">
        <v>8.4810669999999995</v>
      </c>
    </row>
    <row r="1630" spans="1:36" hidden="1" x14ac:dyDescent="0.3">
      <c r="A1630" s="1" t="s">
        <v>1624</v>
      </c>
      <c r="B1630" s="2">
        <v>4061160</v>
      </c>
      <c r="C1630" s="3" t="s">
        <v>2936</v>
      </c>
      <c r="D1630" s="4">
        <v>8139.9097494899997</v>
      </c>
      <c r="E1630" s="3" t="s">
        <v>3033</v>
      </c>
      <c r="F1630" s="3" t="s">
        <v>3033</v>
      </c>
      <c r="G1630" s="3" t="s">
        <v>3705</v>
      </c>
      <c r="H1630" s="3" t="s">
        <v>3706</v>
      </c>
      <c r="I1630" s="3" t="s">
        <v>3543</v>
      </c>
      <c r="J1630" s="4">
        <v>88.561666000000002</v>
      </c>
      <c r="K1630" s="4">
        <v>24.706769000000001</v>
      </c>
      <c r="L1630" s="4">
        <v>16.308710999999999</v>
      </c>
      <c r="M1630" s="4">
        <v>3.5009380000000001</v>
      </c>
      <c r="N1630" s="4">
        <v>19.946643999999999</v>
      </c>
      <c r="O1630" s="4">
        <v>17.419208999999999</v>
      </c>
      <c r="P1630" s="4">
        <v>4.8693280000000003</v>
      </c>
      <c r="Q1630" s="4">
        <v>11.80898</v>
      </c>
      <c r="R1630" s="4">
        <v>21.411759</v>
      </c>
      <c r="S1630" s="3" t="s">
        <v>6131</v>
      </c>
      <c r="T1630" s="4">
        <v>115.89</v>
      </c>
      <c r="U1630" s="4">
        <v>8139.9097494899997</v>
      </c>
      <c r="V1630" s="10">
        <v>8165.9097490000004</v>
      </c>
      <c r="W1630" s="4">
        <v>0.89740270946587297</v>
      </c>
      <c r="X1630" s="4">
        <v>117.59</v>
      </c>
      <c r="Y1630" s="4">
        <v>60.27</v>
      </c>
      <c r="Z1630" s="4">
        <v>19.946643999999999</v>
      </c>
      <c r="AA1630" s="10">
        <v>22.622835614</v>
      </c>
      <c r="AB1630" s="10">
        <v>20.833295881600002</v>
      </c>
      <c r="AC1630" s="4">
        <v>2.7975020000000002</v>
      </c>
      <c r="AD1630" s="4">
        <v>2.7214315264629998</v>
      </c>
      <c r="AE1630" s="4">
        <v>2.8064452562865001</v>
      </c>
      <c r="AF1630" s="4">
        <v>11.80898</v>
      </c>
      <c r="AG1630" s="4">
        <v>13.6486823577549</v>
      </c>
      <c r="AH1630" s="4">
        <v>12.298702532786599</v>
      </c>
      <c r="AI1630" s="4">
        <v>4.8693280000000003</v>
      </c>
      <c r="AJ1630" s="4">
        <v>5.016883</v>
      </c>
    </row>
    <row r="1631" spans="1:36" hidden="1" x14ac:dyDescent="0.3">
      <c r="A1631" s="1" t="s">
        <v>1625</v>
      </c>
      <c r="B1631" s="2">
        <v>4004318</v>
      </c>
      <c r="C1631" s="3" t="s">
        <v>2936</v>
      </c>
      <c r="D1631" s="4">
        <v>149544.20000000001</v>
      </c>
      <c r="E1631" s="3" t="s">
        <v>2925</v>
      </c>
      <c r="F1631" s="3" t="s">
        <v>2926</v>
      </c>
      <c r="G1631" s="3" t="s">
        <v>2927</v>
      </c>
      <c r="H1631" s="3" t="s">
        <v>3266</v>
      </c>
      <c r="I1631" s="3" t="s">
        <v>3707</v>
      </c>
      <c r="J1631" s="4">
        <v>32.958255999999999</v>
      </c>
      <c r="K1631" s="4">
        <v>10.141068000000001</v>
      </c>
      <c r="L1631" s="4">
        <v>-2.769819</v>
      </c>
      <c r="M1631" s="4">
        <v>-1.7520420000000001</v>
      </c>
      <c r="N1631" s="4">
        <v>22.100867999999998</v>
      </c>
      <c r="O1631" s="4">
        <v>19.259259</v>
      </c>
      <c r="P1631" s="4" t="s">
        <v>2924</v>
      </c>
      <c r="Q1631" s="4">
        <v>14.240049000000001</v>
      </c>
      <c r="R1631" s="4">
        <v>24.283329999999999</v>
      </c>
      <c r="S1631" s="3" t="s">
        <v>6132</v>
      </c>
      <c r="T1631" s="4">
        <v>264.68</v>
      </c>
      <c r="U1631" s="4">
        <v>149544.20000000001</v>
      </c>
      <c r="V1631" s="10">
        <v>185658.2</v>
      </c>
      <c r="W1631" s="4">
        <v>1.7379477104428001</v>
      </c>
      <c r="X1631" s="5" t="s">
        <v>6133</v>
      </c>
      <c r="Y1631" s="4">
        <v>196.23009999999999</v>
      </c>
      <c r="Z1631" s="4">
        <v>22.100867999999998</v>
      </c>
      <c r="AA1631" s="10">
        <v>21.588202668699999</v>
      </c>
      <c r="AB1631" s="10">
        <v>22.244839471199999</v>
      </c>
      <c r="AC1631" s="4">
        <v>2.2175560000000001</v>
      </c>
      <c r="AD1631" s="4">
        <v>2.2153532374295</v>
      </c>
      <c r="AE1631" s="4">
        <v>2.2279809491895</v>
      </c>
      <c r="AF1631" s="4">
        <v>14.240049000000001</v>
      </c>
      <c r="AG1631" s="4">
        <v>15.0419443085206</v>
      </c>
      <c r="AH1631" s="4">
        <v>15.2274750353805</v>
      </c>
      <c r="AI1631" s="4" t="s">
        <v>2924</v>
      </c>
      <c r="AJ1631" s="4" t="s">
        <v>2924</v>
      </c>
    </row>
    <row r="1632" spans="1:36" hidden="1" x14ac:dyDescent="0.3">
      <c r="A1632" s="1" t="s">
        <v>1626</v>
      </c>
      <c r="B1632" s="2">
        <v>4158885</v>
      </c>
      <c r="C1632" s="3" t="s">
        <v>2919</v>
      </c>
      <c r="D1632" s="4">
        <v>24472.334182800001</v>
      </c>
      <c r="E1632" s="3" t="s">
        <v>2930</v>
      </c>
      <c r="F1632" s="3" t="s">
        <v>2954</v>
      </c>
      <c r="G1632" s="3" t="s">
        <v>2955</v>
      </c>
      <c r="H1632" s="3" t="s">
        <v>3267</v>
      </c>
      <c r="I1632" s="3" t="s">
        <v>3166</v>
      </c>
      <c r="J1632" s="4">
        <v>42.822809999999997</v>
      </c>
      <c r="K1632" s="4">
        <v>49.035612</v>
      </c>
      <c r="L1632" s="4">
        <v>27.635895000000001</v>
      </c>
      <c r="M1632" s="4">
        <v>4.0857270000000003</v>
      </c>
      <c r="N1632" s="4">
        <v>24.575187969924801</v>
      </c>
      <c r="O1632" s="4">
        <v>256.64633611251702</v>
      </c>
      <c r="P1632" s="4">
        <v>8.8211480000000009</v>
      </c>
      <c r="Q1632" s="4">
        <v>11.607827</v>
      </c>
      <c r="R1632" s="4">
        <v>87.190759</v>
      </c>
      <c r="S1632" s="3" t="s">
        <v>6134</v>
      </c>
      <c r="T1632" s="4">
        <v>326.85000000000002</v>
      </c>
      <c r="U1632" s="4">
        <v>24472.334182800001</v>
      </c>
      <c r="V1632" s="10">
        <v>27609.902182000002</v>
      </c>
      <c r="W1632" s="4">
        <v>0.36714089031665897</v>
      </c>
      <c r="X1632" s="4">
        <v>327.55</v>
      </c>
      <c r="Y1632" s="4">
        <v>187.19</v>
      </c>
      <c r="Z1632" s="4">
        <v>24.577036</v>
      </c>
      <c r="AA1632" s="10">
        <v>20.5258795011</v>
      </c>
      <c r="AB1632" s="10">
        <v>23.239014526399998</v>
      </c>
      <c r="AC1632" s="4">
        <v>2.3974039999999999</v>
      </c>
      <c r="AD1632" s="4">
        <v>2.0242978172456998</v>
      </c>
      <c r="AE1632" s="4">
        <v>2.3105295890241999</v>
      </c>
      <c r="AF1632" s="4">
        <v>11.607827</v>
      </c>
      <c r="AG1632" s="4">
        <v>11.592001004783601</v>
      </c>
      <c r="AH1632" s="4">
        <v>13.160582204483701</v>
      </c>
      <c r="AI1632" s="4">
        <v>8.8211480000000009</v>
      </c>
      <c r="AJ1632" s="4">
        <v>201.88387900000001</v>
      </c>
    </row>
    <row r="1633" spans="1:36" hidden="1" x14ac:dyDescent="0.3">
      <c r="A1633" s="1" t="s">
        <v>1627</v>
      </c>
      <c r="B1633" s="2">
        <v>4986013</v>
      </c>
      <c r="C1633" s="3" t="s">
        <v>2936</v>
      </c>
      <c r="D1633" s="4">
        <v>641.00912244999995</v>
      </c>
      <c r="E1633" s="3" t="s">
        <v>3033</v>
      </c>
      <c r="F1633" s="3" t="s">
        <v>3033</v>
      </c>
      <c r="G1633" s="3" t="s">
        <v>3034</v>
      </c>
      <c r="H1633" s="3" t="s">
        <v>3624</v>
      </c>
      <c r="I1633" s="3" t="s">
        <v>3378</v>
      </c>
      <c r="J1633" s="4">
        <v>5.2941180000000001</v>
      </c>
      <c r="K1633" s="4">
        <v>17.454067999999999</v>
      </c>
      <c r="L1633" s="4">
        <v>-0.44493899999999997</v>
      </c>
      <c r="M1633" s="4">
        <v>6.294537</v>
      </c>
      <c r="N1633" s="4" t="s">
        <v>2924</v>
      </c>
      <c r="O1633" s="4">
        <v>71.599999999999994</v>
      </c>
      <c r="P1633" s="4">
        <v>1.2846280000000001</v>
      </c>
      <c r="Q1633" s="4">
        <v>11.204428999999999</v>
      </c>
      <c r="R1633" s="4">
        <v>56.194206999999999</v>
      </c>
      <c r="S1633" s="3" t="s">
        <v>6135</v>
      </c>
      <c r="T1633" s="4">
        <v>8.9499999999999993</v>
      </c>
      <c r="U1633" s="4">
        <v>641.00912244999995</v>
      </c>
      <c r="V1633" s="10">
        <v>954.60612200000003</v>
      </c>
      <c r="W1633" s="4" t="s">
        <v>2935</v>
      </c>
      <c r="X1633" s="5" t="s">
        <v>6136</v>
      </c>
      <c r="Y1633" s="5" t="s">
        <v>6137</v>
      </c>
      <c r="Z1633" s="4" t="s">
        <v>2924</v>
      </c>
      <c r="AA1633" s="10">
        <v>27.403551745200001</v>
      </c>
      <c r="AB1633" s="10">
        <v>122.6867717614</v>
      </c>
      <c r="AC1633" s="4">
        <v>1.8354029999999999</v>
      </c>
      <c r="AD1633" s="4">
        <v>1.8397006275486001</v>
      </c>
      <c r="AE1633" s="4">
        <v>1.8585387030414999</v>
      </c>
      <c r="AF1633" s="4">
        <v>11.204428999999999</v>
      </c>
      <c r="AG1633" s="4">
        <v>7.2216448389702999</v>
      </c>
      <c r="AH1633" s="4">
        <v>8.1020698253729009</v>
      </c>
      <c r="AI1633" s="4">
        <v>1.2846280000000001</v>
      </c>
      <c r="AJ1633" s="4">
        <v>1.286289</v>
      </c>
    </row>
    <row r="1634" spans="1:36" hidden="1" x14ac:dyDescent="0.3">
      <c r="A1634" s="1" t="s">
        <v>1628</v>
      </c>
      <c r="B1634" s="2">
        <v>4991209</v>
      </c>
      <c r="C1634" s="3" t="s">
        <v>2919</v>
      </c>
      <c r="D1634" s="4">
        <v>594.19288900000004</v>
      </c>
      <c r="E1634" s="3" t="s">
        <v>2937</v>
      </c>
      <c r="F1634" s="3" t="s">
        <v>2938</v>
      </c>
      <c r="G1634" s="3" t="s">
        <v>2994</v>
      </c>
      <c r="H1634" s="3" t="s">
        <v>2995</v>
      </c>
      <c r="I1634" s="3" t="s">
        <v>3622</v>
      </c>
      <c r="J1634" s="4">
        <v>55.35445</v>
      </c>
      <c r="K1634" s="4">
        <v>42.758142999999997</v>
      </c>
      <c r="L1634" s="4">
        <v>25.533211999999999</v>
      </c>
      <c r="M1634" s="4">
        <v>2.6407569999999998</v>
      </c>
      <c r="N1634" s="4">
        <v>26.376439999999999</v>
      </c>
      <c r="O1634" s="4">
        <v>15.113720000000001</v>
      </c>
      <c r="P1634" s="4">
        <v>2.8096019999999999</v>
      </c>
      <c r="Q1634" s="4">
        <v>12.470895000000001</v>
      </c>
      <c r="R1634" s="4">
        <v>25.644836000000002</v>
      </c>
      <c r="S1634" s="3" t="s">
        <v>6138</v>
      </c>
      <c r="T1634" s="4">
        <v>20.6</v>
      </c>
      <c r="U1634" s="4">
        <v>594.19288900000004</v>
      </c>
      <c r="V1634" s="10">
        <v>651.75388899999996</v>
      </c>
      <c r="W1634" s="4">
        <v>0.970873786407767</v>
      </c>
      <c r="X1634" s="4">
        <v>21.164999999999999</v>
      </c>
      <c r="Y1634" s="4">
        <v>12.82</v>
      </c>
      <c r="Z1634" s="4">
        <v>26.376439999999999</v>
      </c>
      <c r="AA1634" s="10">
        <v>24.0457569744</v>
      </c>
      <c r="AB1634" s="10">
        <v>25.3279726556</v>
      </c>
      <c r="AC1634" s="4">
        <v>1.3457870000000001</v>
      </c>
      <c r="AD1634" s="4">
        <v>1.1564497019686999</v>
      </c>
      <c r="AE1634" s="4">
        <v>1.2076710380422</v>
      </c>
      <c r="AF1634" s="4">
        <v>12.470895000000001</v>
      </c>
      <c r="AG1634" s="4">
        <v>11.6621197464857</v>
      </c>
      <c r="AH1634" s="4">
        <v>12.1808744684975</v>
      </c>
      <c r="AI1634" s="4">
        <v>2.8096019999999999</v>
      </c>
      <c r="AJ1634" s="4">
        <v>7.3049650000000002</v>
      </c>
    </row>
    <row r="1635" spans="1:36" hidden="1" x14ac:dyDescent="0.3">
      <c r="A1635" s="1" t="s">
        <v>1629</v>
      </c>
      <c r="B1635" s="2">
        <v>102970</v>
      </c>
      <c r="C1635" s="3" t="s">
        <v>2936</v>
      </c>
      <c r="D1635" s="4">
        <v>1759.2855079799999</v>
      </c>
      <c r="E1635" s="3" t="s">
        <v>2977</v>
      </c>
      <c r="F1635" s="3" t="s">
        <v>2978</v>
      </c>
      <c r="G1635" s="3" t="s">
        <v>3083</v>
      </c>
      <c r="H1635" s="3" t="s">
        <v>3083</v>
      </c>
      <c r="I1635" s="3" t="s">
        <v>2980</v>
      </c>
      <c r="J1635" s="4">
        <v>19.489702000000001</v>
      </c>
      <c r="K1635" s="4">
        <v>9.8643300000000007</v>
      </c>
      <c r="L1635" s="4">
        <v>8.4239890000000006</v>
      </c>
      <c r="M1635" s="4">
        <v>1.753927</v>
      </c>
      <c r="N1635" s="4">
        <v>16.682403433476399</v>
      </c>
      <c r="O1635" s="4">
        <v>14.212066</v>
      </c>
      <c r="P1635" s="4">
        <v>1.846819</v>
      </c>
      <c r="Q1635" s="4">
        <v>16.868756999999999</v>
      </c>
      <c r="R1635" s="4" t="s">
        <v>2924</v>
      </c>
      <c r="S1635" s="3" t="s">
        <v>6139</v>
      </c>
      <c r="T1635" s="4">
        <v>38.869999999999997</v>
      </c>
      <c r="U1635" s="4">
        <v>1759.2855079799999</v>
      </c>
      <c r="V1635" s="10">
        <v>2603.1865069999999</v>
      </c>
      <c r="W1635" s="4">
        <v>5.8657062001543601</v>
      </c>
      <c r="X1635" s="4">
        <v>39.89</v>
      </c>
      <c r="Y1635" s="4">
        <v>30.3</v>
      </c>
      <c r="Z1635" s="4">
        <v>16.732672999999998</v>
      </c>
      <c r="AA1635" s="10">
        <v>19.790234713099998</v>
      </c>
      <c r="AB1635" s="10">
        <v>18.655212132799999</v>
      </c>
      <c r="AC1635" s="4">
        <v>13.100429999999999</v>
      </c>
      <c r="AD1635" s="4">
        <v>14.1305503463175</v>
      </c>
      <c r="AE1635" s="4">
        <v>13.9214907013993</v>
      </c>
      <c r="AF1635" s="4">
        <v>16.868756999999999</v>
      </c>
      <c r="AG1635" s="4">
        <v>15.838186502427</v>
      </c>
      <c r="AH1635" s="4">
        <v>15.5174003105284</v>
      </c>
      <c r="AI1635" s="4">
        <v>1.846819</v>
      </c>
      <c r="AJ1635" s="4">
        <v>1.846819</v>
      </c>
    </row>
    <row r="1636" spans="1:36" hidden="1" x14ac:dyDescent="0.3">
      <c r="A1636" s="1" t="s">
        <v>1630</v>
      </c>
      <c r="B1636" s="2">
        <v>4218591</v>
      </c>
      <c r="C1636" s="3" t="s">
        <v>2919</v>
      </c>
      <c r="D1636" s="4">
        <v>38933.659403209997</v>
      </c>
      <c r="E1636" s="3" t="s">
        <v>2925</v>
      </c>
      <c r="F1636" s="3" t="s">
        <v>2997</v>
      </c>
      <c r="G1636" s="3" t="s">
        <v>3128</v>
      </c>
      <c r="H1636" s="3" t="s">
        <v>3129</v>
      </c>
      <c r="I1636" s="3" t="s">
        <v>3343</v>
      </c>
      <c r="J1636" s="4">
        <v>-26.554103999999999</v>
      </c>
      <c r="K1636" s="4">
        <v>20.368190999999999</v>
      </c>
      <c r="L1636" s="4">
        <v>6.0994380000000001</v>
      </c>
      <c r="M1636" s="4">
        <v>-0.90622199999999997</v>
      </c>
      <c r="N1636" s="4">
        <v>24.498608999999998</v>
      </c>
      <c r="O1636" s="4">
        <v>23.482672000000001</v>
      </c>
      <c r="P1636" s="4">
        <v>9.7317780000000003</v>
      </c>
      <c r="Q1636" s="4">
        <v>12.308239</v>
      </c>
      <c r="R1636" s="4">
        <v>24.802603999999999</v>
      </c>
      <c r="S1636" s="3" t="s">
        <v>6140</v>
      </c>
      <c r="T1636" s="5" t="s">
        <v>6141</v>
      </c>
      <c r="U1636" s="4">
        <v>38933.659403209997</v>
      </c>
      <c r="V1636" s="10">
        <v>38782.437403000004</v>
      </c>
      <c r="W1636" s="4" t="s">
        <v>2935</v>
      </c>
      <c r="X1636" s="4">
        <v>516.39</v>
      </c>
      <c r="Y1636" s="5" t="s">
        <v>6142</v>
      </c>
      <c r="Z1636" s="4">
        <v>24.498608999999998</v>
      </c>
      <c r="AA1636" s="10">
        <v>22.026728533099998</v>
      </c>
      <c r="AB1636" s="10">
        <v>22.564983466299999</v>
      </c>
      <c r="AC1636" s="4">
        <v>3.8824019999999999</v>
      </c>
      <c r="AD1636" s="4">
        <v>3.5833170065815998</v>
      </c>
      <c r="AE1636" s="4">
        <v>3.7081162564041001</v>
      </c>
      <c r="AF1636" s="4">
        <v>12.308239</v>
      </c>
      <c r="AG1636" s="4">
        <v>13.2492033564771</v>
      </c>
      <c r="AH1636" s="4">
        <v>13.671283254760599</v>
      </c>
      <c r="AI1636" s="4">
        <v>9.7317780000000003</v>
      </c>
      <c r="AJ1636" s="4">
        <v>9.7897630000000007</v>
      </c>
    </row>
    <row r="1637" spans="1:36" hidden="1" x14ac:dyDescent="0.3">
      <c r="A1637" s="1" t="s">
        <v>1631</v>
      </c>
      <c r="B1637" s="2">
        <v>4057179</v>
      </c>
      <c r="C1637" s="3" t="s">
        <v>2936</v>
      </c>
      <c r="D1637" s="4">
        <v>7996.7204984800001</v>
      </c>
      <c r="E1637" s="3" t="s">
        <v>3107</v>
      </c>
      <c r="F1637" s="3" t="s">
        <v>3153</v>
      </c>
      <c r="G1637" s="3" t="s">
        <v>3154</v>
      </c>
      <c r="H1637" s="3" t="s">
        <v>3155</v>
      </c>
      <c r="I1637" s="3" t="s">
        <v>3400</v>
      </c>
      <c r="J1637" s="4">
        <v>525.39682500000004</v>
      </c>
      <c r="K1637" s="4">
        <v>30.463576</v>
      </c>
      <c r="L1637" s="4">
        <v>28.548124000000001</v>
      </c>
      <c r="M1637" s="4">
        <v>-7.7283369999999998</v>
      </c>
      <c r="N1637" s="4" t="s">
        <v>2924</v>
      </c>
      <c r="O1637" s="4">
        <v>6.0152669999999997</v>
      </c>
      <c r="P1637" s="4">
        <v>23.382788999999999</v>
      </c>
      <c r="Q1637" s="4">
        <v>6.4334009999999999</v>
      </c>
      <c r="R1637" s="4">
        <v>11.465633</v>
      </c>
      <c r="S1637" s="3" t="s">
        <v>6143</v>
      </c>
      <c r="T1637" s="4">
        <v>7.88</v>
      </c>
      <c r="U1637" s="4">
        <v>7996.7204984800001</v>
      </c>
      <c r="V1637" s="10">
        <v>24176.720497999999</v>
      </c>
      <c r="W1637" s="4" t="s">
        <v>2935</v>
      </c>
      <c r="X1637" s="4">
        <v>10.33</v>
      </c>
      <c r="Y1637" s="4">
        <v>0.97014999999999996</v>
      </c>
      <c r="Z1637" s="4" t="s">
        <v>2924</v>
      </c>
      <c r="AA1637" s="10" t="s">
        <v>2924</v>
      </c>
      <c r="AB1637" s="10" t="s">
        <v>2924</v>
      </c>
      <c r="AC1637" s="4">
        <v>1.8183450000000001</v>
      </c>
      <c r="AD1637" s="4">
        <v>1.9308817715497999</v>
      </c>
      <c r="AE1637" s="4">
        <v>1.8624528430839999</v>
      </c>
      <c r="AF1637" s="4">
        <v>6.4334009999999999</v>
      </c>
      <c r="AG1637" s="4">
        <v>6.6684458491085996</v>
      </c>
      <c r="AH1637" s="4">
        <v>6.3206925353622001</v>
      </c>
      <c r="AI1637" s="4">
        <v>23.382788999999999</v>
      </c>
      <c r="AJ1637" s="4" t="s">
        <v>2924</v>
      </c>
    </row>
    <row r="1638" spans="1:36" hidden="1" x14ac:dyDescent="0.3">
      <c r="A1638" s="1" t="s">
        <v>1632</v>
      </c>
      <c r="B1638" s="2">
        <v>4973038</v>
      </c>
      <c r="C1638" s="3" t="s">
        <v>2919</v>
      </c>
      <c r="D1638" s="4">
        <v>6120.4830000000002</v>
      </c>
      <c r="E1638" s="3" t="s">
        <v>2946</v>
      </c>
      <c r="F1638" s="3" t="s">
        <v>3022</v>
      </c>
      <c r="G1638" s="3" t="s">
        <v>3023</v>
      </c>
      <c r="H1638" s="3" t="s">
        <v>3023</v>
      </c>
      <c r="I1638" s="3" t="s">
        <v>3386</v>
      </c>
      <c r="J1638" s="4">
        <v>103.44827600000001</v>
      </c>
      <c r="K1638" s="4">
        <v>60.262636999999998</v>
      </c>
      <c r="L1638" s="4">
        <v>33.889389999999999</v>
      </c>
      <c r="M1638" s="4">
        <v>9.3799880000000009</v>
      </c>
      <c r="N1638" s="4" t="s">
        <v>2924</v>
      </c>
      <c r="O1638" s="4" t="s">
        <v>2924</v>
      </c>
      <c r="P1638" s="4">
        <v>6.821593</v>
      </c>
      <c r="Q1638" s="4" t="s">
        <v>2924</v>
      </c>
      <c r="R1638" s="4">
        <v>92.058026999999996</v>
      </c>
      <c r="S1638" s="3" t="s">
        <v>6144</v>
      </c>
      <c r="T1638" s="4">
        <v>89.09</v>
      </c>
      <c r="U1638" s="4">
        <v>6120.4830000000002</v>
      </c>
      <c r="V1638" s="10">
        <v>7826.0829999999996</v>
      </c>
      <c r="W1638" s="4" t="s">
        <v>2935</v>
      </c>
      <c r="X1638" s="4">
        <v>90.51</v>
      </c>
      <c r="Y1638" s="4">
        <v>38.284999999999997</v>
      </c>
      <c r="Z1638" s="4" t="s">
        <v>2924</v>
      </c>
      <c r="AA1638" s="10">
        <v>40.545214581499998</v>
      </c>
      <c r="AB1638" s="10">
        <v>56.336514079300002</v>
      </c>
      <c r="AC1638" s="4">
        <v>5.6772460000000002</v>
      </c>
      <c r="AD1638" s="4">
        <v>4.5057112710271996</v>
      </c>
      <c r="AE1638" s="4">
        <v>4.9207605616881001</v>
      </c>
      <c r="AF1638" s="4" t="s">
        <v>2924</v>
      </c>
      <c r="AG1638" s="4">
        <v>25.533812856689799</v>
      </c>
      <c r="AH1638" s="4">
        <v>32.862779656097601</v>
      </c>
      <c r="AI1638" s="4">
        <v>6.821593</v>
      </c>
      <c r="AJ1638" s="4" t="s">
        <v>2924</v>
      </c>
    </row>
    <row r="1639" spans="1:36" hidden="1" x14ac:dyDescent="0.3">
      <c r="A1639" s="1" t="s">
        <v>1633</v>
      </c>
      <c r="B1639" s="2">
        <v>103128</v>
      </c>
      <c r="C1639" s="3" t="s">
        <v>2936</v>
      </c>
      <c r="D1639" s="4">
        <v>2733.0478723199999</v>
      </c>
      <c r="E1639" s="3" t="s">
        <v>2977</v>
      </c>
      <c r="F1639" s="3" t="s">
        <v>2978</v>
      </c>
      <c r="G1639" s="3" t="s">
        <v>3146</v>
      </c>
      <c r="H1639" s="3" t="s">
        <v>3146</v>
      </c>
      <c r="I1639" s="3" t="s">
        <v>2980</v>
      </c>
      <c r="J1639" s="4">
        <v>9.0481789999999993</v>
      </c>
      <c r="K1639" s="4">
        <v>-6.9207619999999999</v>
      </c>
      <c r="L1639" s="4">
        <v>-4.231166</v>
      </c>
      <c r="M1639" s="4">
        <v>1.0893250000000001</v>
      </c>
      <c r="N1639" s="4">
        <v>154.666666666667</v>
      </c>
      <c r="O1639" s="4">
        <v>14.943638999999999</v>
      </c>
      <c r="P1639" s="4">
        <v>1.3625020000000001</v>
      </c>
      <c r="Q1639" s="4">
        <v>18.58239</v>
      </c>
      <c r="R1639" s="4">
        <v>36.292821000000004</v>
      </c>
      <c r="S1639" s="3" t="s">
        <v>6145</v>
      </c>
      <c r="T1639" s="5" t="s">
        <v>4813</v>
      </c>
      <c r="U1639" s="4">
        <v>2733.0478723199999</v>
      </c>
      <c r="V1639" s="10">
        <v>4382.6938719999998</v>
      </c>
      <c r="W1639" s="4">
        <v>5.8189655172413799</v>
      </c>
      <c r="X1639" s="5" t="s">
        <v>6146</v>
      </c>
      <c r="Y1639" s="5" t="s">
        <v>6147</v>
      </c>
      <c r="Z1639" s="4">
        <v>142.76923099999999</v>
      </c>
      <c r="AA1639" s="10" t="s">
        <v>2924</v>
      </c>
      <c r="AB1639" s="10" t="s">
        <v>2924</v>
      </c>
      <c r="AC1639" s="4">
        <v>12.868967</v>
      </c>
      <c r="AD1639" s="4">
        <v>12.789595644872101</v>
      </c>
      <c r="AE1639" s="4">
        <v>12.873624061394199</v>
      </c>
      <c r="AF1639" s="4">
        <v>18.58239</v>
      </c>
      <c r="AG1639" s="4">
        <v>17.7314242852114</v>
      </c>
      <c r="AH1639" s="4">
        <v>17.5828566126008</v>
      </c>
      <c r="AI1639" s="4">
        <v>1.3625020000000001</v>
      </c>
      <c r="AJ1639" s="4">
        <v>1.3625020000000001</v>
      </c>
    </row>
    <row r="1640" spans="1:36" hidden="1" x14ac:dyDescent="0.3">
      <c r="A1640" s="1" t="s">
        <v>1634</v>
      </c>
      <c r="B1640" s="2">
        <v>5174947</v>
      </c>
      <c r="C1640" s="3" t="s">
        <v>2919</v>
      </c>
      <c r="D1640" s="4">
        <v>6964.7748779200001</v>
      </c>
      <c r="E1640" s="3" t="s">
        <v>2937</v>
      </c>
      <c r="F1640" s="3" t="s">
        <v>3060</v>
      </c>
      <c r="G1640" s="3" t="s">
        <v>3178</v>
      </c>
      <c r="H1640" s="3" t="s">
        <v>3229</v>
      </c>
      <c r="I1640" s="3" t="s">
        <v>3580</v>
      </c>
      <c r="J1640" s="4">
        <v>63.485880999999999</v>
      </c>
      <c r="K1640" s="4">
        <v>46.381866000000002</v>
      </c>
      <c r="L1640" s="4">
        <v>22.020349</v>
      </c>
      <c r="M1640" s="4">
        <v>-7.3399559999999999</v>
      </c>
      <c r="N1640" s="4" t="s">
        <v>2924</v>
      </c>
      <c r="O1640" s="4">
        <v>10.57971</v>
      </c>
      <c r="P1640" s="4">
        <v>10.619861</v>
      </c>
      <c r="Q1640" s="4">
        <v>179.138094</v>
      </c>
      <c r="R1640" s="4">
        <v>9.4457520000000006</v>
      </c>
      <c r="S1640" s="3" t="s">
        <v>6148</v>
      </c>
      <c r="T1640" s="4">
        <v>16.79</v>
      </c>
      <c r="U1640" s="4">
        <v>6964.7748779200001</v>
      </c>
      <c r="V1640" s="10">
        <v>6279.6858769999999</v>
      </c>
      <c r="W1640" s="4" t="s">
        <v>2935</v>
      </c>
      <c r="X1640" s="4">
        <v>20.82</v>
      </c>
      <c r="Y1640" s="5" t="s">
        <v>6149</v>
      </c>
      <c r="Z1640" s="4" t="s">
        <v>2924</v>
      </c>
      <c r="AA1640" s="10">
        <v>16.696499602199999</v>
      </c>
      <c r="AB1640" s="10">
        <v>19.196908371599999</v>
      </c>
      <c r="AC1640" s="4">
        <v>1.1500570000000001</v>
      </c>
      <c r="AD1640" s="4">
        <v>0.97428885643579999</v>
      </c>
      <c r="AE1640" s="4">
        <v>1.0840848136612</v>
      </c>
      <c r="AF1640" s="4">
        <v>179.138094</v>
      </c>
      <c r="AG1640" s="4">
        <v>13.3133747319436</v>
      </c>
      <c r="AH1640" s="4">
        <v>16.926472380936101</v>
      </c>
      <c r="AI1640" s="4">
        <v>10.619861</v>
      </c>
      <c r="AJ1640" s="4">
        <v>19.822904000000001</v>
      </c>
    </row>
    <row r="1641" spans="1:36" hidden="1" x14ac:dyDescent="0.3">
      <c r="A1641" s="1" t="s">
        <v>1635</v>
      </c>
      <c r="B1641" s="2">
        <v>4986300</v>
      </c>
      <c r="C1641" s="3" t="s">
        <v>2936</v>
      </c>
      <c r="D1641" s="4">
        <v>27237.354409529999</v>
      </c>
      <c r="E1641" s="3" t="s">
        <v>3033</v>
      </c>
      <c r="F1641" s="3" t="s">
        <v>3033</v>
      </c>
      <c r="G1641" s="3" t="s">
        <v>3034</v>
      </c>
      <c r="H1641" s="3" t="s">
        <v>3035</v>
      </c>
      <c r="I1641" s="3" t="s">
        <v>3708</v>
      </c>
      <c r="J1641" s="4">
        <v>-10.899819000000001</v>
      </c>
      <c r="K1641" s="4">
        <v>-12.943740999999999</v>
      </c>
      <c r="L1641" s="4">
        <v>-6.3009719999999998</v>
      </c>
      <c r="M1641" s="4">
        <v>1.4761040000000001</v>
      </c>
      <c r="N1641" s="4">
        <v>12.726858999999999</v>
      </c>
      <c r="O1641" s="4">
        <v>17.154837000000001</v>
      </c>
      <c r="P1641" s="4">
        <v>1.9857469999999999</v>
      </c>
      <c r="Q1641" s="4">
        <v>7.6203589999999997</v>
      </c>
      <c r="R1641" s="4">
        <v>23.792687999999998</v>
      </c>
      <c r="S1641" s="3" t="s">
        <v>6150</v>
      </c>
      <c r="T1641" s="4">
        <v>83.87</v>
      </c>
      <c r="U1641" s="4">
        <v>27237.354409529999</v>
      </c>
      <c r="V1641" s="10">
        <v>37488.354409</v>
      </c>
      <c r="W1641" s="4">
        <v>6.3908429712650499</v>
      </c>
      <c r="X1641" s="5" t="s">
        <v>6151</v>
      </c>
      <c r="Y1641" s="4">
        <v>81.45</v>
      </c>
      <c r="Z1641" s="4">
        <v>12.769488000000001</v>
      </c>
      <c r="AA1641" s="10">
        <v>10.5999519735</v>
      </c>
      <c r="AB1641" s="10">
        <v>12.020305674299999</v>
      </c>
      <c r="AC1641" s="4">
        <v>0.92032099999999994</v>
      </c>
      <c r="AD1641" s="4">
        <v>1.0558836342344</v>
      </c>
      <c r="AE1641" s="4">
        <v>0.92573830397589996</v>
      </c>
      <c r="AF1641" s="4">
        <v>7.6203589999999997</v>
      </c>
      <c r="AG1641" s="4">
        <v>7.5320406377155997</v>
      </c>
      <c r="AH1641" s="4">
        <v>8.1073081029852005</v>
      </c>
      <c r="AI1641" s="4">
        <v>1.9857469999999999</v>
      </c>
      <c r="AJ1641" s="4">
        <v>2.3716879999999998</v>
      </c>
    </row>
    <row r="1642" spans="1:36" hidden="1" x14ac:dyDescent="0.3">
      <c r="A1642" s="1" t="s">
        <v>1636</v>
      </c>
      <c r="B1642" s="2">
        <v>100253</v>
      </c>
      <c r="C1642" s="3" t="s">
        <v>2936</v>
      </c>
      <c r="D1642" s="4">
        <v>36688.486456960003</v>
      </c>
      <c r="E1642" s="3" t="s">
        <v>2930</v>
      </c>
      <c r="F1642" s="3" t="s">
        <v>2931</v>
      </c>
      <c r="G1642" s="3" t="s">
        <v>2931</v>
      </c>
      <c r="H1642" s="3" t="s">
        <v>2932</v>
      </c>
      <c r="I1642" s="3" t="s">
        <v>2933</v>
      </c>
      <c r="J1642" s="4">
        <v>76.022925999999998</v>
      </c>
      <c r="K1642" s="4">
        <v>34.313308999999997</v>
      </c>
      <c r="L1642" s="4">
        <v>13.938269999999999</v>
      </c>
      <c r="M1642" s="4">
        <v>2.9710350000000001</v>
      </c>
      <c r="N1642" s="4">
        <v>16.367135455218399</v>
      </c>
      <c r="O1642" s="4">
        <v>15.399400999999999</v>
      </c>
      <c r="P1642" s="4">
        <v>1.387289</v>
      </c>
      <c r="Q1642" s="4" t="s">
        <v>2935</v>
      </c>
      <c r="R1642" s="4" t="s">
        <v>2935</v>
      </c>
      <c r="S1642" s="3" t="s">
        <v>6152</v>
      </c>
      <c r="T1642" s="5" t="s">
        <v>6153</v>
      </c>
      <c r="U1642" s="4">
        <v>36688.486456960003</v>
      </c>
      <c r="V1642" s="10" t="s">
        <v>2935</v>
      </c>
      <c r="W1642" s="4">
        <v>2.4421128798842302</v>
      </c>
      <c r="X1642" s="4">
        <v>221.518</v>
      </c>
      <c r="Y1642" s="4">
        <v>123.46</v>
      </c>
      <c r="Z1642" s="4">
        <v>16.355029999999999</v>
      </c>
      <c r="AA1642" s="10">
        <v>14.288760654200001</v>
      </c>
      <c r="AB1642" s="10">
        <v>15.061644302099999</v>
      </c>
      <c r="AC1642" s="4" t="s">
        <v>2935</v>
      </c>
      <c r="AD1642" s="4" t="s">
        <v>2935</v>
      </c>
      <c r="AE1642" s="4" t="s">
        <v>2935</v>
      </c>
      <c r="AF1642" s="4" t="s">
        <v>2935</v>
      </c>
      <c r="AG1642" s="4" t="s">
        <v>2935</v>
      </c>
      <c r="AH1642" s="4" t="s">
        <v>2935</v>
      </c>
      <c r="AI1642" s="4">
        <v>1.387289</v>
      </c>
      <c r="AJ1642" s="4">
        <v>2.0512630000000001</v>
      </c>
    </row>
    <row r="1643" spans="1:36" hidden="1" x14ac:dyDescent="0.3">
      <c r="A1643" s="1" t="s">
        <v>1637</v>
      </c>
      <c r="B1643" s="2">
        <v>4006323</v>
      </c>
      <c r="C1643" s="3" t="s">
        <v>2936</v>
      </c>
      <c r="D1643" s="4">
        <v>4368.8596218599996</v>
      </c>
      <c r="E1643" s="3" t="s">
        <v>2925</v>
      </c>
      <c r="F1643" s="3" t="s">
        <v>2997</v>
      </c>
      <c r="G1643" s="3" t="s">
        <v>3250</v>
      </c>
      <c r="H1643" s="3" t="s">
        <v>3251</v>
      </c>
      <c r="I1643" s="3" t="s">
        <v>3454</v>
      </c>
      <c r="J1643" s="4">
        <v>52.102671000000001</v>
      </c>
      <c r="K1643" s="4">
        <v>3.787242</v>
      </c>
      <c r="L1643" s="4">
        <v>1.587804</v>
      </c>
      <c r="M1643" s="4">
        <v>3.2932399999999999</v>
      </c>
      <c r="N1643" s="4">
        <v>8.6269139999999993</v>
      </c>
      <c r="O1643" s="4">
        <v>34.262855000000002</v>
      </c>
      <c r="P1643" s="4">
        <v>1.535439</v>
      </c>
      <c r="Q1643" s="4">
        <v>6.8710190000000004</v>
      </c>
      <c r="R1643" s="4">
        <v>87.236251999999993</v>
      </c>
      <c r="S1643" s="3" t="s">
        <v>6154</v>
      </c>
      <c r="T1643" s="4">
        <v>160.59</v>
      </c>
      <c r="U1643" s="4">
        <v>4368.8596218599996</v>
      </c>
      <c r="V1643" s="10">
        <v>4632.6266210000003</v>
      </c>
      <c r="W1643" s="4" t="s">
        <v>2935</v>
      </c>
      <c r="X1643" s="4">
        <v>176.18</v>
      </c>
      <c r="Y1643" s="4">
        <v>103.62</v>
      </c>
      <c r="Z1643" s="4">
        <v>8.6269139999999993</v>
      </c>
      <c r="AA1643" s="10">
        <v>7.9114999778000001</v>
      </c>
      <c r="AB1643" s="10">
        <v>8.0996960154999993</v>
      </c>
      <c r="AC1643" s="4">
        <v>1.0844210000000001</v>
      </c>
      <c r="AD1643" s="4">
        <v>0.99500131467599995</v>
      </c>
      <c r="AE1643" s="4">
        <v>1.0368689140312</v>
      </c>
      <c r="AF1643" s="4">
        <v>6.8710190000000004</v>
      </c>
      <c r="AG1643" s="4">
        <v>5.8345423438286996</v>
      </c>
      <c r="AH1643" s="4">
        <v>5.9468891155327004</v>
      </c>
      <c r="AI1643" s="4">
        <v>1.535439</v>
      </c>
      <c r="AJ1643" s="4">
        <v>1.544343</v>
      </c>
    </row>
    <row r="1644" spans="1:36" hidden="1" x14ac:dyDescent="0.3">
      <c r="A1644" s="1" t="s">
        <v>1638</v>
      </c>
      <c r="B1644" s="2">
        <v>113594116</v>
      </c>
      <c r="C1644" s="3" t="s">
        <v>2936</v>
      </c>
      <c r="D1644" s="4">
        <v>1712.76749365</v>
      </c>
      <c r="E1644" s="3" t="s">
        <v>3098</v>
      </c>
      <c r="F1644" s="3" t="s">
        <v>3098</v>
      </c>
      <c r="G1644" s="3" t="s">
        <v>3099</v>
      </c>
      <c r="H1644" s="3" t="s">
        <v>3158</v>
      </c>
      <c r="I1644" s="3" t="s">
        <v>3159</v>
      </c>
      <c r="J1644" s="4">
        <v>-9.1158699999999993</v>
      </c>
      <c r="K1644" s="4">
        <v>-17.866005000000001</v>
      </c>
      <c r="L1644" s="4">
        <v>0.30303000000000002</v>
      </c>
      <c r="M1644" s="4">
        <v>3.502189</v>
      </c>
      <c r="N1644" s="4" t="s">
        <v>2924</v>
      </c>
      <c r="O1644" s="4" t="s">
        <v>2924</v>
      </c>
      <c r="P1644" s="4">
        <v>1.3963890000000001</v>
      </c>
      <c r="Q1644" s="4">
        <v>3.7490540000000001</v>
      </c>
      <c r="R1644" s="4" t="s">
        <v>2924</v>
      </c>
      <c r="S1644" s="3" t="s">
        <v>6155</v>
      </c>
      <c r="T1644" s="4">
        <v>16.55</v>
      </c>
      <c r="U1644" s="4">
        <v>1712.76749365</v>
      </c>
      <c r="V1644" s="10">
        <v>2309.5444929999999</v>
      </c>
      <c r="W1644" s="4">
        <v>14.5015105740181</v>
      </c>
      <c r="X1644" s="4">
        <v>21.19</v>
      </c>
      <c r="Y1644" s="4">
        <v>14.4</v>
      </c>
      <c r="Z1644" s="4" t="s">
        <v>2924</v>
      </c>
      <c r="AA1644" s="10">
        <v>6.1144567184999996</v>
      </c>
      <c r="AB1644" s="10">
        <v>7.3392461197000003</v>
      </c>
      <c r="AC1644" s="4">
        <v>2.6432069999999999</v>
      </c>
      <c r="AD1644" s="4">
        <v>2.2539866522057999</v>
      </c>
      <c r="AE1644" s="4">
        <v>2.3347811423679001</v>
      </c>
      <c r="AF1644" s="4">
        <v>3.7490540000000001</v>
      </c>
      <c r="AG1644" s="4">
        <v>3.8279256556407999</v>
      </c>
      <c r="AH1644" s="4">
        <v>3.9445678787361</v>
      </c>
      <c r="AI1644" s="4">
        <v>1.3963890000000001</v>
      </c>
      <c r="AJ1644" s="4">
        <v>1.3963890000000001</v>
      </c>
    </row>
    <row r="1645" spans="1:36" hidden="1" x14ac:dyDescent="0.3">
      <c r="A1645" s="1" t="s">
        <v>150</v>
      </c>
      <c r="B1645" s="2">
        <v>4113211</v>
      </c>
      <c r="C1645" s="3" t="s">
        <v>2919</v>
      </c>
      <c r="D1645" s="4">
        <v>106542.53050845</v>
      </c>
      <c r="E1645" s="3" t="s">
        <v>2946</v>
      </c>
      <c r="F1645" s="3" t="s">
        <v>2991</v>
      </c>
      <c r="G1645" s="3" t="s">
        <v>2991</v>
      </c>
      <c r="H1645" s="3" t="s">
        <v>3031</v>
      </c>
      <c r="I1645" s="3" t="s">
        <v>3032</v>
      </c>
      <c r="J1645" s="18">
        <v>17.230264999999999</v>
      </c>
      <c r="K1645" s="18">
        <v>-3.298635</v>
      </c>
      <c r="L1645" s="18">
        <v>-4.465319</v>
      </c>
      <c r="M1645" s="18">
        <v>3.9932150000000002</v>
      </c>
      <c r="N1645" s="4">
        <v>64.811234999999996</v>
      </c>
      <c r="O1645" s="4">
        <v>36.132345999999998</v>
      </c>
      <c r="P1645" s="4">
        <v>3.0276390000000002</v>
      </c>
      <c r="Q1645" s="4">
        <v>25.318636999999999</v>
      </c>
      <c r="R1645" s="4">
        <v>36.682062999999999</v>
      </c>
      <c r="S1645" s="3" t="s">
        <v>4193</v>
      </c>
      <c r="T1645" s="4">
        <v>214.59</v>
      </c>
      <c r="U1645" s="4">
        <v>106542.53050845</v>
      </c>
      <c r="V1645" s="10">
        <v>112115.153508</v>
      </c>
      <c r="W1645" s="4">
        <v>1.71489817792069</v>
      </c>
      <c r="X1645" s="18">
        <v>244.14</v>
      </c>
      <c r="Y1645" s="18">
        <v>179.63</v>
      </c>
      <c r="Z1645" s="4">
        <v>64.811234999999996</v>
      </c>
      <c r="AA1645" s="10">
        <v>31.2099131724</v>
      </c>
      <c r="AB1645" s="10">
        <v>33.8416653524</v>
      </c>
      <c r="AC1645" s="4">
        <v>11.557744</v>
      </c>
      <c r="AD1645" s="4">
        <v>11.3988920481208</v>
      </c>
      <c r="AE1645" s="4">
        <v>11.9401417999352</v>
      </c>
      <c r="AF1645" s="4">
        <v>25.318636999999999</v>
      </c>
      <c r="AG1645" s="4">
        <v>25.160868881946701</v>
      </c>
      <c r="AH1645" s="4">
        <v>26.882868859107202</v>
      </c>
      <c r="AI1645" s="4">
        <v>3.0276390000000002</v>
      </c>
      <c r="AJ1645" s="4" t="s">
        <v>2924</v>
      </c>
    </row>
    <row r="1646" spans="1:36" hidden="1" x14ac:dyDescent="0.3">
      <c r="A1646" s="1" t="s">
        <v>1640</v>
      </c>
      <c r="B1646" s="2">
        <v>4004104</v>
      </c>
      <c r="C1646" s="3" t="s">
        <v>2936</v>
      </c>
      <c r="D1646" s="4">
        <v>4521.1866808000004</v>
      </c>
      <c r="E1646" s="3" t="s">
        <v>2925</v>
      </c>
      <c r="F1646" s="3" t="s">
        <v>2926</v>
      </c>
      <c r="G1646" s="3" t="s">
        <v>3086</v>
      </c>
      <c r="H1646" s="3" t="s">
        <v>3086</v>
      </c>
      <c r="I1646" s="3" t="s">
        <v>3465</v>
      </c>
      <c r="J1646" s="4">
        <v>9.6166780000000003</v>
      </c>
      <c r="K1646" s="4">
        <v>7.448912</v>
      </c>
      <c r="L1646" s="4">
        <v>3.8216559999999999</v>
      </c>
      <c r="M1646" s="4">
        <v>5.2291800000000004</v>
      </c>
      <c r="N1646" s="4">
        <v>24.885496</v>
      </c>
      <c r="O1646" s="4">
        <v>14.501779000000001</v>
      </c>
      <c r="P1646" s="4">
        <v>1.050732</v>
      </c>
      <c r="Q1646" s="4">
        <v>4.2507250000000001</v>
      </c>
      <c r="R1646" s="4">
        <v>28.524159000000001</v>
      </c>
      <c r="S1646" s="3" t="s">
        <v>6158</v>
      </c>
      <c r="T1646" s="4">
        <v>16.3</v>
      </c>
      <c r="U1646" s="4">
        <v>4521.1866808000004</v>
      </c>
      <c r="V1646" s="10">
        <v>9887.1866800000007</v>
      </c>
      <c r="W1646" s="4">
        <v>4.2625766871165602</v>
      </c>
      <c r="X1646" s="4">
        <v>22.1</v>
      </c>
      <c r="Y1646" s="4">
        <v>14.0601</v>
      </c>
      <c r="Z1646" s="4">
        <v>24.885496</v>
      </c>
      <c r="AA1646" s="10">
        <v>6.2922215788000004</v>
      </c>
      <c r="AB1646" s="10">
        <v>6.0179800999999999</v>
      </c>
      <c r="AC1646" s="4">
        <v>0.42057</v>
      </c>
      <c r="AD1646" s="4">
        <v>0.46535406852670003</v>
      </c>
      <c r="AE1646" s="4">
        <v>0.44777119961549999</v>
      </c>
      <c r="AF1646" s="4">
        <v>4.2507250000000001</v>
      </c>
      <c r="AG1646" s="4">
        <v>5.0694614782039</v>
      </c>
      <c r="AH1646" s="4">
        <v>4.9457671777765002</v>
      </c>
      <c r="AI1646" s="4">
        <v>1.050732</v>
      </c>
      <c r="AJ1646" s="4">
        <v>1.4838420000000001</v>
      </c>
    </row>
    <row r="1647" spans="1:36" hidden="1" x14ac:dyDescent="0.3">
      <c r="A1647" s="1" t="s">
        <v>1641</v>
      </c>
      <c r="B1647" s="2">
        <v>110708330</v>
      </c>
      <c r="C1647" s="3" t="s">
        <v>2936</v>
      </c>
      <c r="D1647" s="4">
        <v>1758.5839326</v>
      </c>
      <c r="E1647" s="3" t="s">
        <v>3107</v>
      </c>
      <c r="F1647" s="3" t="s">
        <v>3108</v>
      </c>
      <c r="G1647" s="3" t="s">
        <v>3212</v>
      </c>
      <c r="H1647" s="3" t="s">
        <v>3213</v>
      </c>
      <c r="I1647" s="3" t="s">
        <v>3709</v>
      </c>
      <c r="J1647" s="4">
        <v>15.101523</v>
      </c>
      <c r="K1647" s="4">
        <v>-11.512195</v>
      </c>
      <c r="L1647" s="4">
        <v>-14.008058999999999</v>
      </c>
      <c r="M1647" s="4">
        <v>-0.30228100000000002</v>
      </c>
      <c r="N1647" s="5" t="s">
        <v>3710</v>
      </c>
      <c r="O1647" s="4">
        <v>31.035073000000001</v>
      </c>
      <c r="P1647" s="4" t="s">
        <v>2924</v>
      </c>
      <c r="Q1647" s="4">
        <v>12.185029</v>
      </c>
      <c r="R1647" s="4">
        <v>35.193375000000003</v>
      </c>
      <c r="S1647" s="3" t="s">
        <v>6159</v>
      </c>
      <c r="T1647" s="4">
        <v>36.28</v>
      </c>
      <c r="U1647" s="4">
        <v>1758.5839326</v>
      </c>
      <c r="V1647" s="10">
        <v>2866.6499319999998</v>
      </c>
      <c r="W1647" s="4" t="s">
        <v>2935</v>
      </c>
      <c r="X1647" s="4">
        <v>44.14</v>
      </c>
      <c r="Y1647" s="4">
        <v>29.7075</v>
      </c>
      <c r="Z1647" s="5" t="s">
        <v>3710</v>
      </c>
      <c r="AA1647" s="10">
        <v>23.137755102</v>
      </c>
      <c r="AB1647" s="10">
        <v>18.5163447061</v>
      </c>
      <c r="AC1647" s="4">
        <v>2.9993189999999998</v>
      </c>
      <c r="AD1647" s="4">
        <v>2.9655817388066001</v>
      </c>
      <c r="AE1647" s="4">
        <v>2.9909412471931001</v>
      </c>
      <c r="AF1647" s="4">
        <v>12.185029</v>
      </c>
      <c r="AG1647" s="4">
        <v>14.020611064185299</v>
      </c>
      <c r="AH1647" s="4">
        <v>14.0076406522738</v>
      </c>
      <c r="AI1647" s="4" t="s">
        <v>2924</v>
      </c>
      <c r="AJ1647" s="4" t="s">
        <v>2924</v>
      </c>
    </row>
    <row r="1648" spans="1:36" hidden="1" x14ac:dyDescent="0.3">
      <c r="A1648" s="1" t="s">
        <v>1642</v>
      </c>
      <c r="B1648" s="2">
        <v>4602187</v>
      </c>
      <c r="C1648" s="3" t="s">
        <v>2936</v>
      </c>
      <c r="D1648" s="4">
        <v>5514.5479149000003</v>
      </c>
      <c r="E1648" s="3" t="s">
        <v>3107</v>
      </c>
      <c r="F1648" s="3" t="s">
        <v>3108</v>
      </c>
      <c r="G1648" s="3" t="s">
        <v>3212</v>
      </c>
      <c r="H1648" s="3" t="s">
        <v>3213</v>
      </c>
      <c r="I1648" s="3" t="s">
        <v>3711</v>
      </c>
      <c r="J1648" s="4">
        <v>34.011662000000001</v>
      </c>
      <c r="K1648" s="4">
        <v>10.649463000000001</v>
      </c>
      <c r="L1648" s="5" t="s">
        <v>3712</v>
      </c>
      <c r="M1648" s="4">
        <v>5.0123369999999996</v>
      </c>
      <c r="N1648" s="4">
        <v>78.870968000000005</v>
      </c>
      <c r="O1648" s="4">
        <v>46.533710999999997</v>
      </c>
      <c r="P1648" s="4" t="s">
        <v>2924</v>
      </c>
      <c r="Q1648" s="4">
        <v>28.107247000000001</v>
      </c>
      <c r="R1648" s="4">
        <v>61.825631000000001</v>
      </c>
      <c r="S1648" s="3" t="s">
        <v>6160</v>
      </c>
      <c r="T1648" s="4">
        <v>229.83</v>
      </c>
      <c r="U1648" s="4">
        <v>5514.5479149000003</v>
      </c>
      <c r="V1648" s="10">
        <v>6555.6499139999996</v>
      </c>
      <c r="W1648" s="4" t="s">
        <v>2935</v>
      </c>
      <c r="X1648" s="4">
        <v>230.69</v>
      </c>
      <c r="Y1648" s="4">
        <v>166.26</v>
      </c>
      <c r="Z1648" s="4">
        <v>78.870968000000005</v>
      </c>
      <c r="AA1648" s="10">
        <v>292.77707006359998</v>
      </c>
      <c r="AB1648" s="10" t="s">
        <v>2924</v>
      </c>
      <c r="AC1648" s="4">
        <v>6.3192469999999998</v>
      </c>
      <c r="AD1648" s="4">
        <v>6.8134277778621</v>
      </c>
      <c r="AE1648" s="4">
        <v>6.7986787478878004</v>
      </c>
      <c r="AF1648" s="4">
        <v>28.107247000000001</v>
      </c>
      <c r="AG1648" s="4">
        <v>143.783171338334</v>
      </c>
      <c r="AH1648" s="4">
        <v>120.50233396589999</v>
      </c>
      <c r="AI1648" s="4" t="s">
        <v>2924</v>
      </c>
      <c r="AJ1648" s="4" t="s">
        <v>2924</v>
      </c>
    </row>
    <row r="1649" spans="1:36" hidden="1" x14ac:dyDescent="0.3">
      <c r="A1649" s="1" t="s">
        <v>1643</v>
      </c>
      <c r="B1649" s="2">
        <v>4972481</v>
      </c>
      <c r="C1649" s="3" t="s">
        <v>2919</v>
      </c>
      <c r="D1649" s="4">
        <v>7578.0259121500003</v>
      </c>
      <c r="E1649" s="3" t="s">
        <v>2920</v>
      </c>
      <c r="F1649" s="3" t="s">
        <v>2921</v>
      </c>
      <c r="G1649" s="3" t="s">
        <v>2942</v>
      </c>
      <c r="H1649" s="3" t="s">
        <v>2942</v>
      </c>
      <c r="I1649" s="3" t="s">
        <v>3051</v>
      </c>
      <c r="J1649" s="4">
        <v>77.669257999999999</v>
      </c>
      <c r="K1649" s="4">
        <v>39.717709999999997</v>
      </c>
      <c r="L1649" s="4">
        <v>70.661624000000003</v>
      </c>
      <c r="M1649" s="4">
        <v>20.399889000000002</v>
      </c>
      <c r="N1649" s="4" t="s">
        <v>2924</v>
      </c>
      <c r="O1649" s="4" t="s">
        <v>2924</v>
      </c>
      <c r="P1649" s="4">
        <v>9.7491509999999995</v>
      </c>
      <c r="Q1649" s="4" t="s">
        <v>2924</v>
      </c>
      <c r="R1649" s="4" t="s">
        <v>2924</v>
      </c>
      <c r="S1649" s="3" t="s">
        <v>6161</v>
      </c>
      <c r="T1649" s="4">
        <v>347.45</v>
      </c>
      <c r="U1649" s="4">
        <v>7578.0259121500003</v>
      </c>
      <c r="V1649" s="10">
        <v>6698.5399120000002</v>
      </c>
      <c r="W1649" s="4" t="s">
        <v>2935</v>
      </c>
      <c r="X1649" s="4">
        <v>368.29</v>
      </c>
      <c r="Y1649" s="4">
        <v>168.24619999999999</v>
      </c>
      <c r="Z1649" s="4" t="s">
        <v>2924</v>
      </c>
      <c r="AA1649" s="10" t="s">
        <v>2924</v>
      </c>
      <c r="AB1649" s="10" t="s">
        <v>2924</v>
      </c>
      <c r="AC1649" s="4">
        <v>87.20581</v>
      </c>
      <c r="AD1649" s="4">
        <v>15.189264137427999</v>
      </c>
      <c r="AE1649" s="4">
        <v>39.560540802983503</v>
      </c>
      <c r="AF1649" s="4" t="s">
        <v>2924</v>
      </c>
      <c r="AG1649" s="4" t="s">
        <v>2924</v>
      </c>
      <c r="AH1649" s="4" t="s">
        <v>2924</v>
      </c>
      <c r="AI1649" s="4">
        <v>9.7491509999999995</v>
      </c>
      <c r="AJ1649" s="4">
        <v>9.809984</v>
      </c>
    </row>
    <row r="1650" spans="1:36" hidden="1" x14ac:dyDescent="0.3">
      <c r="A1650" s="1" t="s">
        <v>1644</v>
      </c>
      <c r="B1650" s="2">
        <v>4965969</v>
      </c>
      <c r="C1650" s="3" t="s">
        <v>2919</v>
      </c>
      <c r="D1650" s="4">
        <v>539.60136194999995</v>
      </c>
      <c r="E1650" s="3" t="s">
        <v>2946</v>
      </c>
      <c r="F1650" s="3" t="s">
        <v>2947</v>
      </c>
      <c r="G1650" s="3" t="s">
        <v>2948</v>
      </c>
      <c r="H1650" s="3" t="s">
        <v>2990</v>
      </c>
      <c r="I1650" s="3" t="s">
        <v>2950</v>
      </c>
      <c r="J1650" s="4">
        <v>29.599056999999998</v>
      </c>
      <c r="K1650" s="4">
        <v>4.1706159999999999</v>
      </c>
      <c r="L1650" s="4">
        <v>-2.9151940000000001</v>
      </c>
      <c r="M1650" s="4">
        <v>-3.7653240000000001</v>
      </c>
      <c r="N1650" s="4">
        <v>15.722460999999999</v>
      </c>
      <c r="O1650" s="4">
        <v>11.294964</v>
      </c>
      <c r="P1650" s="4">
        <v>1.931119</v>
      </c>
      <c r="Q1650" s="4">
        <v>7.4646850000000002</v>
      </c>
      <c r="R1650" s="4">
        <v>12.934454000000001</v>
      </c>
      <c r="S1650" s="3" t="s">
        <v>6162</v>
      </c>
      <c r="T1650" s="4">
        <v>10.99</v>
      </c>
      <c r="U1650" s="4">
        <v>539.60136194999995</v>
      </c>
      <c r="V1650" s="10">
        <v>557.39736100000005</v>
      </c>
      <c r="W1650" s="4">
        <v>4.0036396724294798</v>
      </c>
      <c r="X1650" s="5" t="s">
        <v>6163</v>
      </c>
      <c r="Y1650" s="5" t="s">
        <v>4203</v>
      </c>
      <c r="Z1650" s="4">
        <v>15.722460999999999</v>
      </c>
      <c r="AA1650" s="10">
        <v>11.231476750100001</v>
      </c>
      <c r="AB1650" s="10">
        <v>11.672862453500001</v>
      </c>
      <c r="AC1650" s="4">
        <v>1.040924</v>
      </c>
      <c r="AD1650" s="4">
        <v>0.98081534576810003</v>
      </c>
      <c r="AE1650" s="4">
        <v>1.0191942969464001</v>
      </c>
      <c r="AF1650" s="4">
        <v>7.4646850000000002</v>
      </c>
      <c r="AG1650" s="4" t="s">
        <v>2935</v>
      </c>
      <c r="AH1650" s="4" t="s">
        <v>2935</v>
      </c>
      <c r="AI1650" s="4">
        <v>1.931119</v>
      </c>
      <c r="AJ1650" s="4">
        <v>8.8772210000000005</v>
      </c>
    </row>
    <row r="1651" spans="1:36" hidden="1" x14ac:dyDescent="0.3">
      <c r="A1651" s="1" t="s">
        <v>1645</v>
      </c>
      <c r="B1651" s="2">
        <v>125083417</v>
      </c>
      <c r="C1651" s="3" t="s">
        <v>2936</v>
      </c>
      <c r="D1651" s="4">
        <v>1593.2128499400001</v>
      </c>
      <c r="E1651" s="3" t="s">
        <v>3033</v>
      </c>
      <c r="F1651" s="3" t="s">
        <v>3033</v>
      </c>
      <c r="G1651" s="3" t="s">
        <v>3705</v>
      </c>
      <c r="H1651" s="3" t="s">
        <v>3713</v>
      </c>
      <c r="I1651" s="3"/>
      <c r="J1651" s="4">
        <v>-8.2325579999999992</v>
      </c>
      <c r="K1651" s="4">
        <v>-8.2325579999999992</v>
      </c>
      <c r="L1651" s="4">
        <v>-8.2325579999999992</v>
      </c>
      <c r="M1651" s="4">
        <v>6.87974</v>
      </c>
      <c r="N1651" s="4" t="s">
        <v>2935</v>
      </c>
      <c r="O1651" s="4" t="s">
        <v>2935</v>
      </c>
      <c r="P1651" s="4" t="s">
        <v>2935</v>
      </c>
      <c r="Q1651" s="4">
        <v>5.9602149999999998</v>
      </c>
      <c r="R1651" s="4" t="s">
        <v>2935</v>
      </c>
      <c r="S1651" s="3" t="s">
        <v>6164</v>
      </c>
      <c r="T1651" s="4">
        <v>19.73</v>
      </c>
      <c r="U1651" s="4">
        <v>1593.2128499400001</v>
      </c>
      <c r="V1651" s="10">
        <v>1466.212849</v>
      </c>
      <c r="W1651" s="4" t="s">
        <v>2935</v>
      </c>
      <c r="X1651" s="4">
        <v>22.72</v>
      </c>
      <c r="Y1651" s="4">
        <v>17.09</v>
      </c>
      <c r="Z1651" s="4" t="s">
        <v>2935</v>
      </c>
      <c r="AA1651" s="10" t="s">
        <v>2935</v>
      </c>
      <c r="AB1651" s="10" t="s">
        <v>2935</v>
      </c>
      <c r="AC1651" s="4">
        <v>0.67412099999999997</v>
      </c>
      <c r="AD1651" s="4" t="s">
        <v>2935</v>
      </c>
      <c r="AE1651" s="4" t="s">
        <v>2935</v>
      </c>
      <c r="AF1651" s="4">
        <v>5.9602149999999998</v>
      </c>
      <c r="AG1651" s="4" t="s">
        <v>2935</v>
      </c>
      <c r="AH1651" s="4" t="s">
        <v>2935</v>
      </c>
      <c r="AI1651" s="4" t="s">
        <v>2935</v>
      </c>
      <c r="AJ1651" s="4" t="s">
        <v>2935</v>
      </c>
    </row>
    <row r="1652" spans="1:36" hidden="1" x14ac:dyDescent="0.3">
      <c r="A1652" s="1" t="s">
        <v>1646</v>
      </c>
      <c r="B1652" s="2">
        <v>4274604</v>
      </c>
      <c r="C1652" s="3" t="s">
        <v>2919</v>
      </c>
      <c r="D1652" s="4">
        <v>2410.0272543299998</v>
      </c>
      <c r="E1652" s="3" t="s">
        <v>3107</v>
      </c>
      <c r="F1652" s="3" t="s">
        <v>3108</v>
      </c>
      <c r="G1652" s="3" t="s">
        <v>3328</v>
      </c>
      <c r="H1652" s="3" t="s">
        <v>3436</v>
      </c>
      <c r="I1652" s="3" t="s">
        <v>3714</v>
      </c>
      <c r="J1652" s="4">
        <v>109.413203</v>
      </c>
      <c r="K1652" s="4">
        <v>26.888888999999999</v>
      </c>
      <c r="L1652" s="4">
        <v>41.922120999999997</v>
      </c>
      <c r="M1652" s="5" t="s">
        <v>3715</v>
      </c>
      <c r="N1652" s="4">
        <v>143.94958</v>
      </c>
      <c r="O1652" s="4">
        <v>15.267379999999999</v>
      </c>
      <c r="P1652" s="4">
        <v>3.3307410000000002</v>
      </c>
      <c r="Q1652" s="4">
        <v>23.579799999999999</v>
      </c>
      <c r="R1652" s="4">
        <v>15.643326999999999</v>
      </c>
      <c r="S1652" s="3" t="s">
        <v>6165</v>
      </c>
      <c r="T1652" s="4">
        <v>17.13</v>
      </c>
      <c r="U1652" s="4">
        <v>2410.0272543299998</v>
      </c>
      <c r="V1652" s="10">
        <v>2641.4012539999999</v>
      </c>
      <c r="W1652" s="4" t="s">
        <v>2935</v>
      </c>
      <c r="X1652" s="4">
        <v>17.190000000000001</v>
      </c>
      <c r="Y1652" s="5" t="s">
        <v>6166</v>
      </c>
      <c r="Z1652" s="4">
        <v>143.94958</v>
      </c>
      <c r="AA1652" s="10">
        <v>19.787455238500002</v>
      </c>
      <c r="AB1652" s="10">
        <v>22.444380388300001</v>
      </c>
      <c r="AC1652" s="4">
        <v>3.9952589999999999</v>
      </c>
      <c r="AD1652" s="4">
        <v>3.9911124793902002</v>
      </c>
      <c r="AE1652" s="4">
        <v>4.3221106387474002</v>
      </c>
      <c r="AF1652" s="4">
        <v>23.579799999999999</v>
      </c>
      <c r="AG1652" s="4">
        <v>12.154180748143901</v>
      </c>
      <c r="AH1652" s="4">
        <v>13.109634460047999</v>
      </c>
      <c r="AI1652" s="4">
        <v>3.3307410000000002</v>
      </c>
      <c r="AJ1652" s="4" t="s">
        <v>2924</v>
      </c>
    </row>
    <row r="1653" spans="1:36" hidden="1" x14ac:dyDescent="0.3">
      <c r="A1653" s="1" t="s">
        <v>1647</v>
      </c>
      <c r="B1653" s="2">
        <v>6676360</v>
      </c>
      <c r="C1653" s="3" t="s">
        <v>2936</v>
      </c>
      <c r="D1653" s="4">
        <v>5499.9336662899996</v>
      </c>
      <c r="E1653" s="3" t="s">
        <v>3098</v>
      </c>
      <c r="F1653" s="3" t="s">
        <v>3098</v>
      </c>
      <c r="G1653" s="3" t="s">
        <v>3099</v>
      </c>
      <c r="H1653" s="3" t="s">
        <v>3158</v>
      </c>
      <c r="I1653" s="3" t="s">
        <v>3159</v>
      </c>
      <c r="J1653" s="4">
        <v>33.040664999999997</v>
      </c>
      <c r="K1653" s="4">
        <v>16.653161000000001</v>
      </c>
      <c r="L1653" s="4">
        <v>10.645657</v>
      </c>
      <c r="M1653" s="4">
        <v>7.2253259999999999</v>
      </c>
      <c r="N1653" s="4">
        <v>14.231339999999999</v>
      </c>
      <c r="O1653" s="4">
        <v>10.183941000000001</v>
      </c>
      <c r="P1653" s="4">
        <v>2.8891119999999999</v>
      </c>
      <c r="Q1653" s="4">
        <v>5.685295</v>
      </c>
      <c r="R1653" s="4">
        <v>15.644952999999999</v>
      </c>
      <c r="S1653" s="3" t="s">
        <v>6167</v>
      </c>
      <c r="T1653" s="4">
        <v>28.79</v>
      </c>
      <c r="U1653" s="4">
        <v>5499.9336662899996</v>
      </c>
      <c r="V1653" s="10">
        <v>5671.0706659999996</v>
      </c>
      <c r="W1653" s="4">
        <v>1.8061827023271999</v>
      </c>
      <c r="X1653" s="4">
        <v>29.02</v>
      </c>
      <c r="Y1653" s="4">
        <v>19.16</v>
      </c>
      <c r="Z1653" s="4">
        <v>14.231339999999999</v>
      </c>
      <c r="AA1653" s="10">
        <v>14.783814316500001</v>
      </c>
      <c r="AB1653" s="10">
        <v>14.629139375699999</v>
      </c>
      <c r="AC1653" s="4">
        <v>4.322775</v>
      </c>
      <c r="AD1653" s="4">
        <v>4.2749417929942002</v>
      </c>
      <c r="AE1653" s="4">
        <v>4.2963473192077997</v>
      </c>
      <c r="AF1653" s="4">
        <v>5.685295</v>
      </c>
      <c r="AG1653" s="4">
        <v>5.8808316995589003</v>
      </c>
      <c r="AH1653" s="4">
        <v>5.9402988508153003</v>
      </c>
      <c r="AI1653" s="4">
        <v>2.8891119999999999</v>
      </c>
      <c r="AJ1653" s="4">
        <v>2.8891119999999999</v>
      </c>
    </row>
    <row r="1654" spans="1:36" hidden="1" x14ac:dyDescent="0.3">
      <c r="A1654" s="1" t="s">
        <v>1648</v>
      </c>
      <c r="B1654" s="2">
        <v>4160255</v>
      </c>
      <c r="C1654" s="3" t="s">
        <v>2936</v>
      </c>
      <c r="D1654" s="4">
        <v>4758.9769143000003</v>
      </c>
      <c r="E1654" s="3" t="s">
        <v>2930</v>
      </c>
      <c r="F1654" s="3" t="s">
        <v>2954</v>
      </c>
      <c r="G1654" s="3" t="s">
        <v>2955</v>
      </c>
      <c r="H1654" s="3" t="s">
        <v>2956</v>
      </c>
      <c r="I1654" s="3" t="s">
        <v>3390</v>
      </c>
      <c r="J1654" s="4">
        <v>30.741278999999999</v>
      </c>
      <c r="K1654" s="4">
        <v>9.0743740000000006</v>
      </c>
      <c r="L1654" s="4">
        <v>3.728618</v>
      </c>
      <c r="M1654" s="4">
        <v>3.4700920000000002</v>
      </c>
      <c r="N1654" s="4">
        <v>9.7931410000000003</v>
      </c>
      <c r="O1654" s="4" t="s">
        <v>2924</v>
      </c>
      <c r="P1654" s="4">
        <v>1.765225</v>
      </c>
      <c r="Q1654" s="4" t="s">
        <v>2935</v>
      </c>
      <c r="R1654" s="4">
        <v>20.811039000000001</v>
      </c>
      <c r="S1654" s="3" t="s">
        <v>6168</v>
      </c>
      <c r="T1654" s="4">
        <v>53.97</v>
      </c>
      <c r="U1654" s="4">
        <v>4758.9769143000003</v>
      </c>
      <c r="V1654" s="10">
        <v>6885.3999139999996</v>
      </c>
      <c r="W1654" s="4">
        <v>5.5586436909394097</v>
      </c>
      <c r="X1654" s="4">
        <v>53.98</v>
      </c>
      <c r="Y1654" s="4">
        <v>41.18</v>
      </c>
      <c r="Z1654" s="4">
        <v>9.7931410000000003</v>
      </c>
      <c r="AA1654" s="10">
        <v>13.3913949679</v>
      </c>
      <c r="AB1654" s="10">
        <v>13.1441472378</v>
      </c>
      <c r="AC1654" s="4">
        <v>12.993846</v>
      </c>
      <c r="AD1654" s="4">
        <v>12.2410961447142</v>
      </c>
      <c r="AE1654" s="4">
        <v>12.703994586585999</v>
      </c>
      <c r="AF1654" s="4" t="s">
        <v>2935</v>
      </c>
      <c r="AG1654" s="4" t="s">
        <v>2935</v>
      </c>
      <c r="AH1654" s="4" t="s">
        <v>2935</v>
      </c>
      <c r="AI1654" s="4">
        <v>1.765225</v>
      </c>
      <c r="AJ1654" s="4">
        <v>1.765225</v>
      </c>
    </row>
    <row r="1655" spans="1:36" hidden="1" x14ac:dyDescent="0.3">
      <c r="A1655" s="1" t="s">
        <v>1649</v>
      </c>
      <c r="B1655" s="2">
        <v>4913670</v>
      </c>
      <c r="C1655" s="3" t="s">
        <v>2919</v>
      </c>
      <c r="D1655" s="4">
        <v>11936.64970278</v>
      </c>
      <c r="E1655" s="3" t="s">
        <v>2925</v>
      </c>
      <c r="F1655" s="3" t="s">
        <v>2981</v>
      </c>
      <c r="G1655" s="3" t="s">
        <v>2982</v>
      </c>
      <c r="H1655" s="3" t="s">
        <v>3063</v>
      </c>
      <c r="I1655" s="3" t="s">
        <v>3290</v>
      </c>
      <c r="J1655" s="4">
        <v>156.01601099999999</v>
      </c>
      <c r="K1655" s="4">
        <v>11.209982999999999</v>
      </c>
      <c r="L1655" s="4">
        <v>5.5733569999999997</v>
      </c>
      <c r="M1655" s="4">
        <v>11.483646</v>
      </c>
      <c r="N1655" s="4">
        <v>57.804358999999998</v>
      </c>
      <c r="O1655" s="4">
        <v>73.120377000000005</v>
      </c>
      <c r="P1655" s="4">
        <v>10.458830000000001</v>
      </c>
      <c r="Q1655" s="4">
        <v>109.794055</v>
      </c>
      <c r="R1655" s="4">
        <v>90.447992999999997</v>
      </c>
      <c r="S1655" s="3" t="s">
        <v>6169</v>
      </c>
      <c r="T1655" s="4">
        <v>108.73</v>
      </c>
      <c r="U1655" s="4">
        <v>11936.64970278</v>
      </c>
      <c r="V1655" s="10">
        <v>11455.362702</v>
      </c>
      <c r="W1655" s="4" t="s">
        <v>2935</v>
      </c>
      <c r="X1655" s="4">
        <v>113.61</v>
      </c>
      <c r="Y1655" s="4">
        <v>41.56</v>
      </c>
      <c r="Z1655" s="4">
        <v>57.804358999999998</v>
      </c>
      <c r="AA1655" s="10">
        <v>101.569360112</v>
      </c>
      <c r="AB1655" s="10">
        <v>111.4939346397</v>
      </c>
      <c r="AC1655" s="4">
        <v>12.97889</v>
      </c>
      <c r="AD1655" s="4">
        <v>11.062099532567499</v>
      </c>
      <c r="AE1655" s="4">
        <v>11.588749205353601</v>
      </c>
      <c r="AF1655" s="4">
        <v>109.794055</v>
      </c>
      <c r="AG1655" s="4">
        <v>64.820822935263294</v>
      </c>
      <c r="AH1655" s="4">
        <v>78.318799875377593</v>
      </c>
      <c r="AI1655" s="4">
        <v>10.458830000000001</v>
      </c>
      <c r="AJ1655" s="4">
        <v>21.719936000000001</v>
      </c>
    </row>
    <row r="1656" spans="1:36" hidden="1" x14ac:dyDescent="0.3">
      <c r="A1656" s="1" t="s">
        <v>1650</v>
      </c>
      <c r="B1656" s="2">
        <v>4915543</v>
      </c>
      <c r="C1656" s="3" t="s">
        <v>2941</v>
      </c>
      <c r="D1656" s="4">
        <v>850.7109663</v>
      </c>
      <c r="E1656" s="3" t="s">
        <v>2925</v>
      </c>
      <c r="F1656" s="3" t="s">
        <v>2997</v>
      </c>
      <c r="G1656" s="3" t="s">
        <v>2998</v>
      </c>
      <c r="H1656" s="3" t="s">
        <v>2998</v>
      </c>
      <c r="I1656" s="3" t="s">
        <v>3716</v>
      </c>
      <c r="J1656" s="4">
        <v>-5.7036709999999999</v>
      </c>
      <c r="K1656" s="4">
        <v>25.655213</v>
      </c>
      <c r="L1656" s="4">
        <v>6.306972</v>
      </c>
      <c r="M1656" s="4">
        <v>4.6821929999999998</v>
      </c>
      <c r="N1656" s="4" t="s">
        <v>2924</v>
      </c>
      <c r="O1656" s="4">
        <v>17.343247999999999</v>
      </c>
      <c r="P1656" s="4">
        <v>1.6570659999999999</v>
      </c>
      <c r="Q1656" s="4">
        <v>18.271975999999999</v>
      </c>
      <c r="R1656" s="4">
        <v>17.403144999999999</v>
      </c>
      <c r="S1656" s="3" t="s">
        <v>6170</v>
      </c>
      <c r="T1656" s="4">
        <v>43.15</v>
      </c>
      <c r="U1656" s="4">
        <v>850.7109663</v>
      </c>
      <c r="V1656" s="10">
        <v>863.02196600000002</v>
      </c>
      <c r="W1656" s="4" t="s">
        <v>2935</v>
      </c>
      <c r="X1656" s="4">
        <v>56.03</v>
      </c>
      <c r="Y1656" s="4">
        <v>30.2</v>
      </c>
      <c r="Z1656" s="4" t="s">
        <v>2924</v>
      </c>
      <c r="AA1656" s="10">
        <v>15.0421808547</v>
      </c>
      <c r="AB1656" s="10">
        <v>18.946212952700002</v>
      </c>
      <c r="AC1656" s="4">
        <v>1.1587529999999999</v>
      </c>
      <c r="AD1656" s="4">
        <v>0.97661686349200005</v>
      </c>
      <c r="AE1656" s="4">
        <v>1.01959794106</v>
      </c>
      <c r="AF1656" s="4">
        <v>18.271975999999999</v>
      </c>
      <c r="AG1656" s="4">
        <v>7.7868985473247001</v>
      </c>
      <c r="AH1656" s="4">
        <v>9.1993170080703006</v>
      </c>
      <c r="AI1656" s="4">
        <v>1.6570659999999999</v>
      </c>
      <c r="AJ1656" s="4">
        <v>2.9347750000000001</v>
      </c>
    </row>
    <row r="1657" spans="1:36" hidden="1" x14ac:dyDescent="0.3">
      <c r="A1657" s="1" t="s">
        <v>1651</v>
      </c>
      <c r="B1657" s="2">
        <v>4996089</v>
      </c>
      <c r="C1657" s="3" t="s">
        <v>2936</v>
      </c>
      <c r="D1657" s="4">
        <v>2963.0609399999998</v>
      </c>
      <c r="E1657" s="3" t="s">
        <v>3107</v>
      </c>
      <c r="F1657" s="3" t="s">
        <v>3108</v>
      </c>
      <c r="G1657" s="3" t="s">
        <v>3212</v>
      </c>
      <c r="H1657" s="3" t="s">
        <v>3213</v>
      </c>
      <c r="I1657" s="3" t="s">
        <v>3214</v>
      </c>
      <c r="J1657" s="4">
        <v>-9.0909089999999999</v>
      </c>
      <c r="K1657" s="4">
        <v>-0.73738000000000004</v>
      </c>
      <c r="L1657" s="4">
        <v>8.0914149999999996</v>
      </c>
      <c r="M1657" s="4">
        <v>3.1839620000000002</v>
      </c>
      <c r="N1657" s="4" t="s">
        <v>2924</v>
      </c>
      <c r="O1657" s="4" t="s">
        <v>2924</v>
      </c>
      <c r="P1657" s="4">
        <v>16.176665</v>
      </c>
      <c r="Q1657" s="4">
        <v>18.880604000000002</v>
      </c>
      <c r="R1657" s="4">
        <v>56.260896000000002</v>
      </c>
      <c r="S1657" s="3" t="s">
        <v>6171</v>
      </c>
      <c r="T1657" s="4">
        <v>17.5</v>
      </c>
      <c r="U1657" s="4">
        <v>2963.0609399999998</v>
      </c>
      <c r="V1657" s="10">
        <v>3571.84555</v>
      </c>
      <c r="W1657" s="4">
        <v>0</v>
      </c>
      <c r="X1657" s="4">
        <v>22</v>
      </c>
      <c r="Y1657" s="4">
        <v>13.5</v>
      </c>
      <c r="Z1657" s="4" t="s">
        <v>2924</v>
      </c>
      <c r="AA1657" s="10" t="s">
        <v>2924</v>
      </c>
      <c r="AB1657" s="10" t="s">
        <v>2924</v>
      </c>
      <c r="AC1657" s="4">
        <v>4.2709070000000002</v>
      </c>
      <c r="AD1657" s="4">
        <v>4.2840785225297999</v>
      </c>
      <c r="AE1657" s="4">
        <v>4.2840785225297999</v>
      </c>
      <c r="AF1657" s="4">
        <v>18.880604000000002</v>
      </c>
      <c r="AG1657" s="4">
        <v>18.240604996904199</v>
      </c>
      <c r="AH1657" s="4">
        <v>18.240604996904199</v>
      </c>
      <c r="AI1657" s="4">
        <v>16.176665</v>
      </c>
      <c r="AJ1657" s="4" t="s">
        <v>2924</v>
      </c>
    </row>
    <row r="1658" spans="1:36" hidden="1" x14ac:dyDescent="0.3">
      <c r="A1658" s="1" t="s">
        <v>1652</v>
      </c>
      <c r="B1658" s="2">
        <v>4553149</v>
      </c>
      <c r="C1658" s="3" t="s">
        <v>2919</v>
      </c>
      <c r="D1658" s="4">
        <v>17125.508231600001</v>
      </c>
      <c r="E1658" s="3" t="s">
        <v>2946</v>
      </c>
      <c r="F1658" s="3" t="s">
        <v>2947</v>
      </c>
      <c r="G1658" s="3" t="s">
        <v>2948</v>
      </c>
      <c r="H1658" s="3" t="s">
        <v>2990</v>
      </c>
      <c r="I1658" s="3" t="s">
        <v>2950</v>
      </c>
      <c r="J1658" s="4">
        <v>25.661020000000001</v>
      </c>
      <c r="K1658" s="4">
        <v>7.9665780000000002</v>
      </c>
      <c r="L1658" s="4">
        <v>-4.0777229999999998</v>
      </c>
      <c r="M1658" s="4">
        <v>2.8537889999999999</v>
      </c>
      <c r="N1658" s="4">
        <v>79.931584999999998</v>
      </c>
      <c r="O1658" s="4">
        <v>63.539541999999997</v>
      </c>
      <c r="P1658" s="4">
        <v>61.612831999999997</v>
      </c>
      <c r="Q1658" s="4">
        <v>61.821424999999998</v>
      </c>
      <c r="R1658" s="4">
        <v>67.248632000000001</v>
      </c>
      <c r="S1658" s="3" t="s">
        <v>6172</v>
      </c>
      <c r="T1658" s="5" t="s">
        <v>6173</v>
      </c>
      <c r="U1658" s="4">
        <v>17125.508231600001</v>
      </c>
      <c r="V1658" s="10">
        <v>16960.584231000001</v>
      </c>
      <c r="W1658" s="4" t="s">
        <v>2935</v>
      </c>
      <c r="X1658" s="5" t="s">
        <v>6174</v>
      </c>
      <c r="Y1658" s="4">
        <v>199.22499999999999</v>
      </c>
      <c r="Z1658" s="4">
        <v>79.931584999999998</v>
      </c>
      <c r="AA1658" s="10">
        <v>59.899171152599997</v>
      </c>
      <c r="AB1658" s="10">
        <v>60.777624123700001</v>
      </c>
      <c r="AC1658" s="4">
        <v>16.550044</v>
      </c>
      <c r="AD1658" s="4">
        <v>15.322977758235201</v>
      </c>
      <c r="AE1658" s="4">
        <v>16.332645932701698</v>
      </c>
      <c r="AF1658" s="4">
        <v>61.821424999999998</v>
      </c>
      <c r="AG1658" s="4">
        <v>45.501463940393002</v>
      </c>
      <c r="AH1658" s="4">
        <v>47.021131586100097</v>
      </c>
      <c r="AI1658" s="4">
        <v>61.612831999999997</v>
      </c>
      <c r="AJ1658" s="4">
        <v>79.388447999999997</v>
      </c>
    </row>
    <row r="1659" spans="1:36" hidden="1" x14ac:dyDescent="0.3">
      <c r="A1659" s="1" t="s">
        <v>1653</v>
      </c>
      <c r="B1659" s="2">
        <v>4811695</v>
      </c>
      <c r="C1659" s="3" t="s">
        <v>2941</v>
      </c>
      <c r="D1659" s="4">
        <v>1886.3194201199999</v>
      </c>
      <c r="E1659" s="3" t="s">
        <v>2920</v>
      </c>
      <c r="F1659" s="3" t="s">
        <v>2921</v>
      </c>
      <c r="G1659" s="3" t="s">
        <v>2942</v>
      </c>
      <c r="H1659" s="3" t="s">
        <v>2942</v>
      </c>
      <c r="I1659" s="3" t="s">
        <v>2943</v>
      </c>
      <c r="J1659" s="4">
        <v>88.950276000000002</v>
      </c>
      <c r="K1659" s="4">
        <v>28.330206</v>
      </c>
      <c r="L1659" s="4">
        <v>3.0120480000000001</v>
      </c>
      <c r="M1659" s="4">
        <v>0.58823499999999995</v>
      </c>
      <c r="N1659" s="4">
        <v>86.582278000000002</v>
      </c>
      <c r="O1659" s="4">
        <v>64.528301999999996</v>
      </c>
      <c r="P1659" s="4" t="s">
        <v>2924</v>
      </c>
      <c r="Q1659" s="4">
        <v>30.089320000000001</v>
      </c>
      <c r="R1659" s="4">
        <v>39.063609999999997</v>
      </c>
      <c r="S1659" s="3" t="s">
        <v>6175</v>
      </c>
      <c r="T1659" s="4">
        <v>6.84</v>
      </c>
      <c r="U1659" s="4">
        <v>1886.3194201199999</v>
      </c>
      <c r="V1659" s="10">
        <v>1975.5444199999999</v>
      </c>
      <c r="W1659" s="4" t="s">
        <v>2935</v>
      </c>
      <c r="X1659" s="4">
        <v>7.63</v>
      </c>
      <c r="Y1659" s="5" t="s">
        <v>6176</v>
      </c>
      <c r="Z1659" s="4">
        <v>86.582278000000002</v>
      </c>
      <c r="AA1659" s="10">
        <v>47.172413793099999</v>
      </c>
      <c r="AB1659" s="10">
        <v>66.731707317000001</v>
      </c>
      <c r="AC1659" s="4">
        <v>7.3935050000000002</v>
      </c>
      <c r="AD1659" s="4">
        <v>6.4001454619437004</v>
      </c>
      <c r="AE1659" s="4">
        <v>6.9675320307932997</v>
      </c>
      <c r="AF1659" s="4">
        <v>30.089320000000001</v>
      </c>
      <c r="AG1659" s="4" t="s">
        <v>2935</v>
      </c>
      <c r="AH1659" s="4" t="s">
        <v>2935</v>
      </c>
      <c r="AI1659" s="4" t="s">
        <v>2924</v>
      </c>
      <c r="AJ1659" s="4" t="s">
        <v>2924</v>
      </c>
    </row>
    <row r="1660" spans="1:36" hidden="1" x14ac:dyDescent="0.3">
      <c r="A1660" s="1" t="s">
        <v>1654</v>
      </c>
      <c r="B1660" s="2">
        <v>4185702</v>
      </c>
      <c r="C1660" s="3" t="s">
        <v>2936</v>
      </c>
      <c r="D1660" s="4">
        <v>2932.5839602400001</v>
      </c>
      <c r="E1660" s="3" t="s">
        <v>2937</v>
      </c>
      <c r="F1660" s="3" t="s">
        <v>2967</v>
      </c>
      <c r="G1660" s="3" t="s">
        <v>3087</v>
      </c>
      <c r="H1660" s="3" t="s">
        <v>3088</v>
      </c>
      <c r="I1660" s="3" t="s">
        <v>3149</v>
      </c>
      <c r="J1660" s="4">
        <v>-18.080504000000001</v>
      </c>
      <c r="K1660" s="4">
        <v>-12.492997000000001</v>
      </c>
      <c r="L1660" s="4">
        <v>-0.57288399999999995</v>
      </c>
      <c r="M1660" s="4">
        <v>1.2641819999999999</v>
      </c>
      <c r="N1660" s="4">
        <v>80.102564000000001</v>
      </c>
      <c r="O1660" s="4">
        <v>26.769494000000002</v>
      </c>
      <c r="P1660" s="4">
        <v>1.357966</v>
      </c>
      <c r="Q1660" s="4">
        <v>6.5648939999999998</v>
      </c>
      <c r="R1660" s="4">
        <v>10.532197</v>
      </c>
      <c r="S1660" s="3" t="s">
        <v>6177</v>
      </c>
      <c r="T1660" s="4">
        <v>62.48</v>
      </c>
      <c r="U1660" s="4">
        <v>2932.5839602400001</v>
      </c>
      <c r="V1660" s="10">
        <v>3948.7839600000002</v>
      </c>
      <c r="W1660" s="4">
        <v>4.9295774647887303</v>
      </c>
      <c r="X1660" s="4">
        <v>80.245000000000005</v>
      </c>
      <c r="Y1660" s="4">
        <v>59.35</v>
      </c>
      <c r="Z1660" s="4">
        <v>80.102564000000001</v>
      </c>
      <c r="AA1660" s="10">
        <v>13.4658074527</v>
      </c>
      <c r="AB1660" s="10">
        <v>13.7217050228</v>
      </c>
      <c r="AC1660" s="4">
        <v>0.21834899999999999</v>
      </c>
      <c r="AD1660" s="4">
        <v>0.2204930777495</v>
      </c>
      <c r="AE1660" s="4">
        <v>0.22015766506250001</v>
      </c>
      <c r="AF1660" s="4">
        <v>6.5648939999999998</v>
      </c>
      <c r="AG1660" s="4">
        <v>8.6593291010164002</v>
      </c>
      <c r="AH1660" s="4">
        <v>8.6952293014915991</v>
      </c>
      <c r="AI1660" s="4">
        <v>1.357966</v>
      </c>
      <c r="AJ1660" s="4">
        <v>35.219842</v>
      </c>
    </row>
    <row r="1661" spans="1:36" hidden="1" x14ac:dyDescent="0.3">
      <c r="A1661" s="1" t="s">
        <v>1655</v>
      </c>
      <c r="B1661" s="2">
        <v>5249016</v>
      </c>
      <c r="C1661" s="3" t="s">
        <v>2919</v>
      </c>
      <c r="D1661" s="4">
        <v>11102.992218720001</v>
      </c>
      <c r="E1661" s="3" t="s">
        <v>3007</v>
      </c>
      <c r="F1661" s="3" t="s">
        <v>3075</v>
      </c>
      <c r="G1661" s="3" t="s">
        <v>3075</v>
      </c>
      <c r="H1661" s="3" t="s">
        <v>3076</v>
      </c>
      <c r="I1661" s="3" t="s">
        <v>3077</v>
      </c>
      <c r="J1661" s="4">
        <v>68.302181000000004</v>
      </c>
      <c r="K1661" s="4">
        <v>25.384391999999998</v>
      </c>
      <c r="L1661" s="4">
        <v>-1.7280580000000001</v>
      </c>
      <c r="M1661" s="4">
        <v>2.9047619999999998</v>
      </c>
      <c r="N1661" s="4">
        <v>28.174707000000001</v>
      </c>
      <c r="O1661" s="4">
        <v>16.764934</v>
      </c>
      <c r="P1661" s="4">
        <v>3.8672149999999998</v>
      </c>
      <c r="Q1661" s="4">
        <v>21.993389000000001</v>
      </c>
      <c r="R1661" s="4">
        <v>18.518606999999999</v>
      </c>
      <c r="S1661" s="3" t="s">
        <v>6178</v>
      </c>
      <c r="T1661" s="4">
        <v>43.22</v>
      </c>
      <c r="U1661" s="4">
        <v>11102.992218720001</v>
      </c>
      <c r="V1661" s="10">
        <v>10006.992217999999</v>
      </c>
      <c r="W1661" s="4" t="s">
        <v>2935</v>
      </c>
      <c r="X1661" s="4">
        <v>50.01</v>
      </c>
      <c r="Y1661" s="4">
        <v>22.13</v>
      </c>
      <c r="Z1661" s="4">
        <v>28.174707000000001</v>
      </c>
      <c r="AA1661" s="10">
        <v>28.010369410199999</v>
      </c>
      <c r="AB1661" s="10">
        <v>30.637706637899999</v>
      </c>
      <c r="AC1661" s="4">
        <v>3.0342609999999999</v>
      </c>
      <c r="AD1661" s="4">
        <v>2.7642438272124998</v>
      </c>
      <c r="AE1661" s="4">
        <v>2.9568300054673999</v>
      </c>
      <c r="AF1661" s="4">
        <v>21.993389000000001</v>
      </c>
      <c r="AG1661" s="4">
        <v>10.3574768040778</v>
      </c>
      <c r="AH1661" s="4">
        <v>11.498246620013299</v>
      </c>
      <c r="AI1661" s="4">
        <v>3.8672149999999998</v>
      </c>
      <c r="AJ1661" s="4">
        <v>4.4497070000000001</v>
      </c>
    </row>
    <row r="1662" spans="1:36" hidden="1" x14ac:dyDescent="0.3">
      <c r="A1662" s="1" t="s">
        <v>1656</v>
      </c>
      <c r="B1662" s="2">
        <v>4356306</v>
      </c>
      <c r="C1662" s="3" t="s">
        <v>2957</v>
      </c>
      <c r="D1662" s="4">
        <v>8377.2736066100006</v>
      </c>
      <c r="E1662" s="3" t="s">
        <v>2946</v>
      </c>
      <c r="F1662" s="3" t="s">
        <v>2947</v>
      </c>
      <c r="G1662" s="3" t="s">
        <v>2948</v>
      </c>
      <c r="H1662" s="3" t="s">
        <v>2990</v>
      </c>
      <c r="I1662" s="3" t="s">
        <v>2950</v>
      </c>
      <c r="J1662" s="4">
        <v>128.133217</v>
      </c>
      <c r="K1662" s="4">
        <v>54.389087000000004</v>
      </c>
      <c r="L1662" s="4">
        <v>37.216658000000002</v>
      </c>
      <c r="M1662" s="4">
        <v>23.540579000000001</v>
      </c>
      <c r="N1662" s="4">
        <v>41.983871000000001</v>
      </c>
      <c r="O1662" s="4" t="s">
        <v>2924</v>
      </c>
      <c r="P1662" s="4">
        <v>2.7794979999999998</v>
      </c>
      <c r="Q1662" s="4">
        <v>20.118621000000001</v>
      </c>
      <c r="R1662" s="4" t="s">
        <v>2924</v>
      </c>
      <c r="S1662" s="3" t="s">
        <v>6179</v>
      </c>
      <c r="T1662" s="4">
        <v>26.03</v>
      </c>
      <c r="U1662" s="4">
        <v>8377.2736066100006</v>
      </c>
      <c r="V1662" s="10">
        <v>8852.0926060000002</v>
      </c>
      <c r="W1662" s="4" t="s">
        <v>2935</v>
      </c>
      <c r="X1662" s="4">
        <v>34.090000000000003</v>
      </c>
      <c r="Y1662" s="4">
        <v>10.76</v>
      </c>
      <c r="Z1662" s="4">
        <v>41.983871000000001</v>
      </c>
      <c r="AA1662" s="10" t="s">
        <v>2924</v>
      </c>
      <c r="AB1662" s="10" t="s">
        <v>2924</v>
      </c>
      <c r="AC1662" s="4">
        <v>14.784238999999999</v>
      </c>
      <c r="AD1662" s="4">
        <v>9.6437489191477006</v>
      </c>
      <c r="AE1662" s="4">
        <v>14.4386005684495</v>
      </c>
      <c r="AF1662" s="4">
        <v>20.118621000000001</v>
      </c>
      <c r="AG1662" s="4">
        <v>23.493332273508098</v>
      </c>
      <c r="AH1662" s="4">
        <v>15.668344835280299</v>
      </c>
      <c r="AI1662" s="4">
        <v>2.7794979999999998</v>
      </c>
      <c r="AJ1662" s="4">
        <v>2.8296549999999998</v>
      </c>
    </row>
    <row r="1663" spans="1:36" hidden="1" x14ac:dyDescent="0.3">
      <c r="A1663" s="1" t="s">
        <v>1657</v>
      </c>
      <c r="B1663" s="2">
        <v>4011154</v>
      </c>
      <c r="C1663" s="3" t="s">
        <v>2936</v>
      </c>
      <c r="D1663" s="4">
        <v>15971.164521799999</v>
      </c>
      <c r="E1663" s="3" t="s">
        <v>3098</v>
      </c>
      <c r="F1663" s="3" t="s">
        <v>3098</v>
      </c>
      <c r="G1663" s="3" t="s">
        <v>3099</v>
      </c>
      <c r="H1663" s="3" t="s">
        <v>3158</v>
      </c>
      <c r="I1663" s="3" t="s">
        <v>3159</v>
      </c>
      <c r="J1663" s="4">
        <v>12.623274</v>
      </c>
      <c r="K1663" s="4">
        <v>3.1803400000000002</v>
      </c>
      <c r="L1663" s="4">
        <v>7.2904920000000004</v>
      </c>
      <c r="M1663" s="4">
        <v>-0.13990900000000001</v>
      </c>
      <c r="N1663" s="4" t="s">
        <v>2935</v>
      </c>
      <c r="O1663" s="4" t="s">
        <v>2935</v>
      </c>
      <c r="P1663" s="4" t="s">
        <v>2935</v>
      </c>
      <c r="Q1663" s="4" t="s">
        <v>2935</v>
      </c>
      <c r="R1663" s="4" t="s">
        <v>2935</v>
      </c>
      <c r="S1663" s="3" t="s">
        <v>6180</v>
      </c>
      <c r="T1663" s="4">
        <v>28.55</v>
      </c>
      <c r="U1663" s="4">
        <v>15971.164521799999</v>
      </c>
      <c r="V1663" s="10">
        <v>20583.164520999999</v>
      </c>
      <c r="W1663" s="4">
        <v>1.5411558669001799</v>
      </c>
      <c r="X1663" s="4">
        <v>30.06</v>
      </c>
      <c r="Y1663" s="4">
        <v>21.81</v>
      </c>
      <c r="Z1663" s="4" t="s">
        <v>2935</v>
      </c>
      <c r="AA1663" s="10">
        <v>12.6866334873</v>
      </c>
      <c r="AB1663" s="10">
        <v>11.6624864175</v>
      </c>
      <c r="AC1663" s="4" t="s">
        <v>2935</v>
      </c>
      <c r="AD1663" s="4">
        <v>3.1214869461757</v>
      </c>
      <c r="AE1663" s="4">
        <v>3.0750974110703999</v>
      </c>
      <c r="AF1663" s="4" t="s">
        <v>2935</v>
      </c>
      <c r="AG1663" s="4">
        <v>4.7423185780428998</v>
      </c>
      <c r="AH1663" s="4">
        <v>4.7080353547001002</v>
      </c>
      <c r="AI1663" s="4" t="s">
        <v>2935</v>
      </c>
      <c r="AJ1663" s="4" t="s">
        <v>2935</v>
      </c>
    </row>
    <row r="1664" spans="1:36" hidden="1" x14ac:dyDescent="0.3">
      <c r="A1664" s="1" t="s">
        <v>1658</v>
      </c>
      <c r="B1664" s="2">
        <v>4136924</v>
      </c>
      <c r="C1664" s="3" t="s">
        <v>2936</v>
      </c>
      <c r="D1664" s="4">
        <v>50933.721112959996</v>
      </c>
      <c r="E1664" s="3" t="s">
        <v>3098</v>
      </c>
      <c r="F1664" s="3" t="s">
        <v>3098</v>
      </c>
      <c r="G1664" s="3" t="s">
        <v>3099</v>
      </c>
      <c r="H1664" s="3" t="s">
        <v>3335</v>
      </c>
      <c r="I1664" s="3" t="s">
        <v>3336</v>
      </c>
      <c r="J1664" s="5" t="s">
        <v>3717</v>
      </c>
      <c r="K1664" s="4">
        <v>-7.7424609999999996</v>
      </c>
      <c r="L1664" s="4">
        <v>0.151668</v>
      </c>
      <c r="M1664" s="4">
        <v>0.60944600000000004</v>
      </c>
      <c r="N1664" s="4">
        <v>12.452267000000001</v>
      </c>
      <c r="O1664" s="4">
        <v>10.526036</v>
      </c>
      <c r="P1664" s="4">
        <v>2.720453</v>
      </c>
      <c r="Q1664" s="4">
        <v>6.3869809999999996</v>
      </c>
      <c r="R1664" s="4">
        <v>20.302365000000002</v>
      </c>
      <c r="S1664" s="3" t="s">
        <v>6181</v>
      </c>
      <c r="T1664" s="4">
        <v>158.47999999999999</v>
      </c>
      <c r="U1664" s="4">
        <v>50933.721112959996</v>
      </c>
      <c r="V1664" s="10">
        <v>81965.721111999999</v>
      </c>
      <c r="W1664" s="4">
        <v>2.2968197879858701</v>
      </c>
      <c r="X1664" s="5" t="s">
        <v>6182</v>
      </c>
      <c r="Y1664" s="4">
        <v>140.97499999999999</v>
      </c>
      <c r="Z1664" s="4">
        <v>12.452267000000001</v>
      </c>
      <c r="AA1664" s="10">
        <v>17.5325250022</v>
      </c>
      <c r="AB1664" s="10">
        <v>16.761767769900001</v>
      </c>
      <c r="AC1664" s="4">
        <v>0.57451300000000005</v>
      </c>
      <c r="AD1664" s="4">
        <v>0.61250330318070001</v>
      </c>
      <c r="AE1664" s="4">
        <v>0.58624440295669999</v>
      </c>
      <c r="AF1664" s="4">
        <v>6.3869809999999996</v>
      </c>
      <c r="AG1664" s="4">
        <v>7.8650123689221001</v>
      </c>
      <c r="AH1664" s="4">
        <v>7.3131865441731003</v>
      </c>
      <c r="AI1664" s="4">
        <v>2.720453</v>
      </c>
      <c r="AJ1664" s="4">
        <v>4.818632</v>
      </c>
    </row>
    <row r="1665" spans="1:36" hidden="1" x14ac:dyDescent="0.3">
      <c r="A1665" s="1" t="s">
        <v>1659</v>
      </c>
      <c r="B1665" s="2">
        <v>10858982</v>
      </c>
      <c r="C1665" s="3" t="s">
        <v>2919</v>
      </c>
      <c r="D1665" s="4">
        <v>740.42309609999995</v>
      </c>
      <c r="E1665" s="3" t="s">
        <v>2920</v>
      </c>
      <c r="F1665" s="3" t="s">
        <v>2921</v>
      </c>
      <c r="G1665" s="3" t="s">
        <v>2922</v>
      </c>
      <c r="H1665" s="3" t="s">
        <v>2922</v>
      </c>
      <c r="I1665" s="3" t="s">
        <v>3225</v>
      </c>
      <c r="J1665" s="4">
        <v>-2.429907</v>
      </c>
      <c r="K1665" s="4">
        <v>-41.083520999999998</v>
      </c>
      <c r="L1665" s="4">
        <v>-33.756345000000003</v>
      </c>
      <c r="M1665" s="4">
        <v>18.099547999999999</v>
      </c>
      <c r="N1665" s="4" t="s">
        <v>2924</v>
      </c>
      <c r="O1665" s="4" t="s">
        <v>2924</v>
      </c>
      <c r="P1665" s="4">
        <v>2.1410990000000001</v>
      </c>
      <c r="Q1665" s="4">
        <v>59.826362000000003</v>
      </c>
      <c r="R1665" s="4">
        <v>27.261108</v>
      </c>
      <c r="S1665" s="3" t="s">
        <v>6183</v>
      </c>
      <c r="T1665" s="5" t="s">
        <v>6184</v>
      </c>
      <c r="U1665" s="4">
        <v>740.42309609999995</v>
      </c>
      <c r="V1665" s="10">
        <v>1043.596096</v>
      </c>
      <c r="W1665" s="4" t="s">
        <v>2935</v>
      </c>
      <c r="X1665" s="5" t="s">
        <v>6185</v>
      </c>
      <c r="Y1665" s="5" t="s">
        <v>6186</v>
      </c>
      <c r="Z1665" s="4" t="s">
        <v>2924</v>
      </c>
      <c r="AA1665" s="10" t="s">
        <v>2924</v>
      </c>
      <c r="AB1665" s="10" t="s">
        <v>2924</v>
      </c>
      <c r="AC1665" s="4">
        <v>3.768583</v>
      </c>
      <c r="AD1665" s="4">
        <v>4.0432833474296004</v>
      </c>
      <c r="AE1665" s="4">
        <v>4.0054983154467996</v>
      </c>
      <c r="AF1665" s="4">
        <v>59.826362000000003</v>
      </c>
      <c r="AG1665" s="4">
        <v>24.387359841093701</v>
      </c>
      <c r="AH1665" s="4">
        <v>23.340690046956698</v>
      </c>
      <c r="AI1665" s="4">
        <v>2.1410990000000001</v>
      </c>
      <c r="AJ1665" s="4" t="s">
        <v>2924</v>
      </c>
    </row>
    <row r="1666" spans="1:36" hidden="1" x14ac:dyDescent="0.3">
      <c r="A1666" s="1" t="s">
        <v>1660</v>
      </c>
      <c r="B1666" s="2">
        <v>4412290</v>
      </c>
      <c r="C1666" s="3" t="s">
        <v>2936</v>
      </c>
      <c r="D1666" s="4">
        <v>1598.9876972</v>
      </c>
      <c r="E1666" s="3" t="s">
        <v>2977</v>
      </c>
      <c r="F1666" s="3" t="s">
        <v>3358</v>
      </c>
      <c r="G1666" s="3" t="s">
        <v>3358</v>
      </c>
      <c r="H1666" s="3" t="s">
        <v>3359</v>
      </c>
      <c r="I1666" s="3" t="s">
        <v>3308</v>
      </c>
      <c r="J1666" s="4">
        <v>23.760888999999999</v>
      </c>
      <c r="K1666" s="4">
        <v>9.6327829999999999</v>
      </c>
      <c r="L1666" s="4">
        <v>11.111110999999999</v>
      </c>
      <c r="M1666" s="4">
        <v>1.4029039999999999</v>
      </c>
      <c r="N1666" s="4" t="s">
        <v>2924</v>
      </c>
      <c r="O1666" s="4" t="s">
        <v>2924</v>
      </c>
      <c r="P1666" s="4">
        <v>2.5884269999999998</v>
      </c>
      <c r="Q1666" s="4" t="s">
        <v>2924</v>
      </c>
      <c r="R1666" s="4" t="s">
        <v>2924</v>
      </c>
      <c r="S1666" s="3" t="s">
        <v>6187</v>
      </c>
      <c r="T1666" s="4">
        <v>41.2</v>
      </c>
      <c r="U1666" s="4">
        <v>1598.9876972</v>
      </c>
      <c r="V1666" s="10">
        <v>1333.544697</v>
      </c>
      <c r="W1666" s="4">
        <v>1.21359223300971</v>
      </c>
      <c r="X1666" s="4">
        <v>44.237499999999997</v>
      </c>
      <c r="Y1666" s="4">
        <v>29.93</v>
      </c>
      <c r="Z1666" s="4" t="s">
        <v>2924</v>
      </c>
      <c r="AA1666" s="10" t="s">
        <v>2924</v>
      </c>
      <c r="AB1666" s="10" t="s">
        <v>2924</v>
      </c>
      <c r="AC1666" s="4">
        <v>2.1431870000000002</v>
      </c>
      <c r="AD1666" s="4">
        <v>1.7712109138000001</v>
      </c>
      <c r="AE1666" s="4">
        <v>2.0964387627730998</v>
      </c>
      <c r="AF1666" s="4" t="s">
        <v>2924</v>
      </c>
      <c r="AG1666" s="4" t="s">
        <v>2924</v>
      </c>
      <c r="AH1666" s="4" t="s">
        <v>2924</v>
      </c>
      <c r="AI1666" s="4">
        <v>2.5884269999999998</v>
      </c>
      <c r="AJ1666" s="4">
        <v>2.8008160000000002</v>
      </c>
    </row>
    <row r="1667" spans="1:36" hidden="1" x14ac:dyDescent="0.3">
      <c r="A1667" s="1" t="s">
        <v>1661</v>
      </c>
      <c r="B1667" s="2">
        <v>4853792</v>
      </c>
      <c r="C1667" s="3" t="s">
        <v>2919</v>
      </c>
      <c r="D1667" s="4">
        <v>2123.7248353599998</v>
      </c>
      <c r="E1667" s="3" t="s">
        <v>2930</v>
      </c>
      <c r="F1667" s="3" t="s">
        <v>2954</v>
      </c>
      <c r="G1667" s="3" t="s">
        <v>2955</v>
      </c>
      <c r="H1667" s="3" t="s">
        <v>3267</v>
      </c>
      <c r="I1667" s="3" t="s">
        <v>3166</v>
      </c>
      <c r="J1667" s="4">
        <v>53.659821000000001</v>
      </c>
      <c r="K1667" s="4">
        <v>22.759781</v>
      </c>
      <c r="L1667" s="4">
        <v>19.102041</v>
      </c>
      <c r="M1667" s="4">
        <v>2.9640089999999999</v>
      </c>
      <c r="N1667" s="4">
        <v>11.61162</v>
      </c>
      <c r="O1667" s="4" t="s">
        <v>2935</v>
      </c>
      <c r="P1667" s="4">
        <v>2.2543259999999998</v>
      </c>
      <c r="Q1667" s="4" t="s">
        <v>2935</v>
      </c>
      <c r="R1667" s="4" t="s">
        <v>2935</v>
      </c>
      <c r="S1667" s="3" t="s">
        <v>6188</v>
      </c>
      <c r="T1667" s="4">
        <v>29.18</v>
      </c>
      <c r="U1667" s="4">
        <v>2123.7248353599998</v>
      </c>
      <c r="V1667" s="10" t="s">
        <v>2935</v>
      </c>
      <c r="W1667" s="4">
        <v>0.95956134338588095</v>
      </c>
      <c r="X1667" s="4">
        <v>29.8</v>
      </c>
      <c r="Y1667" s="4">
        <v>18.13</v>
      </c>
      <c r="Z1667" s="4">
        <v>11.61162</v>
      </c>
      <c r="AA1667" s="10">
        <v>10.2421902421</v>
      </c>
      <c r="AB1667" s="10" t="s">
        <v>2935</v>
      </c>
      <c r="AC1667" s="4" t="s">
        <v>2935</v>
      </c>
      <c r="AD1667" s="4" t="s">
        <v>2935</v>
      </c>
      <c r="AE1667" s="4" t="s">
        <v>2935</v>
      </c>
      <c r="AF1667" s="4" t="s">
        <v>2935</v>
      </c>
      <c r="AG1667" s="4" t="s">
        <v>2935</v>
      </c>
      <c r="AH1667" s="4" t="s">
        <v>2935</v>
      </c>
      <c r="AI1667" s="4">
        <v>2.2543259999999998</v>
      </c>
      <c r="AJ1667" s="5" t="s">
        <v>6189</v>
      </c>
    </row>
    <row r="1668" spans="1:36" hidden="1" x14ac:dyDescent="0.3">
      <c r="A1668" s="1" t="s">
        <v>1662</v>
      </c>
      <c r="B1668" s="2">
        <v>4911076</v>
      </c>
      <c r="C1668" s="3" t="s">
        <v>2936</v>
      </c>
      <c r="D1668" s="4">
        <v>690.4899064</v>
      </c>
      <c r="E1668" s="3" t="s">
        <v>2925</v>
      </c>
      <c r="F1668" s="3" t="s">
        <v>2926</v>
      </c>
      <c r="G1668" s="3" t="s">
        <v>2927</v>
      </c>
      <c r="H1668" s="3" t="s">
        <v>2928</v>
      </c>
      <c r="I1668" s="3" t="s">
        <v>3718</v>
      </c>
      <c r="J1668" s="4">
        <v>1.9006339999999999</v>
      </c>
      <c r="K1668" s="4">
        <v>1.7988010000000001</v>
      </c>
      <c r="L1668" s="4">
        <v>4.5501199999999997</v>
      </c>
      <c r="M1668" s="4">
        <v>3.9809459999999999</v>
      </c>
      <c r="N1668" s="4">
        <v>18.521211999999998</v>
      </c>
      <c r="O1668" s="4" t="s">
        <v>2924</v>
      </c>
      <c r="P1668" s="4">
        <v>0.70605099999999998</v>
      </c>
      <c r="Q1668" s="5" t="s">
        <v>3719</v>
      </c>
      <c r="R1668" s="4">
        <v>178.50564800000001</v>
      </c>
      <c r="S1668" s="3" t="s">
        <v>6190</v>
      </c>
      <c r="T1668" s="4">
        <v>30.56</v>
      </c>
      <c r="U1668" s="4">
        <v>690.4899064</v>
      </c>
      <c r="V1668" s="10">
        <v>1709.5709059999999</v>
      </c>
      <c r="W1668" s="4" t="s">
        <v>2935</v>
      </c>
      <c r="X1668" s="4">
        <v>39.85</v>
      </c>
      <c r="Y1668" s="4">
        <v>22.5106</v>
      </c>
      <c r="Z1668" s="4">
        <v>18.521211999999998</v>
      </c>
      <c r="AA1668" s="10">
        <v>13.0909340141</v>
      </c>
      <c r="AB1668" s="10">
        <v>13.0909340141</v>
      </c>
      <c r="AC1668" s="4">
        <v>0.70323500000000005</v>
      </c>
      <c r="AD1668" s="4">
        <v>0.70166550217050006</v>
      </c>
      <c r="AE1668" s="4">
        <v>0.70166550217050006</v>
      </c>
      <c r="AF1668" s="5" t="s">
        <v>3719</v>
      </c>
      <c r="AG1668" s="4">
        <v>10.058870375987301</v>
      </c>
      <c r="AH1668" s="4">
        <v>10.058870375987301</v>
      </c>
      <c r="AI1668" s="4">
        <v>0.70605099999999998</v>
      </c>
      <c r="AJ1668" s="4">
        <v>1.9908790000000001</v>
      </c>
    </row>
    <row r="1669" spans="1:36" hidden="1" x14ac:dyDescent="0.3">
      <c r="A1669" s="1" t="s">
        <v>1663</v>
      </c>
      <c r="B1669" s="2">
        <v>4051039</v>
      </c>
      <c r="C1669" s="3" t="s">
        <v>2936</v>
      </c>
      <c r="D1669" s="4">
        <v>22509.025000000001</v>
      </c>
      <c r="E1669" s="3" t="s">
        <v>2930</v>
      </c>
      <c r="F1669" s="3" t="s">
        <v>2958</v>
      </c>
      <c r="G1669" s="3" t="s">
        <v>2958</v>
      </c>
      <c r="H1669" s="3" t="s">
        <v>3118</v>
      </c>
      <c r="I1669" s="3" t="s">
        <v>3119</v>
      </c>
      <c r="J1669" s="4">
        <v>21.338187000000001</v>
      </c>
      <c r="K1669" s="4">
        <v>11.891868000000001</v>
      </c>
      <c r="L1669" s="4">
        <v>10.345349000000001</v>
      </c>
      <c r="M1669" s="4">
        <v>2.4806170000000001</v>
      </c>
      <c r="N1669" s="4">
        <v>8.0727004336193406</v>
      </c>
      <c r="O1669" s="4">
        <v>8.8320427709716096</v>
      </c>
      <c r="P1669" s="4">
        <v>1.3732629999999999</v>
      </c>
      <c r="Q1669" s="4">
        <v>5.1952639999999999</v>
      </c>
      <c r="R1669" s="4">
        <v>58.045748000000003</v>
      </c>
      <c r="S1669" s="3" t="s">
        <v>6191</v>
      </c>
      <c r="T1669" s="4">
        <v>1750</v>
      </c>
      <c r="U1669" s="4">
        <v>22509.025000000001</v>
      </c>
      <c r="V1669" s="10">
        <v>24232.518</v>
      </c>
      <c r="W1669" s="4" t="s">
        <v>2935</v>
      </c>
      <c r="X1669" s="4">
        <v>1751.35</v>
      </c>
      <c r="Y1669" s="4">
        <v>1342.66</v>
      </c>
      <c r="Z1669" s="4">
        <v>8.0678249999999991</v>
      </c>
      <c r="AA1669" s="10">
        <v>18.946775800000001</v>
      </c>
      <c r="AB1669" s="10">
        <v>19.891336470399999</v>
      </c>
      <c r="AC1669" s="4">
        <v>1.390892</v>
      </c>
      <c r="AD1669" s="4">
        <v>1.5785415645629</v>
      </c>
      <c r="AE1669" s="4">
        <v>1.4836754675501</v>
      </c>
      <c r="AF1669" s="4">
        <v>5.1952639999999999</v>
      </c>
      <c r="AG1669" s="4" t="s">
        <v>2935</v>
      </c>
      <c r="AH1669" s="4" t="s">
        <v>2935</v>
      </c>
      <c r="AI1669" s="4">
        <v>1.3732629999999999</v>
      </c>
      <c r="AJ1669" s="4">
        <v>1.852338</v>
      </c>
    </row>
    <row r="1670" spans="1:36" hidden="1" x14ac:dyDescent="0.3">
      <c r="A1670" s="1" t="s">
        <v>1664</v>
      </c>
      <c r="B1670" s="2">
        <v>4064525</v>
      </c>
      <c r="C1670" s="3" t="s">
        <v>2919</v>
      </c>
      <c r="D1670" s="4">
        <v>9816.3311673999997</v>
      </c>
      <c r="E1670" s="3" t="s">
        <v>2930</v>
      </c>
      <c r="F1670" s="3" t="s">
        <v>2954</v>
      </c>
      <c r="G1670" s="3" t="s">
        <v>2955</v>
      </c>
      <c r="H1670" s="3" t="s">
        <v>3393</v>
      </c>
      <c r="I1670" s="3" t="s">
        <v>3394</v>
      </c>
      <c r="J1670" s="4">
        <v>12.510804</v>
      </c>
      <c r="K1670" s="4">
        <v>10.542629</v>
      </c>
      <c r="L1670" s="4">
        <v>-10.295283</v>
      </c>
      <c r="M1670" s="4">
        <v>-0.49684699999999998</v>
      </c>
      <c r="N1670" s="4">
        <v>35.234808000000001</v>
      </c>
      <c r="O1670" s="4">
        <v>33.606557000000002</v>
      </c>
      <c r="P1670" s="4">
        <v>7.0849320000000002</v>
      </c>
      <c r="Q1670" s="4">
        <v>21.769549000000001</v>
      </c>
      <c r="R1670" s="4">
        <v>28.89686</v>
      </c>
      <c r="S1670" s="3" t="s">
        <v>6192</v>
      </c>
      <c r="T1670" s="4">
        <v>260.35000000000002</v>
      </c>
      <c r="U1670" s="4">
        <v>9816.3311673999997</v>
      </c>
      <c r="V1670" s="10">
        <v>9343.9911670000001</v>
      </c>
      <c r="W1670" s="4">
        <v>1.13693105434991</v>
      </c>
      <c r="X1670" s="4">
        <v>297.97000000000003</v>
      </c>
      <c r="Y1670" s="4">
        <v>192.42</v>
      </c>
      <c r="Z1670" s="4">
        <v>35.234808000000001</v>
      </c>
      <c r="AA1670" s="10">
        <v>33.082162189599998</v>
      </c>
      <c r="AB1670" s="10">
        <v>35.6011792762</v>
      </c>
      <c r="AC1670" s="4">
        <v>11.508214000000001</v>
      </c>
      <c r="AD1670" s="4">
        <v>10.6274127991749</v>
      </c>
      <c r="AE1670" s="4">
        <v>11.336136312557899</v>
      </c>
      <c r="AF1670" s="4">
        <v>21.769549000000001</v>
      </c>
      <c r="AG1670" s="4">
        <v>21.270913630311401</v>
      </c>
      <c r="AH1670" s="4">
        <v>22.316321127578998</v>
      </c>
      <c r="AI1670" s="4">
        <v>7.0849320000000002</v>
      </c>
      <c r="AJ1670" s="4">
        <v>9.3968819999999997</v>
      </c>
    </row>
    <row r="1671" spans="1:36" hidden="1" x14ac:dyDescent="0.3">
      <c r="A1671" s="1" t="s">
        <v>1665</v>
      </c>
      <c r="B1671" s="2">
        <v>4046286</v>
      </c>
      <c r="C1671" s="3" t="s">
        <v>2919</v>
      </c>
      <c r="D1671" s="4">
        <v>79002.323783279993</v>
      </c>
      <c r="E1671" s="3" t="s">
        <v>2925</v>
      </c>
      <c r="F1671" s="3" t="s">
        <v>2981</v>
      </c>
      <c r="G1671" s="3" t="s">
        <v>2982</v>
      </c>
      <c r="H1671" s="3" t="s">
        <v>3063</v>
      </c>
      <c r="I1671" s="3" t="s">
        <v>3219</v>
      </c>
      <c r="J1671" s="4">
        <v>36.069496999999998</v>
      </c>
      <c r="K1671" s="4">
        <v>26.847225000000002</v>
      </c>
      <c r="L1671" s="4">
        <v>7.0772130000000004</v>
      </c>
      <c r="M1671" s="4">
        <v>1.976469</v>
      </c>
      <c r="N1671" s="4">
        <v>29.690861999999999</v>
      </c>
      <c r="O1671" s="4">
        <v>31.012326999999999</v>
      </c>
      <c r="P1671" s="4" t="s">
        <v>2924</v>
      </c>
      <c r="Q1671" s="4">
        <v>21.032841999999999</v>
      </c>
      <c r="R1671" s="4">
        <v>31.392301</v>
      </c>
      <c r="S1671" s="3" t="s">
        <v>6193</v>
      </c>
      <c r="T1671" s="4">
        <v>284.29000000000002</v>
      </c>
      <c r="U1671" s="4">
        <v>79002.323783279993</v>
      </c>
      <c r="V1671" s="10">
        <v>93070.323783</v>
      </c>
      <c r="W1671" s="4">
        <v>0.88641879770656695</v>
      </c>
      <c r="X1671" s="5" t="s">
        <v>6194</v>
      </c>
      <c r="Y1671" s="4">
        <v>200.94</v>
      </c>
      <c r="Z1671" s="4">
        <v>29.690861999999999</v>
      </c>
      <c r="AA1671" s="10">
        <v>27.7822296927</v>
      </c>
      <c r="AB1671" s="10">
        <v>30.725318098700001</v>
      </c>
      <c r="AC1671" s="4">
        <v>14.165955</v>
      </c>
      <c r="AD1671" s="4">
        <v>3.5667715196121001</v>
      </c>
      <c r="AE1671" s="4">
        <v>3.7109009030156002</v>
      </c>
      <c r="AF1671" s="4">
        <v>21.032841999999999</v>
      </c>
      <c r="AG1671" s="4">
        <v>17.828502771492101</v>
      </c>
      <c r="AH1671" s="4">
        <v>18.8050409673777</v>
      </c>
      <c r="AI1671" s="4" t="s">
        <v>2924</v>
      </c>
      <c r="AJ1671" s="4" t="s">
        <v>2924</v>
      </c>
    </row>
    <row r="1672" spans="1:36" hidden="1" x14ac:dyDescent="0.3">
      <c r="A1672" s="1" t="s">
        <v>1666</v>
      </c>
      <c r="B1672" s="2">
        <v>4981115</v>
      </c>
      <c r="C1672" s="3" t="s">
        <v>2936</v>
      </c>
      <c r="D1672" s="4">
        <v>3284.09291527</v>
      </c>
      <c r="E1672" s="3" t="s">
        <v>2925</v>
      </c>
      <c r="F1672" s="3" t="s">
        <v>2981</v>
      </c>
      <c r="G1672" s="3" t="s">
        <v>2982</v>
      </c>
      <c r="H1672" s="3" t="s">
        <v>3063</v>
      </c>
      <c r="I1672" s="3" t="s">
        <v>3219</v>
      </c>
      <c r="J1672" s="4">
        <v>21.947109000000001</v>
      </c>
      <c r="K1672" s="4">
        <v>30.272815000000001</v>
      </c>
      <c r="L1672" s="4">
        <v>22.248213</v>
      </c>
      <c r="M1672" s="4">
        <v>3.0678209999999999</v>
      </c>
      <c r="N1672" s="4">
        <v>17.890833000000001</v>
      </c>
      <c r="O1672" s="4">
        <v>48.216298999999999</v>
      </c>
      <c r="P1672" s="4">
        <v>1.3590199999999999</v>
      </c>
      <c r="Q1672" s="4">
        <v>11.651705</v>
      </c>
      <c r="R1672" s="4">
        <v>121.77911</v>
      </c>
      <c r="S1672" s="3" t="s">
        <v>6195</v>
      </c>
      <c r="T1672" s="4">
        <v>94.07</v>
      </c>
      <c r="U1672" s="4">
        <v>3284.09291527</v>
      </c>
      <c r="V1672" s="10">
        <v>8494.0929149999993</v>
      </c>
      <c r="W1672" s="4">
        <v>3.23163601573297</v>
      </c>
      <c r="X1672" s="4">
        <v>108.57</v>
      </c>
      <c r="Y1672" s="4">
        <v>67.28</v>
      </c>
      <c r="Z1672" s="4">
        <v>17.890833000000001</v>
      </c>
      <c r="AA1672" s="10">
        <v>12.4321038233</v>
      </c>
      <c r="AB1672" s="10">
        <v>15.0348661214</v>
      </c>
      <c r="AC1672" s="4">
        <v>2.6593900000000001</v>
      </c>
      <c r="AD1672" s="4">
        <v>1.6802317917108001</v>
      </c>
      <c r="AE1672" s="4">
        <v>1.7409443242339</v>
      </c>
      <c r="AF1672" s="4">
        <v>11.651705</v>
      </c>
      <c r="AG1672" s="4">
        <v>11.151805761405701</v>
      </c>
      <c r="AH1672" s="4">
        <v>11.9334033393383</v>
      </c>
      <c r="AI1672" s="4">
        <v>1.3590199999999999</v>
      </c>
      <c r="AJ1672" s="4" t="s">
        <v>2924</v>
      </c>
    </row>
    <row r="1673" spans="1:36" hidden="1" x14ac:dyDescent="0.3">
      <c r="A1673" s="1" t="s">
        <v>1667</v>
      </c>
      <c r="B1673" s="2">
        <v>103442</v>
      </c>
      <c r="C1673" s="3" t="s">
        <v>2936</v>
      </c>
      <c r="D1673" s="4">
        <v>111887.30719242</v>
      </c>
      <c r="E1673" s="3" t="s">
        <v>2930</v>
      </c>
      <c r="F1673" s="3" t="s">
        <v>2958</v>
      </c>
      <c r="G1673" s="3" t="s">
        <v>2958</v>
      </c>
      <c r="H1673" s="3" t="s">
        <v>2959</v>
      </c>
      <c r="I1673" s="3" t="s">
        <v>3160</v>
      </c>
      <c r="J1673" s="4">
        <v>13.382770000000001</v>
      </c>
      <c r="K1673" s="4">
        <v>1.0422670000000001</v>
      </c>
      <c r="L1673" s="4">
        <v>2.6956370000000001</v>
      </c>
      <c r="M1673" s="4">
        <v>2.5569459999999999</v>
      </c>
      <c r="N1673" s="4">
        <v>28.056650246305399</v>
      </c>
      <c r="O1673" s="4">
        <v>29.9654130331975</v>
      </c>
      <c r="P1673" s="4">
        <v>8.1726220000000005</v>
      </c>
      <c r="Q1673" s="4">
        <v>16.286275</v>
      </c>
      <c r="R1673" s="4">
        <v>30.918707999999999</v>
      </c>
      <c r="S1673" s="3" t="s">
        <v>6196</v>
      </c>
      <c r="T1673" s="4">
        <v>227.82</v>
      </c>
      <c r="U1673" s="4">
        <v>111887.30719242</v>
      </c>
      <c r="V1673" s="10">
        <v>125062.30719199999</v>
      </c>
      <c r="W1673" s="4">
        <v>1.4309542621367699</v>
      </c>
      <c r="X1673" s="4">
        <v>232.32</v>
      </c>
      <c r="Y1673" s="4">
        <v>184.28</v>
      </c>
      <c r="Z1673" s="4">
        <v>28.101641000000001</v>
      </c>
      <c r="AA1673" s="10">
        <v>24.845411418200001</v>
      </c>
      <c r="AB1673" s="10">
        <v>26.222858616100002</v>
      </c>
      <c r="AC1673" s="4">
        <v>5.222899</v>
      </c>
      <c r="AD1673" s="4">
        <v>4.7790750226993</v>
      </c>
      <c r="AE1673" s="4">
        <v>5.1493201486390001</v>
      </c>
      <c r="AF1673" s="4">
        <v>16.286275</v>
      </c>
      <c r="AG1673" s="4">
        <v>16.1853459954432</v>
      </c>
      <c r="AH1673" s="4">
        <v>18.176133816803599</v>
      </c>
      <c r="AI1673" s="4">
        <v>8.1726220000000005</v>
      </c>
      <c r="AJ1673" s="4" t="s">
        <v>2924</v>
      </c>
    </row>
    <row r="1674" spans="1:36" hidden="1" x14ac:dyDescent="0.3">
      <c r="A1674" s="1" t="s">
        <v>1668</v>
      </c>
      <c r="B1674" s="2">
        <v>4994073</v>
      </c>
      <c r="C1674" s="3" t="s">
        <v>2919</v>
      </c>
      <c r="D1674" s="4">
        <v>1377.2829405800001</v>
      </c>
      <c r="E1674" s="3" t="s">
        <v>2937</v>
      </c>
      <c r="F1674" s="3" t="s">
        <v>3060</v>
      </c>
      <c r="G1674" s="3" t="s">
        <v>3178</v>
      </c>
      <c r="H1674" s="3" t="s">
        <v>3179</v>
      </c>
      <c r="I1674" s="3" t="s">
        <v>3180</v>
      </c>
      <c r="J1674" s="4">
        <v>-10.291777</v>
      </c>
      <c r="K1674" s="4">
        <v>-1.8002320000000001</v>
      </c>
      <c r="L1674" s="4">
        <v>7.5015890000000001</v>
      </c>
      <c r="M1674" s="4">
        <v>0.17772499999999999</v>
      </c>
      <c r="N1674" s="4">
        <v>41.243901999999999</v>
      </c>
      <c r="O1674" s="4" t="s">
        <v>2924</v>
      </c>
      <c r="P1674" s="4">
        <v>1.797024</v>
      </c>
      <c r="Q1674" s="4">
        <v>8.2032059999999998</v>
      </c>
      <c r="R1674" s="4" t="s">
        <v>2924</v>
      </c>
      <c r="S1674" s="3" t="s">
        <v>6197</v>
      </c>
      <c r="T1674" s="4">
        <v>16.91</v>
      </c>
      <c r="U1674" s="4">
        <v>1377.2829405800001</v>
      </c>
      <c r="V1674" s="10">
        <v>1334.99794</v>
      </c>
      <c r="W1674" s="4">
        <v>1.41927853341218</v>
      </c>
      <c r="X1674" s="4">
        <v>21.38</v>
      </c>
      <c r="Y1674" s="4">
        <v>15.33</v>
      </c>
      <c r="Z1674" s="4">
        <v>41.243901999999999</v>
      </c>
      <c r="AA1674" s="10">
        <v>44.5</v>
      </c>
      <c r="AB1674" s="10">
        <v>52.84375</v>
      </c>
      <c r="AC1674" s="4">
        <v>1.3330010000000001</v>
      </c>
      <c r="AD1674" s="4">
        <v>1.3798998821657</v>
      </c>
      <c r="AE1674" s="4">
        <v>1.3919713263891</v>
      </c>
      <c r="AF1674" s="4">
        <v>8.2032059999999998</v>
      </c>
      <c r="AG1674" s="4">
        <v>8.3865451966380995</v>
      </c>
      <c r="AH1674" s="4">
        <v>9.1304803741218006</v>
      </c>
      <c r="AI1674" s="4">
        <v>1.797024</v>
      </c>
      <c r="AJ1674" s="4">
        <v>1.797024</v>
      </c>
    </row>
    <row r="1675" spans="1:36" hidden="1" x14ac:dyDescent="0.3">
      <c r="A1675" s="1" t="s">
        <v>1669</v>
      </c>
      <c r="B1675" s="2">
        <v>4095241</v>
      </c>
      <c r="C1675" s="3" t="s">
        <v>2936</v>
      </c>
      <c r="D1675" s="4">
        <v>36536.98565517</v>
      </c>
      <c r="E1675" s="3" t="s">
        <v>3033</v>
      </c>
      <c r="F1675" s="3" t="s">
        <v>3033</v>
      </c>
      <c r="G1675" s="3" t="s">
        <v>3431</v>
      </c>
      <c r="H1675" s="3" t="s">
        <v>3431</v>
      </c>
      <c r="I1675" s="3" t="s">
        <v>3720</v>
      </c>
      <c r="J1675" s="4">
        <v>29.396104000000001</v>
      </c>
      <c r="K1675" s="4">
        <v>10.250263</v>
      </c>
      <c r="L1675" s="4">
        <v>6.5709960000000001</v>
      </c>
      <c r="M1675" s="4">
        <v>2.5350329999999999</v>
      </c>
      <c r="N1675" s="4">
        <v>18.564374999999998</v>
      </c>
      <c r="O1675" s="4">
        <v>70.805401000000003</v>
      </c>
      <c r="P1675" s="4">
        <v>3.984842</v>
      </c>
      <c r="Q1675" s="4">
        <v>19.502264</v>
      </c>
      <c r="R1675" s="4">
        <v>47.296376000000002</v>
      </c>
      <c r="S1675" s="3" t="s">
        <v>6198</v>
      </c>
      <c r="T1675" s="4">
        <v>597.80999999999995</v>
      </c>
      <c r="U1675" s="4">
        <v>36536.98565517</v>
      </c>
      <c r="V1675" s="10">
        <v>40788.985654999997</v>
      </c>
      <c r="W1675" s="4">
        <v>0.52859604222077206</v>
      </c>
      <c r="X1675" s="4">
        <v>633.23</v>
      </c>
      <c r="Y1675" s="4">
        <v>456.83</v>
      </c>
      <c r="Z1675" s="4">
        <v>18.610029999999998</v>
      </c>
      <c r="AA1675" s="10">
        <v>30.113793780799998</v>
      </c>
      <c r="AB1675" s="10">
        <v>33.682795411100003</v>
      </c>
      <c r="AC1675" s="4">
        <v>6.2625109999999999</v>
      </c>
      <c r="AD1675" s="4">
        <v>5.7772268116051002</v>
      </c>
      <c r="AE1675" s="4">
        <v>6.1644066705713998</v>
      </c>
      <c r="AF1675" s="4">
        <v>19.502264</v>
      </c>
      <c r="AG1675" s="4">
        <v>17.747863145908902</v>
      </c>
      <c r="AH1675" s="4">
        <v>19.5639291070569</v>
      </c>
      <c r="AI1675" s="4">
        <v>3.984842</v>
      </c>
      <c r="AJ1675" s="4">
        <v>7.7804390000000003</v>
      </c>
    </row>
    <row r="1676" spans="1:36" hidden="1" x14ac:dyDescent="0.3">
      <c r="A1676" s="1" t="s">
        <v>2302</v>
      </c>
      <c r="B1676" s="2">
        <v>4963535</v>
      </c>
      <c r="C1676" s="3" t="s">
        <v>2919</v>
      </c>
      <c r="D1676" s="4">
        <v>3448.2528919900001</v>
      </c>
      <c r="E1676" s="3" t="s">
        <v>2946</v>
      </c>
      <c r="F1676" s="3" t="s">
        <v>2991</v>
      </c>
      <c r="G1676" s="3" t="s">
        <v>2991</v>
      </c>
      <c r="H1676" s="3" t="s">
        <v>3031</v>
      </c>
      <c r="I1676" s="3" t="s">
        <v>3032</v>
      </c>
      <c r="J1676" s="18">
        <v>4.3602080000000001</v>
      </c>
      <c r="K1676" s="18">
        <v>-6.0389039999999996</v>
      </c>
      <c r="L1676" s="18">
        <v>-4.9803290000000002</v>
      </c>
      <c r="M1676" s="18">
        <v>5.7728679999999999</v>
      </c>
      <c r="N1676" s="4" t="s">
        <v>2924</v>
      </c>
      <c r="O1676" s="4" t="s">
        <v>2924</v>
      </c>
      <c r="P1676" s="4">
        <v>3.1784059999999998</v>
      </c>
      <c r="Q1676" s="4" t="s">
        <v>2924</v>
      </c>
      <c r="R1676" s="4">
        <v>38.309196</v>
      </c>
      <c r="S1676" s="3" t="s">
        <v>7012</v>
      </c>
      <c r="T1676" s="4">
        <v>106.27</v>
      </c>
      <c r="U1676" s="4">
        <v>3448.2528919900001</v>
      </c>
      <c r="V1676" s="10">
        <v>3078.5748910000002</v>
      </c>
      <c r="W1676" s="4" t="s">
        <v>2935</v>
      </c>
      <c r="X1676" s="18">
        <v>154.91</v>
      </c>
      <c r="Y1676" s="18">
        <v>94</v>
      </c>
      <c r="Z1676" s="4" t="s">
        <v>2924</v>
      </c>
      <c r="AA1676" s="10">
        <v>232.28415300539999</v>
      </c>
      <c r="AB1676" s="10" t="s">
        <v>2924</v>
      </c>
      <c r="AC1676" s="4">
        <v>6.0964049999999999</v>
      </c>
      <c r="AD1676" s="4">
        <v>4.1252801644980002</v>
      </c>
      <c r="AE1676" s="4">
        <v>5.2691583391401</v>
      </c>
      <c r="AF1676" s="4" t="s">
        <v>2924</v>
      </c>
      <c r="AG1676" s="4">
        <v>154.92881001867099</v>
      </c>
      <c r="AH1676" s="4" t="s">
        <v>2924</v>
      </c>
      <c r="AI1676" s="4">
        <v>3.1784059999999998</v>
      </c>
      <c r="AJ1676" s="4">
        <v>5.1836500000000001</v>
      </c>
    </row>
    <row r="1677" spans="1:36" hidden="1" x14ac:dyDescent="0.3">
      <c r="A1677" s="1" t="s">
        <v>1671</v>
      </c>
      <c r="B1677" s="2">
        <v>6331137</v>
      </c>
      <c r="C1677" s="3" t="s">
        <v>2936</v>
      </c>
      <c r="D1677" s="4">
        <v>17046.320035929999</v>
      </c>
      <c r="E1677" s="3" t="s">
        <v>2937</v>
      </c>
      <c r="F1677" s="3" t="s">
        <v>2938</v>
      </c>
      <c r="G1677" s="3" t="s">
        <v>2944</v>
      </c>
      <c r="H1677" s="3" t="s">
        <v>2944</v>
      </c>
      <c r="I1677" s="3" t="s">
        <v>3721</v>
      </c>
      <c r="J1677" s="4">
        <v>33.485385999999998</v>
      </c>
      <c r="K1677" s="4">
        <v>1.633651</v>
      </c>
      <c r="L1677" s="4">
        <v>-3.880779</v>
      </c>
      <c r="M1677" s="4">
        <v>0.752359</v>
      </c>
      <c r="N1677" s="4">
        <v>21.024481000000002</v>
      </c>
      <c r="O1677" s="4">
        <v>17.795044999999998</v>
      </c>
      <c r="P1677" s="4" t="s">
        <v>2924</v>
      </c>
      <c r="Q1677" s="4">
        <v>12.566738000000001</v>
      </c>
      <c r="R1677" s="4">
        <v>20.787952000000001</v>
      </c>
      <c r="S1677" s="3" t="s">
        <v>6200</v>
      </c>
      <c r="T1677" s="4">
        <v>79.010000000000005</v>
      </c>
      <c r="U1677" s="4">
        <v>17046.320035929999</v>
      </c>
      <c r="V1677" s="10">
        <v>19808.320035000001</v>
      </c>
      <c r="W1677" s="4">
        <v>1.4681685862549001</v>
      </c>
      <c r="X1677" s="4">
        <v>86.7</v>
      </c>
      <c r="Y1677" s="4">
        <v>58.91</v>
      </c>
      <c r="Z1677" s="4">
        <v>21.024481000000002</v>
      </c>
      <c r="AA1677" s="10">
        <v>18.245849017299999</v>
      </c>
      <c r="AB1677" s="10">
        <v>19.302463073399998</v>
      </c>
      <c r="AC1677" s="4">
        <v>2.5131079999999999</v>
      </c>
      <c r="AD1677" s="4">
        <v>2.5212323697483998</v>
      </c>
      <c r="AE1677" s="4">
        <v>2.5262994756081998</v>
      </c>
      <c r="AF1677" s="4">
        <v>12.566738000000001</v>
      </c>
      <c r="AG1677" s="4">
        <v>12.6774903397139</v>
      </c>
      <c r="AH1677" s="4">
        <v>13.0494008650965</v>
      </c>
      <c r="AI1677" s="4" t="s">
        <v>2924</v>
      </c>
      <c r="AJ1677" s="4" t="s">
        <v>2924</v>
      </c>
    </row>
    <row r="1678" spans="1:36" hidden="1" x14ac:dyDescent="0.3">
      <c r="A1678" s="1" t="s">
        <v>1672</v>
      </c>
      <c r="B1678" s="2">
        <v>4812814</v>
      </c>
      <c r="C1678" s="3" t="s">
        <v>2919</v>
      </c>
      <c r="D1678" s="4">
        <v>9260.3762953599999</v>
      </c>
      <c r="E1678" s="3" t="s">
        <v>2920</v>
      </c>
      <c r="F1678" s="3" t="s">
        <v>2961</v>
      </c>
      <c r="G1678" s="3" t="s">
        <v>2962</v>
      </c>
      <c r="H1678" s="3" t="s">
        <v>2963</v>
      </c>
      <c r="I1678" s="3" t="s">
        <v>2923</v>
      </c>
      <c r="J1678" s="4">
        <v>83.863080999999994</v>
      </c>
      <c r="K1678" s="4">
        <v>41.642780999999999</v>
      </c>
      <c r="L1678" s="4">
        <v>20.336742999999998</v>
      </c>
      <c r="M1678" s="4">
        <v>7.3818840000000003</v>
      </c>
      <c r="N1678" s="4">
        <v>119.447514</v>
      </c>
      <c r="O1678" s="4">
        <v>61.398651000000001</v>
      </c>
      <c r="P1678" s="4">
        <v>6.3288080000000004</v>
      </c>
      <c r="Q1678" s="4">
        <v>48.362991999999998</v>
      </c>
      <c r="R1678" s="4">
        <v>56.542431000000001</v>
      </c>
      <c r="S1678" s="3" t="s">
        <v>6201</v>
      </c>
      <c r="T1678" s="4">
        <v>172.96</v>
      </c>
      <c r="U1678" s="4">
        <v>9260.3762953599999</v>
      </c>
      <c r="V1678" s="10">
        <v>9962.7762949999997</v>
      </c>
      <c r="W1678" s="4" t="s">
        <v>2935</v>
      </c>
      <c r="X1678" s="4">
        <v>174.34</v>
      </c>
      <c r="Y1678" s="4">
        <v>91.6</v>
      </c>
      <c r="Z1678" s="4">
        <v>119.447514</v>
      </c>
      <c r="AA1678" s="10">
        <v>37.332987977199998</v>
      </c>
      <c r="AB1678" s="10">
        <v>42.941769411400003</v>
      </c>
      <c r="AC1678" s="4">
        <v>4.877497</v>
      </c>
      <c r="AD1678" s="4">
        <v>4.5690859403230002</v>
      </c>
      <c r="AE1678" s="4">
        <v>4.7741314065209997</v>
      </c>
      <c r="AF1678" s="4">
        <v>48.362991999999998</v>
      </c>
      <c r="AG1678" s="4">
        <v>24.729709094844502</v>
      </c>
      <c r="AH1678" s="4">
        <v>25.778112033678202</v>
      </c>
      <c r="AI1678" s="4">
        <v>6.3288080000000004</v>
      </c>
      <c r="AJ1678" s="4">
        <v>22.591432000000001</v>
      </c>
    </row>
    <row r="1679" spans="1:36" hidden="1" x14ac:dyDescent="0.3">
      <c r="A1679" s="1" t="s">
        <v>1673</v>
      </c>
      <c r="B1679" s="2">
        <v>4385530</v>
      </c>
      <c r="C1679" s="3" t="s">
        <v>2936</v>
      </c>
      <c r="D1679" s="4">
        <v>11077.7856061</v>
      </c>
      <c r="E1679" s="3" t="s">
        <v>2937</v>
      </c>
      <c r="F1679" s="3" t="s">
        <v>2938</v>
      </c>
      <c r="G1679" s="3" t="s">
        <v>3037</v>
      </c>
      <c r="H1679" s="3" t="s">
        <v>3037</v>
      </c>
      <c r="I1679" s="3" t="s">
        <v>3515</v>
      </c>
      <c r="J1679" s="4">
        <v>148.600909</v>
      </c>
      <c r="K1679" s="4">
        <v>29.900393000000001</v>
      </c>
      <c r="L1679" s="4">
        <v>13.375339</v>
      </c>
      <c r="M1679" s="4">
        <v>5.0472950000000001</v>
      </c>
      <c r="N1679" s="4">
        <v>126.019504</v>
      </c>
      <c r="O1679" s="4">
        <v>11.033920999999999</v>
      </c>
      <c r="P1679" s="4">
        <v>3.9418220000000002</v>
      </c>
      <c r="Q1679" s="4">
        <v>7.9929259999999998</v>
      </c>
      <c r="R1679" s="4">
        <v>11.939493000000001</v>
      </c>
      <c r="S1679" s="3" t="s">
        <v>6202</v>
      </c>
      <c r="T1679" s="4">
        <v>142.15</v>
      </c>
      <c r="U1679" s="4">
        <v>11077.7856061</v>
      </c>
      <c r="V1679" s="10">
        <v>13648.856605999999</v>
      </c>
      <c r="W1679" s="4" t="s">
        <v>2935</v>
      </c>
      <c r="X1679" s="4">
        <v>147.22999999999999</v>
      </c>
      <c r="Y1679" s="4">
        <v>54.06</v>
      </c>
      <c r="Z1679" s="4">
        <v>126.019504</v>
      </c>
      <c r="AA1679" s="10">
        <v>29.476412649</v>
      </c>
      <c r="AB1679" s="10">
        <v>38.155235306199998</v>
      </c>
      <c r="AC1679" s="4">
        <v>1.120555</v>
      </c>
      <c r="AD1679" s="4">
        <v>1.0483368398721999</v>
      </c>
      <c r="AE1679" s="4">
        <v>1.1166915535749</v>
      </c>
      <c r="AF1679" s="4">
        <v>7.9929259999999998</v>
      </c>
      <c r="AG1679" s="4">
        <v>12.856948303578999</v>
      </c>
      <c r="AH1679" s="4">
        <v>13.789847175183899</v>
      </c>
      <c r="AI1679" s="4">
        <v>3.9418220000000002</v>
      </c>
      <c r="AJ1679" s="4" t="s">
        <v>2924</v>
      </c>
    </row>
    <row r="1680" spans="1:36" hidden="1" x14ac:dyDescent="0.3">
      <c r="A1680" s="1" t="s">
        <v>1674</v>
      </c>
      <c r="B1680" s="2">
        <v>7174888</v>
      </c>
      <c r="C1680" s="3" t="s">
        <v>2936</v>
      </c>
      <c r="D1680" s="4">
        <v>2184.9080992200002</v>
      </c>
      <c r="E1680" s="3" t="s">
        <v>2937</v>
      </c>
      <c r="F1680" s="3" t="s">
        <v>2938</v>
      </c>
      <c r="G1680" s="3" t="s">
        <v>2944</v>
      </c>
      <c r="H1680" s="3" t="s">
        <v>2944</v>
      </c>
      <c r="I1680" s="3" t="s">
        <v>3145</v>
      </c>
      <c r="J1680" s="4">
        <v>25.841874000000001</v>
      </c>
      <c r="K1680" s="4">
        <v>8.4542590000000004</v>
      </c>
      <c r="L1680" s="4">
        <v>-7.0810810000000002</v>
      </c>
      <c r="M1680" s="4">
        <v>1.7159759999999999</v>
      </c>
      <c r="N1680" s="4">
        <v>15.078946999999999</v>
      </c>
      <c r="O1680" s="4">
        <v>12.438495</v>
      </c>
      <c r="P1680" s="4">
        <v>1.6967719999999999</v>
      </c>
      <c r="Q1680" s="4">
        <v>8.5337270000000007</v>
      </c>
      <c r="R1680" s="4">
        <v>16.346584</v>
      </c>
      <c r="S1680" s="3" t="s">
        <v>6203</v>
      </c>
      <c r="T1680" s="4">
        <v>17.190000000000001</v>
      </c>
      <c r="U1680" s="4">
        <v>2184.9080992200002</v>
      </c>
      <c r="V1680" s="10">
        <v>3212.3080989999999</v>
      </c>
      <c r="W1680" s="4" t="s">
        <v>2935</v>
      </c>
      <c r="X1680" s="4">
        <v>20.67</v>
      </c>
      <c r="Y1680" s="4">
        <v>13.16</v>
      </c>
      <c r="Z1680" s="4">
        <v>15.078946999999999</v>
      </c>
      <c r="AA1680" s="10">
        <v>10.984025559099999</v>
      </c>
      <c r="AB1680" s="10">
        <v>11.2721311475</v>
      </c>
      <c r="AC1680" s="4">
        <v>1.185441</v>
      </c>
      <c r="AD1680" s="4">
        <v>1.1150169558653</v>
      </c>
      <c r="AE1680" s="4">
        <v>1.1657804750498999</v>
      </c>
      <c r="AF1680" s="4">
        <v>8.5337270000000007</v>
      </c>
      <c r="AG1680" s="4">
        <v>7.3854652235889002</v>
      </c>
      <c r="AH1680" s="4">
        <v>8.1738119567430001</v>
      </c>
      <c r="AI1680" s="4">
        <v>1.6967719999999999</v>
      </c>
      <c r="AJ1680" s="4" t="s">
        <v>2924</v>
      </c>
    </row>
    <row r="1681" spans="1:36" hidden="1" x14ac:dyDescent="0.3">
      <c r="A1681" s="1" t="s">
        <v>1675</v>
      </c>
      <c r="B1681" s="2">
        <v>4073702</v>
      </c>
      <c r="C1681" s="3" t="s">
        <v>2936</v>
      </c>
      <c r="D1681" s="4">
        <v>478061.46924408001</v>
      </c>
      <c r="E1681" s="3" t="s">
        <v>2930</v>
      </c>
      <c r="F1681" s="3" t="s">
        <v>2954</v>
      </c>
      <c r="G1681" s="3" t="s">
        <v>2954</v>
      </c>
      <c r="H1681" s="3" t="s">
        <v>3042</v>
      </c>
      <c r="I1681" s="3" t="s">
        <v>3228</v>
      </c>
      <c r="J1681" s="4">
        <v>26.269091</v>
      </c>
      <c r="K1681" s="4">
        <v>11.100209</v>
      </c>
      <c r="L1681" s="4">
        <v>1.528206</v>
      </c>
      <c r="M1681" s="4">
        <v>-0.19736000000000001</v>
      </c>
      <c r="N1681" s="4">
        <v>39.375566999999997</v>
      </c>
      <c r="O1681" s="4">
        <v>37.647993999999997</v>
      </c>
      <c r="P1681" s="4">
        <v>64.407072999999997</v>
      </c>
      <c r="Q1681" s="4">
        <v>28.890042000000001</v>
      </c>
      <c r="R1681" s="4">
        <v>34.742674000000001</v>
      </c>
      <c r="S1681" s="3" t="s">
        <v>6204</v>
      </c>
      <c r="T1681" s="4">
        <v>520.86</v>
      </c>
      <c r="U1681" s="4">
        <v>478061.46924408001</v>
      </c>
      <c r="V1681" s="10">
        <v>484890.46924399998</v>
      </c>
      <c r="W1681" s="4">
        <v>0.50685404907268705</v>
      </c>
      <c r="X1681" s="4">
        <v>534.02499999999998</v>
      </c>
      <c r="Y1681" s="4">
        <v>404.315</v>
      </c>
      <c r="Z1681" s="4">
        <v>39.375566999999997</v>
      </c>
      <c r="AA1681" s="10">
        <v>33.120524983700001</v>
      </c>
      <c r="AB1681" s="10">
        <v>35.962773702900002</v>
      </c>
      <c r="AC1681" s="4">
        <v>17.809830999999999</v>
      </c>
      <c r="AD1681" s="4">
        <v>15.8608776591101</v>
      </c>
      <c r="AE1681" s="4">
        <v>17.259395393375101</v>
      </c>
      <c r="AF1681" s="4">
        <v>28.890042000000001</v>
      </c>
      <c r="AG1681" s="4">
        <v>25.527288336004698</v>
      </c>
      <c r="AH1681" s="4">
        <v>28.071183327676799</v>
      </c>
      <c r="AI1681" s="4">
        <v>64.407072999999997</v>
      </c>
      <c r="AJ1681" s="4" t="s">
        <v>2924</v>
      </c>
    </row>
    <row r="1682" spans="1:36" hidden="1" x14ac:dyDescent="0.3">
      <c r="A1682" s="1" t="s">
        <v>1676</v>
      </c>
      <c r="B1682" s="2">
        <v>4629640</v>
      </c>
      <c r="C1682" s="3" t="s">
        <v>2936</v>
      </c>
      <c r="D1682" s="4">
        <v>7599.90643611</v>
      </c>
      <c r="E1682" s="3" t="s">
        <v>3098</v>
      </c>
      <c r="F1682" s="3" t="s">
        <v>3098</v>
      </c>
      <c r="G1682" s="3" t="s">
        <v>3099</v>
      </c>
      <c r="H1682" s="3" t="s">
        <v>3158</v>
      </c>
      <c r="I1682" s="3" t="s">
        <v>3159</v>
      </c>
      <c r="J1682" s="4">
        <v>3.9774669999999999</v>
      </c>
      <c r="K1682" s="4">
        <v>9.2360120000000006</v>
      </c>
      <c r="L1682" s="4">
        <v>21.021260000000002</v>
      </c>
      <c r="M1682" s="4">
        <v>5.8751959999999999</v>
      </c>
      <c r="N1682" s="4">
        <v>8.0632780000000004</v>
      </c>
      <c r="O1682" s="4">
        <v>21.583983</v>
      </c>
      <c r="P1682" s="4">
        <v>1.5608740000000001</v>
      </c>
      <c r="Q1682" s="4">
        <v>4.7050979999999996</v>
      </c>
      <c r="R1682" s="4" t="s">
        <v>2924</v>
      </c>
      <c r="S1682" s="3" t="s">
        <v>6205</v>
      </c>
      <c r="T1682" s="4">
        <v>60.91</v>
      </c>
      <c r="U1682" s="4">
        <v>7599.90643611</v>
      </c>
      <c r="V1682" s="10">
        <v>11405.402436</v>
      </c>
      <c r="W1682" s="4">
        <v>1.6417665407979001</v>
      </c>
      <c r="X1682" s="4">
        <v>71.08</v>
      </c>
      <c r="Y1682" s="4">
        <v>47.15</v>
      </c>
      <c r="Z1682" s="4">
        <v>8.0632780000000004</v>
      </c>
      <c r="AA1682" s="10">
        <v>7.8000742742</v>
      </c>
      <c r="AB1682" s="10">
        <v>8.1232829211999995</v>
      </c>
      <c r="AC1682" s="4">
        <v>3.679583</v>
      </c>
      <c r="AD1682" s="4">
        <v>2.7748264452917</v>
      </c>
      <c r="AE1682" s="4">
        <v>3.3005341181218002</v>
      </c>
      <c r="AF1682" s="4">
        <v>4.7050979999999996</v>
      </c>
      <c r="AG1682" s="4">
        <v>4.2490112264563997</v>
      </c>
      <c r="AH1682" s="4">
        <v>4.9203809019564</v>
      </c>
      <c r="AI1682" s="4">
        <v>1.5608740000000001</v>
      </c>
      <c r="AJ1682" s="4">
        <v>1.5608740000000001</v>
      </c>
    </row>
    <row r="1683" spans="1:36" hidden="1" x14ac:dyDescent="0.3">
      <c r="A1683" s="1" t="s">
        <v>1677</v>
      </c>
      <c r="B1683" s="2">
        <v>4089955</v>
      </c>
      <c r="C1683" s="3" t="s">
        <v>2919</v>
      </c>
      <c r="D1683" s="4">
        <v>7915.6436804249997</v>
      </c>
      <c r="E1683" s="3" t="s">
        <v>3107</v>
      </c>
      <c r="F1683" s="3" t="s">
        <v>3108</v>
      </c>
      <c r="G1683" s="3" t="s">
        <v>3109</v>
      </c>
      <c r="H1683" s="3" t="s">
        <v>3109</v>
      </c>
      <c r="I1683" s="3" t="s">
        <v>3222</v>
      </c>
      <c r="J1683" s="4">
        <v>-1.5766469999999999</v>
      </c>
      <c r="K1683" s="4">
        <v>-13.440417</v>
      </c>
      <c r="L1683" s="4">
        <v>-16.512181999999999</v>
      </c>
      <c r="M1683" s="4">
        <v>2.6538590000000002</v>
      </c>
      <c r="N1683" s="4">
        <v>14.042316</v>
      </c>
      <c r="O1683" s="4">
        <v>9.3490509999999993</v>
      </c>
      <c r="P1683" s="4" t="s">
        <v>2924</v>
      </c>
      <c r="Q1683" s="4">
        <v>10.801921999999999</v>
      </c>
      <c r="R1683" s="4">
        <v>14.091904</v>
      </c>
      <c r="S1683" s="3" t="s">
        <v>6206</v>
      </c>
      <c r="T1683" s="4">
        <v>31.524999999999999</v>
      </c>
      <c r="U1683" s="4">
        <v>7915.6436804249997</v>
      </c>
      <c r="V1683" s="10">
        <v>10994.714679999999</v>
      </c>
      <c r="W1683" s="4" t="s">
        <v>2935</v>
      </c>
      <c r="X1683" s="4">
        <v>42.424999999999997</v>
      </c>
      <c r="Y1683" s="4">
        <v>27.655000000000001</v>
      </c>
      <c r="Z1683" s="4">
        <v>14.042316</v>
      </c>
      <c r="AA1683" s="10">
        <v>9.4335388114000001</v>
      </c>
      <c r="AB1683" s="10">
        <v>10.260107141200001</v>
      </c>
      <c r="AC1683" s="4">
        <v>3.1544829999999999</v>
      </c>
      <c r="AD1683" s="4">
        <v>3.0912593757631002</v>
      </c>
      <c r="AE1683" s="4">
        <v>3.1480744595651999</v>
      </c>
      <c r="AF1683" s="4">
        <v>10.801921999999999</v>
      </c>
      <c r="AG1683" s="4">
        <v>8.3621011375795007</v>
      </c>
      <c r="AH1683" s="4">
        <v>8.6768244205052998</v>
      </c>
      <c r="AI1683" s="4" t="s">
        <v>2924</v>
      </c>
      <c r="AJ1683" s="4" t="s">
        <v>2924</v>
      </c>
    </row>
    <row r="1684" spans="1:36" hidden="1" x14ac:dyDescent="0.3">
      <c r="A1684" s="1" t="s">
        <v>1678</v>
      </c>
      <c r="B1684" s="2">
        <v>4133210</v>
      </c>
      <c r="C1684" s="3" t="s">
        <v>2936</v>
      </c>
      <c r="D1684" s="4">
        <v>2422.91968632</v>
      </c>
      <c r="E1684" s="3" t="s">
        <v>3033</v>
      </c>
      <c r="F1684" s="3" t="s">
        <v>3033</v>
      </c>
      <c r="G1684" s="3" t="s">
        <v>3054</v>
      </c>
      <c r="H1684" s="3" t="s">
        <v>3300</v>
      </c>
      <c r="I1684" s="3" t="s">
        <v>3722</v>
      </c>
      <c r="J1684" s="4">
        <v>1.8048649999999999</v>
      </c>
      <c r="K1684" s="4">
        <v>3.0720339999999999</v>
      </c>
      <c r="L1684" s="4">
        <v>12.887943999999999</v>
      </c>
      <c r="M1684" s="4">
        <v>2.027263</v>
      </c>
      <c r="N1684" s="4">
        <v>32.973736000000002</v>
      </c>
      <c r="O1684" s="4" t="s">
        <v>2924</v>
      </c>
      <c r="P1684" s="4">
        <v>2.5999819999999998</v>
      </c>
      <c r="Q1684" s="4">
        <v>14.586149000000001</v>
      </c>
      <c r="R1684" s="4">
        <v>176.212897</v>
      </c>
      <c r="S1684" s="3" t="s">
        <v>6207</v>
      </c>
      <c r="T1684" s="4">
        <v>116.76</v>
      </c>
      <c r="U1684" s="4">
        <v>2422.91968632</v>
      </c>
      <c r="V1684" s="10">
        <v>2969.4956860000002</v>
      </c>
      <c r="W1684" s="4">
        <v>0.46248715313463501</v>
      </c>
      <c r="X1684" s="5" t="s">
        <v>6208</v>
      </c>
      <c r="Y1684" s="4">
        <v>96.181100000000001</v>
      </c>
      <c r="Z1684" s="4">
        <v>32.973736000000002</v>
      </c>
      <c r="AA1684" s="10">
        <v>19.9317173096</v>
      </c>
      <c r="AB1684" s="10">
        <v>22.24</v>
      </c>
      <c r="AC1684" s="4">
        <v>1.779301</v>
      </c>
      <c r="AD1684" s="4">
        <v>1.6710536099763</v>
      </c>
      <c r="AE1684" s="4">
        <v>1.7622701455158001</v>
      </c>
      <c r="AF1684" s="4">
        <v>14.586149000000001</v>
      </c>
      <c r="AG1684" s="4">
        <v>12.341017729199599</v>
      </c>
      <c r="AH1684" s="4">
        <v>13.5934799084459</v>
      </c>
      <c r="AI1684" s="4">
        <v>2.5999819999999998</v>
      </c>
      <c r="AJ1684" s="4">
        <v>4.9805910000000004</v>
      </c>
    </row>
    <row r="1685" spans="1:36" hidden="1" x14ac:dyDescent="0.3">
      <c r="A1685" s="1" t="s">
        <v>1679</v>
      </c>
      <c r="B1685" s="2">
        <v>4062823</v>
      </c>
      <c r="C1685" s="3" t="s">
        <v>2936</v>
      </c>
      <c r="D1685" s="4">
        <v>716.68959770000004</v>
      </c>
      <c r="E1685" s="3" t="s">
        <v>3033</v>
      </c>
      <c r="F1685" s="3" t="s">
        <v>3033</v>
      </c>
      <c r="G1685" s="3" t="s">
        <v>3034</v>
      </c>
      <c r="H1685" s="3" t="s">
        <v>3035</v>
      </c>
      <c r="I1685" s="3" t="s">
        <v>2940</v>
      </c>
      <c r="J1685" s="4">
        <v>3.6135109999999999</v>
      </c>
      <c r="K1685" s="4">
        <v>-25.857223000000001</v>
      </c>
      <c r="L1685" s="4">
        <v>-16.782333999999999</v>
      </c>
      <c r="M1685" s="4">
        <v>10.284281</v>
      </c>
      <c r="N1685" s="4" t="s">
        <v>2924</v>
      </c>
      <c r="O1685" s="4">
        <v>9.5441389999999995</v>
      </c>
      <c r="P1685" s="4">
        <v>0.81219200000000003</v>
      </c>
      <c r="Q1685" s="4">
        <v>8.8247730000000004</v>
      </c>
      <c r="R1685" s="4">
        <v>5.8289669999999996</v>
      </c>
      <c r="S1685" s="3" t="s">
        <v>6209</v>
      </c>
      <c r="T1685" s="4">
        <v>13.19</v>
      </c>
      <c r="U1685" s="4">
        <v>716.68959770000004</v>
      </c>
      <c r="V1685" s="10">
        <v>1763.189597</v>
      </c>
      <c r="W1685" s="4">
        <v>3.03260045489007</v>
      </c>
      <c r="X1685" s="4">
        <v>19.96</v>
      </c>
      <c r="Y1685" s="4">
        <v>10.78</v>
      </c>
      <c r="Z1685" s="4">
        <v>6.6954310000000001</v>
      </c>
      <c r="AA1685" s="10">
        <v>16.802547770699999</v>
      </c>
      <c r="AB1685" s="10">
        <v>22.4828268021</v>
      </c>
      <c r="AC1685" s="4">
        <v>0.892845</v>
      </c>
      <c r="AD1685" s="4">
        <v>0.8862921468785</v>
      </c>
      <c r="AE1685" s="4">
        <v>0.88378954400730003</v>
      </c>
      <c r="AF1685" s="4">
        <v>8.8247730000000004</v>
      </c>
      <c r="AG1685" s="4">
        <v>7.9013649876764998</v>
      </c>
      <c r="AH1685" s="4">
        <v>8.0942140351065994</v>
      </c>
      <c r="AI1685" s="4">
        <v>0.81219200000000003</v>
      </c>
      <c r="AJ1685" s="4" t="s">
        <v>2924</v>
      </c>
    </row>
    <row r="1686" spans="1:36" hidden="1" x14ac:dyDescent="0.3">
      <c r="A1686" s="1" t="s">
        <v>1680</v>
      </c>
      <c r="B1686" s="2">
        <v>4994851</v>
      </c>
      <c r="C1686" s="3" t="s">
        <v>2936</v>
      </c>
      <c r="D1686" s="4">
        <v>5112.6998213999996</v>
      </c>
      <c r="E1686" s="3" t="s">
        <v>2937</v>
      </c>
      <c r="F1686" s="3" t="s">
        <v>3060</v>
      </c>
      <c r="G1686" s="3" t="s">
        <v>3340</v>
      </c>
      <c r="H1686" s="3" t="s">
        <v>3340</v>
      </c>
      <c r="I1686" s="3" t="s">
        <v>3577</v>
      </c>
      <c r="J1686" s="4">
        <v>60.147717</v>
      </c>
      <c r="K1686" s="4">
        <v>16.144850999999999</v>
      </c>
      <c r="L1686" s="4">
        <v>15.699684</v>
      </c>
      <c r="M1686" s="4">
        <v>-4.1705569999999996</v>
      </c>
      <c r="N1686" s="4">
        <v>12.990465</v>
      </c>
      <c r="O1686" s="4">
        <v>11.431647999999999</v>
      </c>
      <c r="P1686" s="4">
        <v>1.999714</v>
      </c>
      <c r="Q1686" s="4">
        <v>6.9113990000000003</v>
      </c>
      <c r="R1686" s="4">
        <v>11.254272</v>
      </c>
      <c r="S1686" s="3" t="s">
        <v>6210</v>
      </c>
      <c r="T1686" s="4">
        <v>153.94999999999999</v>
      </c>
      <c r="U1686" s="4">
        <v>5112.6998213999996</v>
      </c>
      <c r="V1686" s="10">
        <v>5499.399821</v>
      </c>
      <c r="W1686" s="4">
        <v>0.88340370250081202</v>
      </c>
      <c r="X1686" s="5" t="s">
        <v>6211</v>
      </c>
      <c r="Y1686" s="4">
        <v>93.75</v>
      </c>
      <c r="Z1686" s="4">
        <v>12.990465</v>
      </c>
      <c r="AA1686" s="10">
        <v>14.050763459800001</v>
      </c>
      <c r="AB1686" s="10">
        <v>11.6423019012</v>
      </c>
      <c r="AC1686" s="4">
        <v>1.6562460000000001</v>
      </c>
      <c r="AD1686" s="4">
        <v>1.6534948385787001</v>
      </c>
      <c r="AE1686" s="4">
        <v>1.6255982879694999</v>
      </c>
      <c r="AF1686" s="4">
        <v>6.9113990000000003</v>
      </c>
      <c r="AG1686" s="4">
        <v>9.2162868237126006</v>
      </c>
      <c r="AH1686" s="4">
        <v>7.7418171619624001</v>
      </c>
      <c r="AI1686" s="4">
        <v>1.999714</v>
      </c>
      <c r="AJ1686" s="4">
        <v>2.4759959999999999</v>
      </c>
    </row>
    <row r="1687" spans="1:36" hidden="1" x14ac:dyDescent="0.3">
      <c r="A1687" s="1" t="s">
        <v>1681</v>
      </c>
      <c r="B1687" s="2">
        <v>4097451</v>
      </c>
      <c r="C1687" s="3" t="s">
        <v>2919</v>
      </c>
      <c r="D1687" s="4">
        <v>6296.6610000000001</v>
      </c>
      <c r="E1687" s="3" t="s">
        <v>2925</v>
      </c>
      <c r="F1687" s="3" t="s">
        <v>2997</v>
      </c>
      <c r="G1687" s="3" t="s">
        <v>2998</v>
      </c>
      <c r="H1687" s="3" t="s">
        <v>2998</v>
      </c>
      <c r="I1687" s="3" t="s">
        <v>3723</v>
      </c>
      <c r="J1687" s="4">
        <v>-0.42621199999999998</v>
      </c>
      <c r="K1687" s="4">
        <v>-2.7575440000000002</v>
      </c>
      <c r="L1687" s="4">
        <v>3.2026509999999999</v>
      </c>
      <c r="M1687" s="4">
        <v>0.107124</v>
      </c>
      <c r="N1687" s="4">
        <v>11.881755</v>
      </c>
      <c r="O1687" s="4">
        <v>9.3637270000000008</v>
      </c>
      <c r="P1687" s="4">
        <v>2.722505</v>
      </c>
      <c r="Q1687" s="4">
        <v>7.8107340000000001</v>
      </c>
      <c r="R1687" s="4">
        <v>11.829103</v>
      </c>
      <c r="S1687" s="3" t="s">
        <v>6212</v>
      </c>
      <c r="T1687" s="4">
        <v>18.690000000000001</v>
      </c>
      <c r="U1687" s="4">
        <v>6296.6610000000001</v>
      </c>
      <c r="V1687" s="10">
        <v>8210.4830000000002</v>
      </c>
      <c r="W1687" s="4" t="s">
        <v>2935</v>
      </c>
      <c r="X1687" s="4">
        <v>20.594999999999999</v>
      </c>
      <c r="Y1687" s="4">
        <v>15.87</v>
      </c>
      <c r="Z1687" s="4">
        <v>11.881755</v>
      </c>
      <c r="AA1687" s="10">
        <v>12.8692418921</v>
      </c>
      <c r="AB1687" s="10">
        <v>12.8981056554</v>
      </c>
      <c r="AC1687" s="4">
        <v>1.5335719999999999</v>
      </c>
      <c r="AD1687" s="4">
        <v>1.5017102943628999</v>
      </c>
      <c r="AE1687" s="4">
        <v>1.5292131042523001</v>
      </c>
      <c r="AF1687" s="4">
        <v>7.8107340000000001</v>
      </c>
      <c r="AG1687" s="4">
        <v>8.1682295652818002</v>
      </c>
      <c r="AH1687" s="4">
        <v>8.1636410075357002</v>
      </c>
      <c r="AI1687" s="4">
        <v>2.722505</v>
      </c>
      <c r="AJ1687" s="4">
        <v>11.466258</v>
      </c>
    </row>
    <row r="1688" spans="1:36" hidden="1" x14ac:dyDescent="0.3">
      <c r="A1688" s="1" t="s">
        <v>1682</v>
      </c>
      <c r="B1688" s="2">
        <v>4151587</v>
      </c>
      <c r="C1688" s="3" t="s">
        <v>2919</v>
      </c>
      <c r="D1688" s="4">
        <v>943.63072416</v>
      </c>
      <c r="E1688" s="3" t="s">
        <v>2937</v>
      </c>
      <c r="F1688" s="3" t="s">
        <v>2967</v>
      </c>
      <c r="G1688" s="3" t="s">
        <v>2968</v>
      </c>
      <c r="H1688" s="3" t="s">
        <v>3000</v>
      </c>
      <c r="I1688" s="3" t="s">
        <v>3001</v>
      </c>
      <c r="J1688" s="4">
        <v>-10.166036</v>
      </c>
      <c r="K1688" s="4">
        <v>21.417323</v>
      </c>
      <c r="L1688" s="4">
        <v>38.544474000000001</v>
      </c>
      <c r="M1688" s="4">
        <v>29.253982000000001</v>
      </c>
      <c r="N1688" s="4" t="s">
        <v>2924</v>
      </c>
      <c r="O1688" s="4">
        <v>27.985481</v>
      </c>
      <c r="P1688" s="4">
        <v>2.1818179999999998</v>
      </c>
      <c r="Q1688" s="4">
        <v>16.932680999999999</v>
      </c>
      <c r="R1688" s="4">
        <v>13.5373</v>
      </c>
      <c r="S1688" s="3" t="s">
        <v>6213</v>
      </c>
      <c r="T1688" s="4">
        <v>30.84</v>
      </c>
      <c r="U1688" s="4">
        <v>943.63072416</v>
      </c>
      <c r="V1688" s="10">
        <v>1679.2817239999999</v>
      </c>
      <c r="W1688" s="4">
        <v>3.2425421530479901</v>
      </c>
      <c r="X1688" s="4">
        <v>39.119900000000001</v>
      </c>
      <c r="Y1688" s="4">
        <v>21.091000000000001</v>
      </c>
      <c r="Z1688" s="4" t="s">
        <v>2924</v>
      </c>
      <c r="AA1688" s="10">
        <v>17.982507288600001</v>
      </c>
      <c r="AB1688" s="10">
        <v>17.982507288600001</v>
      </c>
      <c r="AC1688" s="4">
        <v>0.93514900000000001</v>
      </c>
      <c r="AD1688" s="4">
        <v>0.93388451860879995</v>
      </c>
      <c r="AE1688" s="4">
        <v>0.93388451860879995</v>
      </c>
      <c r="AF1688" s="4">
        <v>16.932680999999999</v>
      </c>
      <c r="AG1688" s="4">
        <v>8.2016201416361003</v>
      </c>
      <c r="AH1688" s="4">
        <v>8.2016201416361003</v>
      </c>
      <c r="AI1688" s="4">
        <v>2.1818179999999998</v>
      </c>
      <c r="AJ1688" s="4" t="s">
        <v>2924</v>
      </c>
    </row>
    <row r="1689" spans="1:36" hidden="1" x14ac:dyDescent="0.3">
      <c r="A1689" s="1" t="s">
        <v>1683</v>
      </c>
      <c r="B1689" s="2">
        <v>4378147</v>
      </c>
      <c r="C1689" s="3" t="s">
        <v>2936</v>
      </c>
      <c r="D1689" s="4">
        <v>4406.9813573900001</v>
      </c>
      <c r="E1689" s="3" t="s">
        <v>2937</v>
      </c>
      <c r="F1689" s="3" t="s">
        <v>2967</v>
      </c>
      <c r="G1689" s="3" t="s">
        <v>3087</v>
      </c>
      <c r="H1689" s="3" t="s">
        <v>3305</v>
      </c>
      <c r="I1689" s="3" t="s">
        <v>3068</v>
      </c>
      <c r="J1689" s="4">
        <v>-12.749193999999999</v>
      </c>
      <c r="K1689" s="4">
        <v>-19.103486</v>
      </c>
      <c r="L1689" s="4">
        <v>-16.104223999999999</v>
      </c>
      <c r="M1689" s="4">
        <v>-7.6913359999999997</v>
      </c>
      <c r="N1689" s="4">
        <v>14.647295</v>
      </c>
      <c r="O1689" s="4">
        <v>11.647809000000001</v>
      </c>
      <c r="P1689" s="4">
        <v>2.3937249999999999</v>
      </c>
      <c r="Q1689" s="4">
        <v>7.7436870000000004</v>
      </c>
      <c r="R1689" s="4">
        <v>12.508050000000001</v>
      </c>
      <c r="S1689" s="3" t="s">
        <v>6214</v>
      </c>
      <c r="T1689" s="4">
        <v>73.09</v>
      </c>
      <c r="U1689" s="4">
        <v>4406.9813573900001</v>
      </c>
      <c r="V1689" s="10">
        <v>5504.228357</v>
      </c>
      <c r="W1689" s="4">
        <v>1.6418114653167299</v>
      </c>
      <c r="X1689" s="4">
        <v>93.97</v>
      </c>
      <c r="Y1689" s="4">
        <v>71.900000000000006</v>
      </c>
      <c r="Z1689" s="4">
        <v>14.647295</v>
      </c>
      <c r="AA1689" s="10">
        <v>12.4408510638</v>
      </c>
      <c r="AB1689" s="10">
        <v>12.4408510638</v>
      </c>
      <c r="AC1689" s="4">
        <v>1.0373209999999999</v>
      </c>
      <c r="AD1689" s="4">
        <v>1.0286281571911999</v>
      </c>
      <c r="AE1689" s="4">
        <v>1.0286281571911999</v>
      </c>
      <c r="AF1689" s="4">
        <v>7.7436870000000004</v>
      </c>
      <c r="AG1689" s="4">
        <v>9.3029395105850003</v>
      </c>
      <c r="AH1689" s="4">
        <v>9.3029395105850003</v>
      </c>
      <c r="AI1689" s="4">
        <v>2.3937249999999999</v>
      </c>
      <c r="AJ1689" s="4" t="s">
        <v>2924</v>
      </c>
    </row>
    <row r="1690" spans="1:36" hidden="1" x14ac:dyDescent="0.3">
      <c r="A1690" s="1" t="s">
        <v>1929</v>
      </c>
      <c r="B1690" s="2">
        <v>4133677</v>
      </c>
      <c r="C1690" s="3" t="s">
        <v>2919</v>
      </c>
      <c r="D1690" s="4">
        <v>29644.017633560001</v>
      </c>
      <c r="E1690" s="3" t="s">
        <v>2946</v>
      </c>
      <c r="F1690" s="3" t="s">
        <v>2991</v>
      </c>
      <c r="G1690" s="3" t="s">
        <v>2991</v>
      </c>
      <c r="H1690" s="3" t="s">
        <v>3031</v>
      </c>
      <c r="I1690" s="3" t="s">
        <v>3032</v>
      </c>
      <c r="J1690" s="18">
        <v>0.49076199999999998</v>
      </c>
      <c r="K1690" s="18">
        <v>-5.1110810000000004</v>
      </c>
      <c r="L1690" s="18">
        <v>4.6287950000000002</v>
      </c>
      <c r="M1690" s="18">
        <v>7.5046330000000001</v>
      </c>
      <c r="N1690" s="4">
        <v>17.254027000000001</v>
      </c>
      <c r="O1690" s="4">
        <v>29.854202000000001</v>
      </c>
      <c r="P1690" s="4">
        <v>3.4521739999999999</v>
      </c>
      <c r="Q1690" s="4">
        <v>10.892771</v>
      </c>
      <c r="R1690" s="4">
        <v>58.575527999999998</v>
      </c>
      <c r="S1690" s="3" t="s">
        <v>6525</v>
      </c>
      <c r="T1690" s="4">
        <v>69.62</v>
      </c>
      <c r="U1690" s="4">
        <v>29644.017633560001</v>
      </c>
      <c r="V1690" s="10">
        <v>30260.117633000002</v>
      </c>
      <c r="W1690" s="4" t="s">
        <v>2935</v>
      </c>
      <c r="X1690" s="18">
        <v>86.767300000000006</v>
      </c>
      <c r="Y1690" s="18">
        <v>59.34</v>
      </c>
      <c r="Z1690" s="4">
        <v>17.254027000000001</v>
      </c>
      <c r="AA1690" s="10">
        <v>17.034499632900001</v>
      </c>
      <c r="AB1690" s="10">
        <v>17.395693304000002</v>
      </c>
      <c r="AC1690" s="4">
        <v>4.1014540000000004</v>
      </c>
      <c r="AD1690" s="4">
        <v>4.1904344873744002</v>
      </c>
      <c r="AE1690" s="4">
        <v>4.2481811401728997</v>
      </c>
      <c r="AF1690" s="4">
        <v>10.892771</v>
      </c>
      <c r="AG1690" s="4">
        <v>11.492734266570601</v>
      </c>
      <c r="AH1690" s="4">
        <v>11.6648836411371</v>
      </c>
      <c r="AI1690" s="4">
        <v>3.4521739999999999</v>
      </c>
      <c r="AJ1690" s="4">
        <v>4.407724</v>
      </c>
    </row>
    <row r="1691" spans="1:36" hidden="1" x14ac:dyDescent="0.3">
      <c r="A1691" s="1" t="s">
        <v>1685</v>
      </c>
      <c r="B1691" s="2">
        <v>15006586</v>
      </c>
      <c r="C1691" s="3" t="s">
        <v>2919</v>
      </c>
      <c r="D1691" s="4">
        <v>618.22223299999996</v>
      </c>
      <c r="E1691" s="3" t="s">
        <v>2920</v>
      </c>
      <c r="F1691" s="3" t="s">
        <v>2921</v>
      </c>
      <c r="G1691" s="3" t="s">
        <v>3114</v>
      </c>
      <c r="H1691" s="3" t="s">
        <v>3114</v>
      </c>
      <c r="I1691" s="3" t="s">
        <v>2943</v>
      </c>
      <c r="J1691" s="4">
        <v>-21.775898999999999</v>
      </c>
      <c r="K1691" s="4">
        <v>-21.775898999999999</v>
      </c>
      <c r="L1691" s="4">
        <v>-22.820191999999999</v>
      </c>
      <c r="M1691" s="4">
        <v>5.053947</v>
      </c>
      <c r="N1691" s="4" t="s">
        <v>2924</v>
      </c>
      <c r="O1691" s="4" t="s">
        <v>2924</v>
      </c>
      <c r="P1691" s="4">
        <v>2.2752430000000001</v>
      </c>
      <c r="Q1691" s="4" t="s">
        <v>2924</v>
      </c>
      <c r="R1691" s="4" t="s">
        <v>2935</v>
      </c>
      <c r="S1691" s="3" t="s">
        <v>6216</v>
      </c>
      <c r="T1691" s="4">
        <v>18.5</v>
      </c>
      <c r="U1691" s="4">
        <v>618.22223299999996</v>
      </c>
      <c r="V1691" s="10">
        <v>341.36923300000001</v>
      </c>
      <c r="W1691" s="4" t="s">
        <v>2935</v>
      </c>
      <c r="X1691" s="4">
        <v>27.5</v>
      </c>
      <c r="Y1691" s="4">
        <v>15.31</v>
      </c>
      <c r="Z1691" s="4" t="s">
        <v>2924</v>
      </c>
      <c r="AA1691" s="10" t="s">
        <v>2924</v>
      </c>
      <c r="AB1691" s="10" t="s">
        <v>2924</v>
      </c>
      <c r="AC1691" s="4" t="s">
        <v>2935</v>
      </c>
      <c r="AD1691" s="4" t="s">
        <v>2935</v>
      </c>
      <c r="AE1691" s="4" t="s">
        <v>2935</v>
      </c>
      <c r="AF1691" s="4" t="s">
        <v>2924</v>
      </c>
      <c r="AG1691" s="4" t="s">
        <v>2924</v>
      </c>
      <c r="AH1691" s="4" t="s">
        <v>2924</v>
      </c>
      <c r="AI1691" s="4">
        <v>2.2752430000000001</v>
      </c>
      <c r="AJ1691" s="4">
        <v>2.2752430000000001</v>
      </c>
    </row>
    <row r="1692" spans="1:36" hidden="1" x14ac:dyDescent="0.3">
      <c r="A1692" s="1" t="s">
        <v>1686</v>
      </c>
      <c r="B1692" s="2">
        <v>4219024</v>
      </c>
      <c r="C1692" s="3" t="s">
        <v>2936</v>
      </c>
      <c r="D1692" s="4">
        <v>20815.259890199999</v>
      </c>
      <c r="E1692" s="3" t="s">
        <v>3007</v>
      </c>
      <c r="F1692" s="3" t="s">
        <v>3008</v>
      </c>
      <c r="G1692" s="3" t="s">
        <v>3009</v>
      </c>
      <c r="H1692" s="3" t="s">
        <v>3010</v>
      </c>
      <c r="I1692" s="3" t="s">
        <v>3724</v>
      </c>
      <c r="J1692" s="4">
        <v>16.767008000000001</v>
      </c>
      <c r="K1692" s="4">
        <v>-1.4356500000000001</v>
      </c>
      <c r="L1692" s="4">
        <v>-1.62313</v>
      </c>
      <c r="M1692" s="4">
        <v>4.8803570000000001</v>
      </c>
      <c r="N1692" s="4">
        <v>26.387754999999999</v>
      </c>
      <c r="O1692" s="4">
        <v>26.900138999999999</v>
      </c>
      <c r="P1692" s="4">
        <v>3.8400240000000001</v>
      </c>
      <c r="Q1692" s="4">
        <v>17.800605999999998</v>
      </c>
      <c r="R1692" s="4">
        <v>35.132815000000001</v>
      </c>
      <c r="S1692" s="3" t="s">
        <v>6217</v>
      </c>
      <c r="T1692" s="4">
        <v>77.58</v>
      </c>
      <c r="U1692" s="4">
        <v>20815.259890199999</v>
      </c>
      <c r="V1692" s="10">
        <v>25267.959889999998</v>
      </c>
      <c r="W1692" s="4">
        <v>2.3201856148491902</v>
      </c>
      <c r="X1692" s="4">
        <v>85.49</v>
      </c>
      <c r="Y1692" s="4">
        <v>63.67</v>
      </c>
      <c r="Z1692" s="4">
        <v>26.387754999999999</v>
      </c>
      <c r="AA1692" s="10">
        <v>26.010863005400001</v>
      </c>
      <c r="AB1692" s="10">
        <v>26.601015625199999</v>
      </c>
      <c r="AC1692" s="4">
        <v>3.7834780000000001</v>
      </c>
      <c r="AD1692" s="4">
        <v>3.6934868089558002</v>
      </c>
      <c r="AE1692" s="4">
        <v>3.7753319475745002</v>
      </c>
      <c r="AF1692" s="4">
        <v>17.800605999999998</v>
      </c>
      <c r="AG1692" s="4">
        <v>18.818291552906199</v>
      </c>
      <c r="AH1692" s="4">
        <v>19.7065967055896</v>
      </c>
      <c r="AI1692" s="4">
        <v>3.8400240000000001</v>
      </c>
      <c r="AJ1692" s="4" t="s">
        <v>2924</v>
      </c>
    </row>
    <row r="1693" spans="1:36" hidden="1" x14ac:dyDescent="0.3">
      <c r="A1693" s="1" t="s">
        <v>1687</v>
      </c>
      <c r="B1693" s="2">
        <v>4095638</v>
      </c>
      <c r="C1693" s="3" t="s">
        <v>2936</v>
      </c>
      <c r="D1693" s="4">
        <v>208020.36245208001</v>
      </c>
      <c r="E1693" s="3" t="s">
        <v>2925</v>
      </c>
      <c r="F1693" s="3" t="s">
        <v>2981</v>
      </c>
      <c r="G1693" s="3" t="s">
        <v>2982</v>
      </c>
      <c r="H1693" s="3" t="s">
        <v>3174</v>
      </c>
      <c r="I1693" s="3" t="s">
        <v>3187</v>
      </c>
      <c r="J1693" s="4">
        <v>2.7394349999999998</v>
      </c>
      <c r="K1693" s="4">
        <v>0.369973</v>
      </c>
      <c r="L1693" s="4">
        <v>-7.7568400000000004</v>
      </c>
      <c r="M1693" s="4">
        <v>-0.80306200000000005</v>
      </c>
      <c r="N1693" s="4">
        <v>25.487750999999999</v>
      </c>
      <c r="O1693" s="4">
        <v>31.780162000000001</v>
      </c>
      <c r="P1693" s="4" t="s">
        <v>2924</v>
      </c>
      <c r="Q1693" s="4">
        <v>16.658688000000001</v>
      </c>
      <c r="R1693" s="4">
        <v>31.625826</v>
      </c>
      <c r="S1693" s="3" t="s">
        <v>6218</v>
      </c>
      <c r="T1693" s="4">
        <v>290.27999999999997</v>
      </c>
      <c r="U1693" s="4">
        <v>208020.36245208001</v>
      </c>
      <c r="V1693" s="10">
        <v>260245.362452</v>
      </c>
      <c r="W1693" s="4">
        <v>2.4390243902439002</v>
      </c>
      <c r="X1693" s="5" t="s">
        <v>6219</v>
      </c>
      <c r="Y1693" s="4">
        <v>243.53</v>
      </c>
      <c r="Z1693" s="4">
        <v>25.487750999999999</v>
      </c>
      <c r="AA1693" s="10">
        <v>23.586193447700001</v>
      </c>
      <c r="AB1693" s="10">
        <v>24.585831893400002</v>
      </c>
      <c r="AC1693" s="4">
        <v>10.033092</v>
      </c>
      <c r="AD1693" s="4">
        <v>9.7810234110195005</v>
      </c>
      <c r="AE1693" s="4">
        <v>9.9840804674217001</v>
      </c>
      <c r="AF1693" s="4">
        <v>16.658688000000001</v>
      </c>
      <c r="AG1693" s="4">
        <v>17.9306746942218</v>
      </c>
      <c r="AH1693" s="4">
        <v>18.534578548368</v>
      </c>
      <c r="AI1693" s="4" t="s">
        <v>2924</v>
      </c>
      <c r="AJ1693" s="4" t="s">
        <v>2924</v>
      </c>
    </row>
    <row r="1694" spans="1:36" hidden="1" x14ac:dyDescent="0.3">
      <c r="A1694" s="1" t="s">
        <v>1688</v>
      </c>
      <c r="B1694" s="2">
        <v>4089541</v>
      </c>
      <c r="C1694" s="3" t="s">
        <v>2919</v>
      </c>
      <c r="D1694" s="4">
        <v>2968.2381455999998</v>
      </c>
      <c r="E1694" s="3" t="s">
        <v>2937</v>
      </c>
      <c r="F1694" s="3" t="s">
        <v>2938</v>
      </c>
      <c r="G1694" s="3" t="s">
        <v>3039</v>
      </c>
      <c r="H1694" s="3" t="s">
        <v>3039</v>
      </c>
      <c r="I1694" s="3" t="s">
        <v>3725</v>
      </c>
      <c r="J1694" s="4">
        <v>21.215159</v>
      </c>
      <c r="K1694" s="4">
        <v>14.185871000000001</v>
      </c>
      <c r="L1694" s="4">
        <v>14.078128</v>
      </c>
      <c r="M1694" s="4">
        <v>3.5014129999999999</v>
      </c>
      <c r="N1694" s="4">
        <v>13.211671000000001</v>
      </c>
      <c r="O1694" s="4">
        <v>32.291666999999997</v>
      </c>
      <c r="P1694" s="4">
        <v>2.7130130000000001</v>
      </c>
      <c r="Q1694" s="4">
        <v>13.420218999999999</v>
      </c>
      <c r="R1694" s="4" t="s">
        <v>2924</v>
      </c>
      <c r="S1694" s="3" t="s">
        <v>6220</v>
      </c>
      <c r="T1694" s="5" t="s">
        <v>6221</v>
      </c>
      <c r="U1694" s="4">
        <v>2968.2381455999998</v>
      </c>
      <c r="V1694" s="10">
        <v>3572.7441450000001</v>
      </c>
      <c r="W1694" s="4">
        <v>1.57154673283705</v>
      </c>
      <c r="X1694" s="4">
        <v>130.86000000000001</v>
      </c>
      <c r="Y1694" s="4">
        <v>95.5</v>
      </c>
      <c r="Z1694" s="4">
        <v>13.211671000000001</v>
      </c>
      <c r="AA1694" s="10">
        <v>20.898876404399999</v>
      </c>
      <c r="AB1694" s="10">
        <v>22.7042253521</v>
      </c>
      <c r="AC1694" s="4">
        <v>4.0198159999999996</v>
      </c>
      <c r="AD1694" s="4">
        <v>3.8898209552573002</v>
      </c>
      <c r="AE1694" s="4">
        <v>3.9085384049876999</v>
      </c>
      <c r="AF1694" s="4">
        <v>13.420218999999999</v>
      </c>
      <c r="AG1694" s="4">
        <v>10.286754516793099</v>
      </c>
      <c r="AH1694" s="4">
        <v>10.2674798041194</v>
      </c>
      <c r="AI1694" s="4">
        <v>2.7130130000000001</v>
      </c>
      <c r="AJ1694" s="4">
        <v>4.1574970000000002</v>
      </c>
    </row>
    <row r="1695" spans="1:36" hidden="1" x14ac:dyDescent="0.3">
      <c r="A1695" s="1" t="s">
        <v>1689</v>
      </c>
      <c r="B1695" s="2">
        <v>4069640</v>
      </c>
      <c r="C1695" s="3" t="s">
        <v>2936</v>
      </c>
      <c r="D1695" s="4">
        <v>79107.799049430003</v>
      </c>
      <c r="E1695" s="3" t="s">
        <v>2920</v>
      </c>
      <c r="F1695" s="3" t="s">
        <v>2961</v>
      </c>
      <c r="G1695" s="3" t="s">
        <v>2974</v>
      </c>
      <c r="H1695" s="3" t="s">
        <v>3003</v>
      </c>
      <c r="I1695" s="3" t="s">
        <v>3365</v>
      </c>
      <c r="J1695" s="4">
        <v>35.073802000000001</v>
      </c>
      <c r="K1695" s="4">
        <v>11.105366</v>
      </c>
      <c r="L1695" s="4">
        <v>23.311171999999999</v>
      </c>
      <c r="M1695" s="4">
        <v>2.787445</v>
      </c>
      <c r="N1695" s="4">
        <v>32.246197000000002</v>
      </c>
      <c r="O1695" s="4">
        <v>18.849132000000001</v>
      </c>
      <c r="P1695" s="4" t="s">
        <v>2924</v>
      </c>
      <c r="Q1695" s="4">
        <v>15.616724</v>
      </c>
      <c r="R1695" s="4">
        <v>18.426272999999998</v>
      </c>
      <c r="S1695" s="3" t="s">
        <v>6222</v>
      </c>
      <c r="T1695" s="4">
        <v>623.19000000000005</v>
      </c>
      <c r="U1695" s="4">
        <v>79107.799049430003</v>
      </c>
      <c r="V1695" s="10">
        <v>84228.799048999994</v>
      </c>
      <c r="W1695" s="4">
        <v>0.45571976443781198</v>
      </c>
      <c r="X1695" s="4">
        <v>637.51</v>
      </c>
      <c r="Y1695" s="4">
        <v>431.35</v>
      </c>
      <c r="Z1695" s="4">
        <v>32.246197000000002</v>
      </c>
      <c r="AA1695" s="10">
        <v>18.117147026800001</v>
      </c>
      <c r="AB1695" s="10">
        <v>19.081834273799998</v>
      </c>
      <c r="AC1695" s="4">
        <v>0.25509399999999999</v>
      </c>
      <c r="AD1695" s="4">
        <v>0.22407607624270001</v>
      </c>
      <c r="AE1695" s="4">
        <v>0.23398344767410001</v>
      </c>
      <c r="AF1695" s="4">
        <v>15.616724</v>
      </c>
      <c r="AG1695" s="4">
        <v>13.6627531313747</v>
      </c>
      <c r="AH1695" s="4">
        <v>14.0550495748257</v>
      </c>
      <c r="AI1695" s="4" t="s">
        <v>2924</v>
      </c>
      <c r="AJ1695" s="4" t="s">
        <v>2924</v>
      </c>
    </row>
    <row r="1696" spans="1:36" hidden="1" x14ac:dyDescent="0.3">
      <c r="A1696" s="1" t="s">
        <v>1690</v>
      </c>
      <c r="B1696" s="2">
        <v>4010692</v>
      </c>
      <c r="C1696" s="3" t="s">
        <v>2936</v>
      </c>
      <c r="D1696" s="4">
        <v>4065.53144578</v>
      </c>
      <c r="E1696" s="3"/>
      <c r="F1696" s="3"/>
      <c r="G1696" s="3"/>
      <c r="H1696" s="3"/>
      <c r="I1696" s="3" t="s">
        <v>3405</v>
      </c>
      <c r="J1696" s="4">
        <v>4.8921619999999999</v>
      </c>
      <c r="K1696" s="4">
        <v>-19.107505</v>
      </c>
      <c r="L1696" s="4">
        <v>-30.883882</v>
      </c>
      <c r="M1696" s="5" t="s">
        <v>3726</v>
      </c>
      <c r="N1696" s="4">
        <v>10.30491</v>
      </c>
      <c r="O1696" s="4">
        <v>82.396693999999997</v>
      </c>
      <c r="P1696" s="4">
        <v>1.3295110000000001</v>
      </c>
      <c r="Q1696" s="4">
        <v>7.9147049999999997</v>
      </c>
      <c r="R1696" s="4">
        <v>72.792851999999996</v>
      </c>
      <c r="S1696" s="3" t="s">
        <v>6223</v>
      </c>
      <c r="T1696" s="4">
        <v>19.940000000000001</v>
      </c>
      <c r="U1696" s="4">
        <v>4065.53144578</v>
      </c>
      <c r="V1696" s="10">
        <v>6504.5144449999998</v>
      </c>
      <c r="W1696" s="4">
        <v>2.6078234704112302</v>
      </c>
      <c r="X1696" s="4">
        <v>30.52</v>
      </c>
      <c r="Y1696" s="4">
        <v>14.914999999999999</v>
      </c>
      <c r="Z1696" s="4">
        <v>10.24666</v>
      </c>
      <c r="AA1696" s="10">
        <v>20.663212435199998</v>
      </c>
      <c r="AB1696" s="10">
        <v>16.450245021200001</v>
      </c>
      <c r="AC1696" s="4">
        <v>1.462607</v>
      </c>
      <c r="AD1696" s="4">
        <v>2.5025450320522999</v>
      </c>
      <c r="AE1696" s="4">
        <v>1.5082797044414</v>
      </c>
      <c r="AF1696" s="4">
        <v>7.9147049999999997</v>
      </c>
      <c r="AG1696" s="4">
        <v>12.374423885239</v>
      </c>
      <c r="AH1696" s="4">
        <v>9.4024525146845992</v>
      </c>
      <c r="AI1696" s="4">
        <v>1.3295110000000001</v>
      </c>
      <c r="AJ1696" s="4">
        <v>1.5827910000000001</v>
      </c>
    </row>
    <row r="1697" spans="1:36" hidden="1" x14ac:dyDescent="0.3">
      <c r="A1697" s="1" t="s">
        <v>1691</v>
      </c>
      <c r="B1697" s="2">
        <v>16138493</v>
      </c>
      <c r="C1697" s="3" t="s">
        <v>2936</v>
      </c>
      <c r="D1697" s="4">
        <v>701.29834784000002</v>
      </c>
      <c r="E1697" s="3" t="s">
        <v>3107</v>
      </c>
      <c r="F1697" s="3" t="s">
        <v>3108</v>
      </c>
      <c r="G1697" s="3" t="s">
        <v>3109</v>
      </c>
      <c r="H1697" s="3" t="s">
        <v>3109</v>
      </c>
      <c r="I1697" s="3" t="s">
        <v>3222</v>
      </c>
      <c r="J1697" s="4">
        <v>29.633400999999999</v>
      </c>
      <c r="K1697" s="4">
        <v>-25.073573</v>
      </c>
      <c r="L1697" s="4">
        <v>-34.109730999999996</v>
      </c>
      <c r="M1697" s="4">
        <v>8.4327089999999991</v>
      </c>
      <c r="N1697" s="4">
        <v>67.354496999999995</v>
      </c>
      <c r="O1697" s="4">
        <v>18.005658</v>
      </c>
      <c r="P1697" s="4" t="s">
        <v>2924</v>
      </c>
      <c r="Q1697" s="4">
        <v>21.070406999999999</v>
      </c>
      <c r="R1697" s="4">
        <v>20.219443999999999</v>
      </c>
      <c r="S1697" s="3" t="s">
        <v>6224</v>
      </c>
      <c r="T1697" s="4">
        <v>12.73</v>
      </c>
      <c r="U1697" s="4">
        <v>701.29834784000002</v>
      </c>
      <c r="V1697" s="10">
        <v>782.386347</v>
      </c>
      <c r="W1697" s="4" t="s">
        <v>2935</v>
      </c>
      <c r="X1697" s="4">
        <v>25.78</v>
      </c>
      <c r="Y1697" s="5" t="s">
        <v>6225</v>
      </c>
      <c r="Z1697" s="4">
        <v>67.354496999999995</v>
      </c>
      <c r="AA1697" s="10">
        <v>18.9943300507</v>
      </c>
      <c r="AB1697" s="10">
        <v>27.023010953499998</v>
      </c>
      <c r="AC1697" s="4">
        <v>1.1484909999999999</v>
      </c>
      <c r="AD1697" s="4">
        <v>0.73573258719370005</v>
      </c>
      <c r="AE1697" s="4">
        <v>0.93380985241970005</v>
      </c>
      <c r="AF1697" s="4">
        <v>21.070406999999999</v>
      </c>
      <c r="AG1697" s="4">
        <v>7.3431789743396996</v>
      </c>
      <c r="AH1697" s="4">
        <v>8.8279481082710998</v>
      </c>
      <c r="AI1697" s="4" t="s">
        <v>2924</v>
      </c>
      <c r="AJ1697" s="4" t="s">
        <v>2924</v>
      </c>
    </row>
    <row r="1698" spans="1:36" hidden="1" x14ac:dyDescent="0.3">
      <c r="A1698" s="1" t="s">
        <v>1692</v>
      </c>
      <c r="B1698" s="2">
        <v>4972894</v>
      </c>
      <c r="C1698" s="3" t="s">
        <v>2919</v>
      </c>
      <c r="D1698" s="4">
        <v>10474.143582000001</v>
      </c>
      <c r="E1698" s="3" t="s">
        <v>2920</v>
      </c>
      <c r="F1698" s="3" t="s">
        <v>2921</v>
      </c>
      <c r="G1698" s="3" t="s">
        <v>2922</v>
      </c>
      <c r="H1698" s="3" t="s">
        <v>2922</v>
      </c>
      <c r="I1698" s="3" t="s">
        <v>3227</v>
      </c>
      <c r="J1698" s="4">
        <v>21.922605000000001</v>
      </c>
      <c r="K1698" s="4">
        <v>-12.572479</v>
      </c>
      <c r="L1698" s="4">
        <v>3.4329640000000001</v>
      </c>
      <c r="M1698" s="4">
        <v>8.7306439999999998</v>
      </c>
      <c r="N1698" s="4">
        <v>29.567539</v>
      </c>
      <c r="O1698" s="4">
        <v>19.483702999999998</v>
      </c>
      <c r="P1698" s="4">
        <v>11.882982</v>
      </c>
      <c r="Q1698" s="4">
        <v>20.779684</v>
      </c>
      <c r="R1698" s="4">
        <v>22.781365000000001</v>
      </c>
      <c r="S1698" s="3" t="s">
        <v>6226</v>
      </c>
      <c r="T1698" s="4">
        <v>337.75</v>
      </c>
      <c r="U1698" s="4">
        <v>10474.143582000001</v>
      </c>
      <c r="V1698" s="10">
        <v>9969.1365819999992</v>
      </c>
      <c r="W1698" s="4" t="s">
        <v>2935</v>
      </c>
      <c r="X1698" s="4">
        <v>459.77</v>
      </c>
      <c r="Y1698" s="4">
        <v>268.79500000000002</v>
      </c>
      <c r="Z1698" s="4">
        <v>29.567539</v>
      </c>
      <c r="AA1698" s="10">
        <v>27.736944542500002</v>
      </c>
      <c r="AB1698" s="10">
        <v>28.412819123599999</v>
      </c>
      <c r="AC1698" s="4">
        <v>4.8139940000000001</v>
      </c>
      <c r="AD1698" s="4">
        <v>4.5254899219459999</v>
      </c>
      <c r="AE1698" s="4">
        <v>4.7288509471803</v>
      </c>
      <c r="AF1698" s="4">
        <v>20.779684</v>
      </c>
      <c r="AG1698" s="4">
        <v>21.3012643876115</v>
      </c>
      <c r="AH1698" s="4">
        <v>21.6914093056503</v>
      </c>
      <c r="AI1698" s="4">
        <v>11.882982</v>
      </c>
      <c r="AJ1698" s="4">
        <v>56.831567</v>
      </c>
    </row>
    <row r="1699" spans="1:36" hidden="1" x14ac:dyDescent="0.3">
      <c r="A1699" s="1" t="s">
        <v>1693</v>
      </c>
      <c r="B1699" s="2">
        <v>4806212</v>
      </c>
      <c r="C1699" s="3" t="s">
        <v>2936</v>
      </c>
      <c r="D1699" s="4">
        <v>110561.51007108</v>
      </c>
      <c r="E1699" s="3" t="s">
        <v>2920</v>
      </c>
      <c r="F1699" s="3" t="s">
        <v>2961</v>
      </c>
      <c r="G1699" s="3" t="s">
        <v>2962</v>
      </c>
      <c r="H1699" s="3" t="s">
        <v>2963</v>
      </c>
      <c r="I1699" s="3" t="s">
        <v>3292</v>
      </c>
      <c r="J1699" s="4">
        <v>9.1680390000000003</v>
      </c>
      <c r="K1699" s="4">
        <v>-1.8444719999999999</v>
      </c>
      <c r="L1699" s="4">
        <v>-5.3884990000000004</v>
      </c>
      <c r="M1699" s="4">
        <v>-1.508054</v>
      </c>
      <c r="N1699" s="4">
        <v>26.396203</v>
      </c>
      <c r="O1699" s="4">
        <v>20.487166999999999</v>
      </c>
      <c r="P1699" s="4">
        <v>2.2800240000000001</v>
      </c>
      <c r="Q1699" s="4">
        <v>13.767378000000001</v>
      </c>
      <c r="R1699" s="4">
        <v>23.642890000000001</v>
      </c>
      <c r="S1699" s="3" t="s">
        <v>6227</v>
      </c>
      <c r="T1699" s="4">
        <v>86.21</v>
      </c>
      <c r="U1699" s="4">
        <v>110561.51007108</v>
      </c>
      <c r="V1699" s="10">
        <v>131120.510071</v>
      </c>
      <c r="W1699" s="4">
        <v>3.2246839113791901</v>
      </c>
      <c r="X1699" s="4">
        <v>92.679900000000004</v>
      </c>
      <c r="Y1699" s="4">
        <v>75.959999999999994</v>
      </c>
      <c r="Z1699" s="4">
        <v>26.396203</v>
      </c>
      <c r="AA1699" s="10">
        <v>15.119256401199999</v>
      </c>
      <c r="AB1699" s="10">
        <v>15.809211189799999</v>
      </c>
      <c r="AC1699" s="4">
        <v>3.97383</v>
      </c>
      <c r="AD1699" s="4">
        <v>3.824262233022</v>
      </c>
      <c r="AE1699" s="4">
        <v>3.9070428593719999</v>
      </c>
      <c r="AF1699" s="4">
        <v>13.767378000000001</v>
      </c>
      <c r="AG1699" s="4">
        <v>12.7304584432685</v>
      </c>
      <c r="AH1699" s="4">
        <v>13.3559013442887</v>
      </c>
      <c r="AI1699" s="4">
        <v>2.2800240000000001</v>
      </c>
      <c r="AJ1699" s="4" t="s">
        <v>2924</v>
      </c>
    </row>
    <row r="1700" spans="1:36" hidden="1" x14ac:dyDescent="0.3">
      <c r="A1700" s="1" t="s">
        <v>1694</v>
      </c>
      <c r="B1700" s="2">
        <v>4620262</v>
      </c>
      <c r="C1700" s="3" t="s">
        <v>2919</v>
      </c>
      <c r="D1700" s="4">
        <v>2497.2698352000002</v>
      </c>
      <c r="E1700" s="3" t="s">
        <v>2925</v>
      </c>
      <c r="F1700" s="3" t="s">
        <v>2981</v>
      </c>
      <c r="G1700" s="3" t="s">
        <v>2982</v>
      </c>
      <c r="H1700" s="3" t="s">
        <v>2983</v>
      </c>
      <c r="I1700" s="3" t="s">
        <v>3513</v>
      </c>
      <c r="J1700" s="4">
        <v>-20.026882000000001</v>
      </c>
      <c r="K1700" s="4">
        <v>6.4400719999999998</v>
      </c>
      <c r="L1700" s="4">
        <v>-13.768115999999999</v>
      </c>
      <c r="M1700" s="4">
        <v>-2.7777780000000001</v>
      </c>
      <c r="N1700" s="4" t="s">
        <v>2924</v>
      </c>
      <c r="O1700" s="4" t="s">
        <v>2935</v>
      </c>
      <c r="P1700" s="4" t="s">
        <v>2924</v>
      </c>
      <c r="Q1700" s="4">
        <v>8.3644499999999997</v>
      </c>
      <c r="R1700" s="4" t="s">
        <v>2935</v>
      </c>
      <c r="S1700" s="3" t="s">
        <v>6228</v>
      </c>
      <c r="T1700" s="4">
        <v>5.95</v>
      </c>
      <c r="U1700" s="4">
        <v>2497.2698352000002</v>
      </c>
      <c r="V1700" s="10">
        <v>9254.6508350000004</v>
      </c>
      <c r="W1700" s="4" t="s">
        <v>2935</v>
      </c>
      <c r="X1700" s="4">
        <v>9.56</v>
      </c>
      <c r="Y1700" s="4">
        <v>4.78</v>
      </c>
      <c r="Z1700" s="4" t="s">
        <v>2924</v>
      </c>
      <c r="AA1700" s="10">
        <v>11.0904007455</v>
      </c>
      <c r="AB1700" s="10">
        <v>29.3421441956</v>
      </c>
      <c r="AC1700" s="4">
        <v>2.0381070000000001</v>
      </c>
      <c r="AD1700" s="4">
        <v>1.8556045089822999</v>
      </c>
      <c r="AE1700" s="4">
        <v>2.0044313606678998</v>
      </c>
      <c r="AF1700" s="4">
        <v>8.3644499999999997</v>
      </c>
      <c r="AG1700" s="4">
        <v>7.5448534902112998</v>
      </c>
      <c r="AH1700" s="4">
        <v>7.9944125240880997</v>
      </c>
      <c r="AI1700" s="4" t="s">
        <v>2924</v>
      </c>
      <c r="AJ1700" s="4" t="s">
        <v>2924</v>
      </c>
    </row>
    <row r="1701" spans="1:36" hidden="1" x14ac:dyDescent="0.3">
      <c r="A1701" s="1" t="s">
        <v>1695</v>
      </c>
      <c r="B1701" s="2">
        <v>4160258</v>
      </c>
      <c r="C1701" s="3" t="s">
        <v>2919</v>
      </c>
      <c r="D1701" s="4">
        <v>101648.236875</v>
      </c>
      <c r="E1701" s="3" t="s">
        <v>2925</v>
      </c>
      <c r="F1701" s="3" t="s">
        <v>2926</v>
      </c>
      <c r="G1701" s="3" t="s">
        <v>3086</v>
      </c>
      <c r="H1701" s="3" t="s">
        <v>3086</v>
      </c>
      <c r="I1701" s="3" t="s">
        <v>2929</v>
      </c>
      <c r="J1701" s="4">
        <v>30.576360000000001</v>
      </c>
      <c r="K1701" s="4">
        <v>0.81304100000000001</v>
      </c>
      <c r="L1701" s="4">
        <v>-3.037982</v>
      </c>
      <c r="M1701" s="4">
        <v>6.648936</v>
      </c>
      <c r="N1701" s="4">
        <v>71.296493999999996</v>
      </c>
      <c r="O1701" s="4">
        <v>16.424329</v>
      </c>
      <c r="P1701" s="4">
        <v>25.399359</v>
      </c>
      <c r="Q1701" s="4">
        <v>34.484423999999997</v>
      </c>
      <c r="R1701" s="4">
        <v>54.805726999999997</v>
      </c>
      <c r="S1701" s="3" t="s">
        <v>6229</v>
      </c>
      <c r="T1701" s="4">
        <v>2005</v>
      </c>
      <c r="U1701" s="4">
        <v>101648.236875</v>
      </c>
      <c r="V1701" s="10">
        <v>101315.236875</v>
      </c>
      <c r="W1701" s="4" t="s">
        <v>2935</v>
      </c>
      <c r="X1701" s="4">
        <v>2161.73</v>
      </c>
      <c r="Y1701" s="4">
        <v>1324.99</v>
      </c>
      <c r="Z1701" s="4">
        <v>71.296493999999996</v>
      </c>
      <c r="AA1701" s="10">
        <v>53.190924911899998</v>
      </c>
      <c r="AB1701" s="10">
        <v>59.788013472400003</v>
      </c>
      <c r="AC1701" s="4">
        <v>5.4785719999999998</v>
      </c>
      <c r="AD1701" s="4">
        <v>4.1968229548723999</v>
      </c>
      <c r="AE1701" s="4">
        <v>4.9039783712866996</v>
      </c>
      <c r="AF1701" s="4">
        <v>34.484423999999997</v>
      </c>
      <c r="AG1701" s="4">
        <v>27.672022088785301</v>
      </c>
      <c r="AH1701" s="4">
        <v>32.8395249936125</v>
      </c>
      <c r="AI1701" s="4">
        <v>25.399359</v>
      </c>
      <c r="AJ1701" s="4">
        <v>26.464105</v>
      </c>
    </row>
    <row r="1702" spans="1:36" hidden="1" x14ac:dyDescent="0.3">
      <c r="A1702" s="1" t="s">
        <v>1696</v>
      </c>
      <c r="B1702" s="2">
        <v>113567</v>
      </c>
      <c r="C1702" s="3" t="s">
        <v>2919</v>
      </c>
      <c r="D1702" s="4">
        <v>813.39180231</v>
      </c>
      <c r="E1702" s="3" t="s">
        <v>2930</v>
      </c>
      <c r="F1702" s="3" t="s">
        <v>2931</v>
      </c>
      <c r="G1702" s="3" t="s">
        <v>2931</v>
      </c>
      <c r="H1702" s="3" t="s">
        <v>2932</v>
      </c>
      <c r="I1702" s="3" t="s">
        <v>2933</v>
      </c>
      <c r="J1702" s="4">
        <v>44.094938999999997</v>
      </c>
      <c r="K1702" s="4">
        <v>16.481738</v>
      </c>
      <c r="L1702" s="4">
        <v>14.835915999999999</v>
      </c>
      <c r="M1702" s="4">
        <v>2.627291</v>
      </c>
      <c r="N1702" s="4">
        <v>10.1184738955823</v>
      </c>
      <c r="O1702" s="4">
        <v>31.852086</v>
      </c>
      <c r="P1702" s="4">
        <v>1.394493</v>
      </c>
      <c r="Q1702" s="4" t="s">
        <v>2935</v>
      </c>
      <c r="R1702" s="4" t="s">
        <v>2935</v>
      </c>
      <c r="S1702" s="3" t="s">
        <v>6230</v>
      </c>
      <c r="T1702" s="4">
        <v>50.39</v>
      </c>
      <c r="U1702" s="4">
        <v>813.39180231</v>
      </c>
      <c r="V1702" s="10" t="s">
        <v>2935</v>
      </c>
      <c r="W1702" s="4">
        <v>2.8577098630680702</v>
      </c>
      <c r="X1702" s="4">
        <v>51.31</v>
      </c>
      <c r="Y1702" s="4">
        <v>33.46</v>
      </c>
      <c r="Z1702" s="4">
        <v>10.159274</v>
      </c>
      <c r="AA1702" s="10">
        <v>11.3388838883</v>
      </c>
      <c r="AB1702" s="10">
        <v>10.3555281545</v>
      </c>
      <c r="AC1702" s="4" t="s">
        <v>2935</v>
      </c>
      <c r="AD1702" s="4" t="s">
        <v>2935</v>
      </c>
      <c r="AE1702" s="4" t="s">
        <v>2935</v>
      </c>
      <c r="AF1702" s="4" t="s">
        <v>2935</v>
      </c>
      <c r="AG1702" s="4" t="s">
        <v>2935</v>
      </c>
      <c r="AH1702" s="4" t="s">
        <v>2935</v>
      </c>
      <c r="AI1702" s="4">
        <v>1.394493</v>
      </c>
      <c r="AJ1702" s="4">
        <v>1.523738</v>
      </c>
    </row>
    <row r="1703" spans="1:36" hidden="1" x14ac:dyDescent="0.3">
      <c r="A1703" s="1" t="s">
        <v>1697</v>
      </c>
      <c r="B1703" s="2">
        <v>4149826</v>
      </c>
      <c r="C1703" s="3" t="s">
        <v>2957</v>
      </c>
      <c r="D1703" s="4">
        <v>1880.4437050700001</v>
      </c>
      <c r="E1703" s="3" t="s">
        <v>2930</v>
      </c>
      <c r="F1703" s="3" t="s">
        <v>2954</v>
      </c>
      <c r="G1703" s="3" t="s">
        <v>2954</v>
      </c>
      <c r="H1703" s="3" t="s">
        <v>3493</v>
      </c>
      <c r="I1703" s="3" t="s">
        <v>3522</v>
      </c>
      <c r="J1703" s="4">
        <v>21.964974999999999</v>
      </c>
      <c r="K1703" s="4">
        <v>-8.0760629999999995</v>
      </c>
      <c r="L1703" s="4">
        <v>-6.7196369999999996</v>
      </c>
      <c r="M1703" s="4">
        <v>2.239363</v>
      </c>
      <c r="N1703" s="4">
        <v>6.8029801324503296</v>
      </c>
      <c r="O1703" s="4" t="s">
        <v>2924</v>
      </c>
      <c r="P1703" s="4">
        <v>1.2622880000000001</v>
      </c>
      <c r="Q1703" s="4" t="s">
        <v>2935</v>
      </c>
      <c r="R1703" s="4" t="s">
        <v>2935</v>
      </c>
      <c r="S1703" s="3" t="s">
        <v>6231</v>
      </c>
      <c r="T1703" s="4">
        <v>41.09</v>
      </c>
      <c r="U1703" s="4">
        <v>1880.4437050700001</v>
      </c>
      <c r="V1703" s="10" t="s">
        <v>2935</v>
      </c>
      <c r="W1703" s="4">
        <v>0.87612557799951296</v>
      </c>
      <c r="X1703" s="4">
        <v>53.27</v>
      </c>
      <c r="Y1703" s="4">
        <v>32.520000000000003</v>
      </c>
      <c r="Z1703" s="4">
        <v>6.8176540000000001</v>
      </c>
      <c r="AA1703" s="10">
        <v>7.7044231526000004</v>
      </c>
      <c r="AB1703" s="10">
        <v>7.0641793328000002</v>
      </c>
      <c r="AC1703" s="4" t="s">
        <v>2935</v>
      </c>
      <c r="AD1703" s="4" t="s">
        <v>2935</v>
      </c>
      <c r="AE1703" s="4" t="s">
        <v>2935</v>
      </c>
      <c r="AF1703" s="4" t="s">
        <v>2935</v>
      </c>
      <c r="AG1703" s="4" t="s">
        <v>2935</v>
      </c>
      <c r="AH1703" s="4" t="s">
        <v>2935</v>
      </c>
      <c r="AI1703" s="4">
        <v>1.2622880000000001</v>
      </c>
      <c r="AJ1703" s="4">
        <v>1.2691110000000001</v>
      </c>
    </row>
    <row r="1704" spans="1:36" hidden="1" x14ac:dyDescent="0.3">
      <c r="A1704" s="1" t="s">
        <v>1698</v>
      </c>
      <c r="B1704" s="2">
        <v>4004265</v>
      </c>
      <c r="C1704" s="3" t="s">
        <v>2936</v>
      </c>
      <c r="D1704" s="4">
        <v>250889.2632711</v>
      </c>
      <c r="E1704" s="3" t="s">
        <v>2920</v>
      </c>
      <c r="F1704" s="3" t="s">
        <v>2921</v>
      </c>
      <c r="G1704" s="3" t="s">
        <v>3114</v>
      </c>
      <c r="H1704" s="3" t="s">
        <v>3114</v>
      </c>
      <c r="I1704" s="3" t="s">
        <v>3051</v>
      </c>
      <c r="J1704" s="4">
        <v>-2.6406200000000002</v>
      </c>
      <c r="K1704" s="4">
        <v>-14.903475</v>
      </c>
      <c r="L1704" s="4">
        <v>-6.9954989999999997</v>
      </c>
      <c r="M1704" s="4">
        <v>2.9799609999999999</v>
      </c>
      <c r="N1704" s="4">
        <v>20.748954000000001</v>
      </c>
      <c r="O1704" s="4">
        <v>16.936475000000002</v>
      </c>
      <c r="P1704" s="4">
        <v>5.6429220000000004</v>
      </c>
      <c r="Q1704" s="4">
        <v>11.797192000000001</v>
      </c>
      <c r="R1704" s="4">
        <v>18.542856</v>
      </c>
      <c r="S1704" s="3" t="s">
        <v>6232</v>
      </c>
      <c r="T1704" s="4">
        <v>99.18</v>
      </c>
      <c r="U1704" s="4">
        <v>250889.2632711</v>
      </c>
      <c r="V1704" s="10">
        <v>274485.263271</v>
      </c>
      <c r="W1704" s="4">
        <v>3.2667876588021798</v>
      </c>
      <c r="X1704" s="4">
        <v>134.63</v>
      </c>
      <c r="Y1704" s="4">
        <v>94.48</v>
      </c>
      <c r="Z1704" s="4">
        <v>20.748954000000001</v>
      </c>
      <c r="AA1704" s="10">
        <v>10.888969401500001</v>
      </c>
      <c r="AB1704" s="10">
        <v>12.8168347923</v>
      </c>
      <c r="AC1704" s="4">
        <v>4.3449090000000004</v>
      </c>
      <c r="AD1704" s="4">
        <v>4.0973196267991003</v>
      </c>
      <c r="AE1704" s="4">
        <v>4.2821923240500004</v>
      </c>
      <c r="AF1704" s="4">
        <v>11.797192000000001</v>
      </c>
      <c r="AG1704" s="4">
        <v>9.0028348011852</v>
      </c>
      <c r="AH1704" s="4">
        <v>10.095725859488899</v>
      </c>
      <c r="AI1704" s="4">
        <v>5.6429220000000004</v>
      </c>
      <c r="AJ1704" s="4">
        <v>43.328964999999997</v>
      </c>
    </row>
    <row r="1705" spans="1:36" hidden="1" x14ac:dyDescent="0.3">
      <c r="A1705" s="1" t="s">
        <v>1699</v>
      </c>
      <c r="B1705" s="2">
        <v>103365</v>
      </c>
      <c r="C1705" s="3" t="s">
        <v>2936</v>
      </c>
      <c r="D1705" s="4">
        <v>4278.5269832900003</v>
      </c>
      <c r="E1705" s="3" t="s">
        <v>2930</v>
      </c>
      <c r="F1705" s="3" t="s">
        <v>2958</v>
      </c>
      <c r="G1705" s="3" t="s">
        <v>2958</v>
      </c>
      <c r="H1705" s="3" t="s">
        <v>3118</v>
      </c>
      <c r="I1705" s="3" t="s">
        <v>3133</v>
      </c>
      <c r="J1705" s="4">
        <v>109.57418</v>
      </c>
      <c r="K1705" s="4">
        <v>25.214714000000001</v>
      </c>
      <c r="L1705" s="4">
        <v>17.200061000000002</v>
      </c>
      <c r="M1705" s="4">
        <v>5.8493149999999998</v>
      </c>
      <c r="N1705" s="4">
        <v>7.6580773042616404</v>
      </c>
      <c r="O1705" s="4">
        <v>4.34839194992926</v>
      </c>
      <c r="P1705" s="4">
        <v>2.2974459999999999</v>
      </c>
      <c r="Q1705" s="4">
        <v>5.399699</v>
      </c>
      <c r="R1705" s="4">
        <v>5.9583310000000003</v>
      </c>
      <c r="S1705" s="3" t="s">
        <v>6233</v>
      </c>
      <c r="T1705" s="4">
        <v>77.27</v>
      </c>
      <c r="U1705" s="4">
        <v>4278.5269832900003</v>
      </c>
      <c r="V1705" s="10">
        <v>4250.3349829999997</v>
      </c>
      <c r="W1705" s="4">
        <v>1.6435874207325001</v>
      </c>
      <c r="X1705" s="4">
        <v>77.48</v>
      </c>
      <c r="Y1705" s="4">
        <v>36.369999999999997</v>
      </c>
      <c r="Z1705" s="4">
        <v>7.6633940000000003</v>
      </c>
      <c r="AA1705" s="10">
        <v>11.2967836257</v>
      </c>
      <c r="AB1705" s="10">
        <v>12.168503937000001</v>
      </c>
      <c r="AC1705" s="4">
        <v>0.77698599999999995</v>
      </c>
      <c r="AD1705" s="4">
        <v>0.73778676952279998</v>
      </c>
      <c r="AE1705" s="4">
        <v>0.7714282209037</v>
      </c>
      <c r="AF1705" s="4">
        <v>5.399699</v>
      </c>
      <c r="AG1705" s="4" t="s">
        <v>2935</v>
      </c>
      <c r="AH1705" s="4" t="s">
        <v>2935</v>
      </c>
      <c r="AI1705" s="4">
        <v>2.2974459999999999</v>
      </c>
      <c r="AJ1705" s="4">
        <v>2.3617689999999998</v>
      </c>
    </row>
    <row r="1706" spans="1:36" hidden="1" x14ac:dyDescent="0.3">
      <c r="A1706" s="1" t="s">
        <v>1700</v>
      </c>
      <c r="B1706" s="2">
        <v>4987812</v>
      </c>
      <c r="C1706" s="3" t="s">
        <v>2919</v>
      </c>
      <c r="D1706" s="4">
        <v>2441.35504128</v>
      </c>
      <c r="E1706" s="3" t="s">
        <v>2937</v>
      </c>
      <c r="F1706" s="3" t="s">
        <v>2938</v>
      </c>
      <c r="G1706" s="3" t="s">
        <v>2952</v>
      </c>
      <c r="H1706" s="3" t="s">
        <v>2952</v>
      </c>
      <c r="I1706" s="3" t="s">
        <v>3253</v>
      </c>
      <c r="J1706" s="4">
        <v>19.254297000000001</v>
      </c>
      <c r="K1706" s="4">
        <v>10.948510000000001</v>
      </c>
      <c r="L1706" s="4">
        <v>19.323812</v>
      </c>
      <c r="M1706" s="4">
        <v>4.1200409999999996</v>
      </c>
      <c r="N1706" s="4" t="s">
        <v>2924</v>
      </c>
      <c r="O1706" s="4">
        <v>45.438402000000004</v>
      </c>
      <c r="P1706" s="4">
        <v>1.639305</v>
      </c>
      <c r="Q1706" s="4" t="s">
        <v>2924</v>
      </c>
      <c r="R1706" s="4">
        <v>22.899356999999998</v>
      </c>
      <c r="S1706" s="3" t="s">
        <v>6234</v>
      </c>
      <c r="T1706" s="4">
        <v>40.94</v>
      </c>
      <c r="U1706" s="4">
        <v>2441.35504128</v>
      </c>
      <c r="V1706" s="10">
        <v>2959.6130410000001</v>
      </c>
      <c r="W1706" s="4" t="s">
        <v>2935</v>
      </c>
      <c r="X1706" s="4">
        <v>44.625</v>
      </c>
      <c r="Y1706" s="4">
        <v>25.31</v>
      </c>
      <c r="Z1706" s="4" t="s">
        <v>2924</v>
      </c>
      <c r="AA1706" s="10">
        <v>114.93542953390001</v>
      </c>
      <c r="AB1706" s="10">
        <v>118.2963476652</v>
      </c>
      <c r="AC1706" s="4">
        <v>3.4465599999999998</v>
      </c>
      <c r="AD1706" s="4">
        <v>3.4607006999364001</v>
      </c>
      <c r="AE1706" s="4">
        <v>3.4775015605566</v>
      </c>
      <c r="AF1706" s="4" t="s">
        <v>2924</v>
      </c>
      <c r="AG1706" s="4">
        <v>29.2014436969915</v>
      </c>
      <c r="AH1706" s="4">
        <v>29.543699207017301</v>
      </c>
      <c r="AI1706" s="4">
        <v>1.639305</v>
      </c>
      <c r="AJ1706" s="4">
        <v>8.4726820000000007</v>
      </c>
    </row>
    <row r="1707" spans="1:36" hidden="1" x14ac:dyDescent="0.3">
      <c r="A1707" s="1" t="s">
        <v>1701</v>
      </c>
      <c r="B1707" s="2">
        <v>26633089</v>
      </c>
      <c r="C1707" s="3" t="s">
        <v>2936</v>
      </c>
      <c r="D1707" s="4">
        <v>1729.5277212000001</v>
      </c>
      <c r="E1707" s="3" t="s">
        <v>2946</v>
      </c>
      <c r="F1707" s="3" t="s">
        <v>2947</v>
      </c>
      <c r="G1707" s="3" t="s">
        <v>2948</v>
      </c>
      <c r="H1707" s="3" t="s">
        <v>2990</v>
      </c>
      <c r="I1707" s="3" t="s">
        <v>2950</v>
      </c>
      <c r="J1707" s="4">
        <v>21.873336999999999</v>
      </c>
      <c r="K1707" s="4">
        <v>2.5067140000000001</v>
      </c>
      <c r="L1707" s="4">
        <v>7.9170590000000001</v>
      </c>
      <c r="M1707" s="4">
        <v>3.9963669999999998</v>
      </c>
      <c r="N1707" s="4" t="s">
        <v>2924</v>
      </c>
      <c r="O1707" s="4">
        <v>25.963719000000001</v>
      </c>
      <c r="P1707" s="4">
        <v>4.1113109999999997</v>
      </c>
      <c r="Q1707" s="4">
        <v>37.578097</v>
      </c>
      <c r="R1707" s="4">
        <v>21.052508</v>
      </c>
      <c r="S1707" s="3" t="s">
        <v>6235</v>
      </c>
      <c r="T1707" s="4">
        <v>22.9</v>
      </c>
      <c r="U1707" s="4">
        <v>1729.5277212000001</v>
      </c>
      <c r="V1707" s="10">
        <v>2117.929721</v>
      </c>
      <c r="W1707" s="4" t="s">
        <v>2935</v>
      </c>
      <c r="X1707" s="4">
        <v>25.88</v>
      </c>
      <c r="Y1707" s="4">
        <v>16.489999999999998</v>
      </c>
      <c r="Z1707" s="4" t="s">
        <v>2924</v>
      </c>
      <c r="AA1707" s="10">
        <v>48.149705634900002</v>
      </c>
      <c r="AB1707" s="10">
        <v>87.729379764699999</v>
      </c>
      <c r="AC1707" s="4">
        <v>6.8004420000000003</v>
      </c>
      <c r="AD1707" s="4">
        <v>6.3751989937808</v>
      </c>
      <c r="AE1707" s="4">
        <v>6.7106397809280001</v>
      </c>
      <c r="AF1707" s="4">
        <v>37.578097</v>
      </c>
      <c r="AG1707" s="4">
        <v>15.809268218584201</v>
      </c>
      <c r="AH1707" s="4">
        <v>16.489433534906102</v>
      </c>
      <c r="AI1707" s="4">
        <v>4.1113109999999997</v>
      </c>
      <c r="AJ1707" s="4" t="s">
        <v>2924</v>
      </c>
    </row>
    <row r="1708" spans="1:36" hidden="1" x14ac:dyDescent="0.3">
      <c r="A1708" s="1" t="s">
        <v>1702</v>
      </c>
      <c r="B1708" s="2">
        <v>4069721</v>
      </c>
      <c r="C1708" s="3" t="s">
        <v>2919</v>
      </c>
      <c r="D1708" s="4">
        <v>6138.5701499699999</v>
      </c>
      <c r="E1708" s="3" t="s">
        <v>2920</v>
      </c>
      <c r="F1708" s="3" t="s">
        <v>2961</v>
      </c>
      <c r="G1708" s="3" t="s">
        <v>2962</v>
      </c>
      <c r="H1708" s="3" t="s">
        <v>3090</v>
      </c>
      <c r="I1708" s="3" t="s">
        <v>3111</v>
      </c>
      <c r="J1708" s="4">
        <v>45.644357999999997</v>
      </c>
      <c r="K1708" s="4">
        <v>14.277965</v>
      </c>
      <c r="L1708" s="4">
        <v>10.189349999999999</v>
      </c>
      <c r="M1708" s="4">
        <v>3.4371010000000002</v>
      </c>
      <c r="N1708" s="4">
        <v>51.380488</v>
      </c>
      <c r="O1708" s="4">
        <v>35.393144999999997</v>
      </c>
      <c r="P1708" s="4">
        <v>4.638045</v>
      </c>
      <c r="Q1708" s="4">
        <v>24.271802000000001</v>
      </c>
      <c r="R1708" s="4">
        <v>36.728392999999997</v>
      </c>
      <c r="S1708" s="3" t="s">
        <v>6236</v>
      </c>
      <c r="T1708" s="4">
        <v>105.33</v>
      </c>
      <c r="U1708" s="4">
        <v>6138.5701499699999</v>
      </c>
      <c r="V1708" s="10">
        <v>6434.5941489999996</v>
      </c>
      <c r="W1708" s="4" t="s">
        <v>2935</v>
      </c>
      <c r="X1708" s="4">
        <v>106.87</v>
      </c>
      <c r="Y1708" s="4">
        <v>65.454999999999998</v>
      </c>
      <c r="Z1708" s="4">
        <v>51.380488</v>
      </c>
      <c r="AA1708" s="10">
        <v>29.543095952600002</v>
      </c>
      <c r="AB1708" s="10">
        <v>31.404293380999999</v>
      </c>
      <c r="AC1708" s="4">
        <v>4.8531069999999996</v>
      </c>
      <c r="AD1708" s="4">
        <v>4.4645697215500997</v>
      </c>
      <c r="AE1708" s="4">
        <v>4.7722262240499997</v>
      </c>
      <c r="AF1708" s="4">
        <v>24.271802000000001</v>
      </c>
      <c r="AG1708" s="4">
        <v>20.526880741349501</v>
      </c>
      <c r="AH1708" s="4">
        <v>21.0704011546588</v>
      </c>
      <c r="AI1708" s="4">
        <v>4.638045</v>
      </c>
      <c r="AJ1708" s="4">
        <v>11.123666999999999</v>
      </c>
    </row>
    <row r="1709" spans="1:36" hidden="1" x14ac:dyDescent="0.3">
      <c r="A1709" s="1" t="s">
        <v>1703</v>
      </c>
      <c r="B1709" s="2">
        <v>4019729</v>
      </c>
      <c r="C1709" s="3" t="s">
        <v>2936</v>
      </c>
      <c r="D1709" s="4">
        <v>6672.9657928799998</v>
      </c>
      <c r="E1709" s="3" t="s">
        <v>2925</v>
      </c>
      <c r="F1709" s="3" t="s">
        <v>2997</v>
      </c>
      <c r="G1709" s="3" t="s">
        <v>3250</v>
      </c>
      <c r="H1709" s="3" t="s">
        <v>3251</v>
      </c>
      <c r="I1709" s="3" t="s">
        <v>3252</v>
      </c>
      <c r="J1709" s="4">
        <v>30.217452999999999</v>
      </c>
      <c r="K1709" s="4">
        <v>-4.3559429999999999</v>
      </c>
      <c r="L1709" s="4">
        <v>0.22823599999999999</v>
      </c>
      <c r="M1709" s="4">
        <v>2.8036340000000002</v>
      </c>
      <c r="N1709" s="4">
        <v>8.3453239999999997</v>
      </c>
      <c r="O1709" s="4" t="s">
        <v>2924</v>
      </c>
      <c r="P1709" s="4">
        <v>1.3266869999999999</v>
      </c>
      <c r="Q1709" s="4">
        <v>6.8733930000000001</v>
      </c>
      <c r="R1709" s="4" t="s">
        <v>2924</v>
      </c>
      <c r="S1709" s="3" t="s">
        <v>6237</v>
      </c>
      <c r="T1709" s="4">
        <v>184.44</v>
      </c>
      <c r="U1709" s="4">
        <v>6672.9657928799998</v>
      </c>
      <c r="V1709" s="10">
        <v>7212.9467919999997</v>
      </c>
      <c r="W1709" s="4">
        <v>1.6265452179570601</v>
      </c>
      <c r="X1709" s="4">
        <v>213.98</v>
      </c>
      <c r="Y1709" s="5" t="s">
        <v>6238</v>
      </c>
      <c r="Z1709" s="4">
        <v>8.3453239999999997</v>
      </c>
      <c r="AA1709" s="10">
        <v>9.1454979098999996</v>
      </c>
      <c r="AB1709" s="10">
        <v>8.6716372016999994</v>
      </c>
      <c r="AC1709" s="4">
        <v>1.1211150000000001</v>
      </c>
      <c r="AD1709" s="4">
        <v>1.1107635618756</v>
      </c>
      <c r="AE1709" s="4">
        <v>1.1423308840530999</v>
      </c>
      <c r="AF1709" s="4">
        <v>6.8733930000000001</v>
      </c>
      <c r="AG1709" s="4">
        <v>7.3249258636479002</v>
      </c>
      <c r="AH1709" s="4">
        <v>6.8618566051084997</v>
      </c>
      <c r="AI1709" s="4">
        <v>1.3266869999999999</v>
      </c>
      <c r="AJ1709" s="4">
        <v>1.3354379999999999</v>
      </c>
    </row>
    <row r="1710" spans="1:36" hidden="1" x14ac:dyDescent="0.3">
      <c r="A1710" s="1" t="s">
        <v>1704</v>
      </c>
      <c r="B1710" s="2">
        <v>4812191</v>
      </c>
      <c r="C1710" s="3" t="s">
        <v>2941</v>
      </c>
      <c r="D1710" s="4">
        <v>3114.4128486899999</v>
      </c>
      <c r="E1710" s="3" t="s">
        <v>2920</v>
      </c>
      <c r="F1710" s="3" t="s">
        <v>2921</v>
      </c>
      <c r="G1710" s="3" t="s">
        <v>2942</v>
      </c>
      <c r="H1710" s="3" t="s">
        <v>2942</v>
      </c>
      <c r="I1710" s="3" t="s">
        <v>2943</v>
      </c>
      <c r="J1710" s="4">
        <v>88.442419000000001</v>
      </c>
      <c r="K1710" s="4">
        <v>-14.732896</v>
      </c>
      <c r="L1710" s="4">
        <v>-14.476405</v>
      </c>
      <c r="M1710" s="4">
        <v>-2.3400599999999998</v>
      </c>
      <c r="N1710" s="4" t="s">
        <v>2924</v>
      </c>
      <c r="O1710" s="4" t="s">
        <v>2924</v>
      </c>
      <c r="P1710" s="4">
        <v>4.4259579999999996</v>
      </c>
      <c r="Q1710" s="4" t="s">
        <v>2924</v>
      </c>
      <c r="R1710" s="4" t="s">
        <v>2924</v>
      </c>
      <c r="S1710" s="3" t="s">
        <v>6239</v>
      </c>
      <c r="T1710" s="4">
        <v>45.49</v>
      </c>
      <c r="U1710" s="4">
        <v>3114.4128486899999</v>
      </c>
      <c r="V1710" s="10">
        <v>2342.5708479999998</v>
      </c>
      <c r="W1710" s="4" t="s">
        <v>2935</v>
      </c>
      <c r="X1710" s="4">
        <v>61.61</v>
      </c>
      <c r="Y1710" s="4">
        <v>22.26</v>
      </c>
      <c r="Z1710" s="4" t="s">
        <v>2924</v>
      </c>
      <c r="AA1710" s="10" t="s">
        <v>2924</v>
      </c>
      <c r="AB1710" s="10" t="s">
        <v>2924</v>
      </c>
      <c r="AC1710" s="4">
        <v>65.194558000000001</v>
      </c>
      <c r="AD1710" s="4">
        <v>57.011977580428898</v>
      </c>
      <c r="AE1710" s="4">
        <v>64.922613421294699</v>
      </c>
      <c r="AF1710" s="4" t="s">
        <v>2924</v>
      </c>
      <c r="AG1710" s="4" t="s">
        <v>2924</v>
      </c>
      <c r="AH1710" s="4" t="s">
        <v>2924</v>
      </c>
      <c r="AI1710" s="4">
        <v>4.4259579999999996</v>
      </c>
      <c r="AJ1710" s="4">
        <v>4.4380490000000004</v>
      </c>
    </row>
    <row r="1711" spans="1:36" hidden="1" x14ac:dyDescent="0.3">
      <c r="A1711" s="1" t="s">
        <v>1705</v>
      </c>
      <c r="B1711" s="2">
        <v>4964111</v>
      </c>
      <c r="C1711" s="3" t="s">
        <v>2919</v>
      </c>
      <c r="D1711" s="4">
        <v>592.51404416000003</v>
      </c>
      <c r="E1711" s="3" t="s">
        <v>2920</v>
      </c>
      <c r="F1711" s="3" t="s">
        <v>2921</v>
      </c>
      <c r="G1711" s="3" t="s">
        <v>2922</v>
      </c>
      <c r="H1711" s="3" t="s">
        <v>2922</v>
      </c>
      <c r="I1711" s="3" t="s">
        <v>2964</v>
      </c>
      <c r="J1711" s="4">
        <v>19.093886999999999</v>
      </c>
      <c r="K1711" s="4">
        <v>-15.368503</v>
      </c>
      <c r="L1711" s="4">
        <v>-18.589552000000001</v>
      </c>
      <c r="M1711" s="4">
        <v>6.4968029999999999</v>
      </c>
      <c r="N1711" s="4" t="s">
        <v>2924</v>
      </c>
      <c r="O1711" s="4">
        <v>16.461445999999999</v>
      </c>
      <c r="P1711" s="4">
        <v>3.6620900000000001</v>
      </c>
      <c r="Q1711" s="4">
        <v>17.273347000000001</v>
      </c>
      <c r="R1711" s="4">
        <v>14.422946</v>
      </c>
      <c r="S1711" s="3" t="s">
        <v>6240</v>
      </c>
      <c r="T1711" s="5" t="s">
        <v>6241</v>
      </c>
      <c r="U1711" s="4">
        <v>592.51404416000003</v>
      </c>
      <c r="V1711" s="10">
        <v>789.36604399999999</v>
      </c>
      <c r="W1711" s="4">
        <v>0.58667155559629702</v>
      </c>
      <c r="X1711" s="4">
        <v>141.16999999999999</v>
      </c>
      <c r="Y1711" s="4">
        <v>83.68</v>
      </c>
      <c r="Z1711" s="4" t="s">
        <v>2924</v>
      </c>
      <c r="AA1711" s="10">
        <v>19.205985915399999</v>
      </c>
      <c r="AB1711" s="10">
        <v>14.842176870699999</v>
      </c>
      <c r="AC1711" s="4">
        <v>3.4563709999999999</v>
      </c>
      <c r="AD1711" s="4">
        <v>3.2881113623839</v>
      </c>
      <c r="AE1711" s="4">
        <v>3.3543654265377998</v>
      </c>
      <c r="AF1711" s="4">
        <v>17.273347000000001</v>
      </c>
      <c r="AG1711" s="4">
        <v>13.9217997178131</v>
      </c>
      <c r="AH1711" s="4">
        <v>13.255517111670899</v>
      </c>
      <c r="AI1711" s="4">
        <v>3.6620900000000001</v>
      </c>
      <c r="AJ1711" s="4" t="s">
        <v>2924</v>
      </c>
    </row>
    <row r="1712" spans="1:36" hidden="1" x14ac:dyDescent="0.3">
      <c r="A1712" s="1" t="s">
        <v>1706</v>
      </c>
      <c r="B1712" s="2">
        <v>4144156</v>
      </c>
      <c r="C1712" s="3" t="s">
        <v>2919</v>
      </c>
      <c r="D1712" s="4">
        <v>1411542.51834162</v>
      </c>
      <c r="E1712" s="3" t="s">
        <v>3107</v>
      </c>
      <c r="F1712" s="3" t="s">
        <v>3108</v>
      </c>
      <c r="G1712" s="3" t="s">
        <v>3109</v>
      </c>
      <c r="H1712" s="3" t="s">
        <v>3109</v>
      </c>
      <c r="I1712" s="3" t="s">
        <v>3222</v>
      </c>
      <c r="J1712" s="4">
        <v>65.313543999999993</v>
      </c>
      <c r="K1712" s="4">
        <v>5.115335</v>
      </c>
      <c r="L1712" s="4">
        <v>-3.9294859999999998</v>
      </c>
      <c r="M1712" s="4">
        <v>0.91322599999999998</v>
      </c>
      <c r="N1712" s="4">
        <v>26.404419999999998</v>
      </c>
      <c r="O1712" s="4">
        <v>27.293762000000001</v>
      </c>
      <c r="P1712" s="4">
        <v>8.5776090000000007</v>
      </c>
      <c r="Q1712" s="4">
        <v>16.890787</v>
      </c>
      <c r="R1712" s="4">
        <v>35.219127</v>
      </c>
      <c r="S1712" s="3" t="s">
        <v>6242</v>
      </c>
      <c r="T1712" s="4">
        <v>559.14</v>
      </c>
      <c r="U1712" s="4">
        <v>1411542.51834162</v>
      </c>
      <c r="V1712" s="10">
        <v>1389689.518341</v>
      </c>
      <c r="W1712" s="4">
        <v>0.35769217011839599</v>
      </c>
      <c r="X1712" s="4">
        <v>602.95000000000005</v>
      </c>
      <c r="Y1712" s="4">
        <v>313.66000000000003</v>
      </c>
      <c r="Z1712" s="4">
        <v>26.404419999999998</v>
      </c>
      <c r="AA1712" s="10">
        <v>22.893993366899998</v>
      </c>
      <c r="AB1712" s="10">
        <v>24.724046582700002</v>
      </c>
      <c r="AC1712" s="4">
        <v>8.8953220000000002</v>
      </c>
      <c r="AD1712" s="4">
        <v>7.7059449638524002</v>
      </c>
      <c r="AE1712" s="4">
        <v>8.5372542372262998</v>
      </c>
      <c r="AF1712" s="4">
        <v>16.890787</v>
      </c>
      <c r="AG1712" s="4">
        <v>12.5483609309812</v>
      </c>
      <c r="AH1712" s="4">
        <v>14.1266153034484</v>
      </c>
      <c r="AI1712" s="4">
        <v>8.5776090000000007</v>
      </c>
      <c r="AJ1712" s="4">
        <v>9.8758320000000008</v>
      </c>
    </row>
    <row r="1713" spans="1:36" hidden="1" x14ac:dyDescent="0.3">
      <c r="A1713" s="1" t="s">
        <v>1707</v>
      </c>
      <c r="B1713" s="2">
        <v>4984328</v>
      </c>
      <c r="C1713" s="3" t="s">
        <v>2936</v>
      </c>
      <c r="D1713" s="4">
        <v>660.36185711999997</v>
      </c>
      <c r="E1713" s="3" t="s">
        <v>3033</v>
      </c>
      <c r="F1713" s="3" t="s">
        <v>3033</v>
      </c>
      <c r="G1713" s="3" t="s">
        <v>3054</v>
      </c>
      <c r="H1713" s="3" t="s">
        <v>3084</v>
      </c>
      <c r="I1713" s="3" t="s">
        <v>3085</v>
      </c>
      <c r="J1713" s="4">
        <v>-25.036180000000002</v>
      </c>
      <c r="K1713" s="4">
        <v>-5.7610669999999997</v>
      </c>
      <c r="L1713" s="4">
        <v>7.9916609999999997</v>
      </c>
      <c r="M1713" s="4">
        <v>7.2463769999999998</v>
      </c>
      <c r="N1713" s="4">
        <v>29.101123999999999</v>
      </c>
      <c r="O1713" s="4">
        <v>18.722892000000002</v>
      </c>
      <c r="P1713" s="4">
        <v>0.92654400000000003</v>
      </c>
      <c r="Q1713" s="4">
        <v>6.5759730000000003</v>
      </c>
      <c r="R1713" s="4">
        <v>5.1158400000000004</v>
      </c>
      <c r="S1713" s="3" t="s">
        <v>6243</v>
      </c>
      <c r="T1713" s="4">
        <v>15.54</v>
      </c>
      <c r="U1713" s="4">
        <v>660.36185711999997</v>
      </c>
      <c r="V1713" s="10">
        <v>430.56185699999997</v>
      </c>
      <c r="W1713" s="4" t="s">
        <v>2935</v>
      </c>
      <c r="X1713" s="4">
        <v>24.31</v>
      </c>
      <c r="Y1713" s="4">
        <v>13.824999999999999</v>
      </c>
      <c r="Z1713" s="4">
        <v>29.101123999999999</v>
      </c>
      <c r="AA1713" s="10">
        <v>20.629231381899999</v>
      </c>
      <c r="AB1713" s="10">
        <v>24.7977404375</v>
      </c>
      <c r="AC1713" s="4">
        <v>0.36749900000000002</v>
      </c>
      <c r="AD1713" s="4">
        <v>0.38070812768029999</v>
      </c>
      <c r="AE1713" s="4">
        <v>0.39679463367430001</v>
      </c>
      <c r="AF1713" s="4">
        <v>6.5759730000000003</v>
      </c>
      <c r="AG1713" s="4">
        <v>4.8973841943567002</v>
      </c>
      <c r="AH1713" s="4">
        <v>5.4022817691342997</v>
      </c>
      <c r="AI1713" s="4">
        <v>0.92654400000000003</v>
      </c>
      <c r="AJ1713" s="4">
        <v>0.93176599999999998</v>
      </c>
    </row>
    <row r="1714" spans="1:36" hidden="1" x14ac:dyDescent="0.3">
      <c r="A1714" s="1" t="s">
        <v>1708</v>
      </c>
      <c r="B1714" s="2">
        <v>29165993</v>
      </c>
      <c r="C1714" s="3" t="s">
        <v>2936</v>
      </c>
      <c r="D1714" s="4">
        <v>1053.5631481800001</v>
      </c>
      <c r="E1714" s="3" t="s">
        <v>3033</v>
      </c>
      <c r="F1714" s="3" t="s">
        <v>3033</v>
      </c>
      <c r="G1714" s="3" t="s">
        <v>3054</v>
      </c>
      <c r="H1714" s="3" t="s">
        <v>3548</v>
      </c>
      <c r="I1714" s="3" t="s">
        <v>3691</v>
      </c>
      <c r="J1714" s="4">
        <v>28.960646000000001</v>
      </c>
      <c r="K1714" s="4">
        <v>9.3242089999999997</v>
      </c>
      <c r="L1714" s="4">
        <v>4.0716609999999998</v>
      </c>
      <c r="M1714" s="4">
        <v>9.6995710000000006</v>
      </c>
      <c r="N1714" s="4" t="s">
        <v>2924</v>
      </c>
      <c r="O1714" s="4">
        <v>228.21428599999999</v>
      </c>
      <c r="P1714" s="4">
        <v>1.9163289999999999</v>
      </c>
      <c r="Q1714" s="4">
        <v>11.619984000000001</v>
      </c>
      <c r="R1714" s="4" t="s">
        <v>2924</v>
      </c>
      <c r="S1714" s="3" t="s">
        <v>6244</v>
      </c>
      <c r="T1714" s="4">
        <v>12.78</v>
      </c>
      <c r="U1714" s="4">
        <v>1053.5631481800001</v>
      </c>
      <c r="V1714" s="10">
        <v>1391.6441480000001</v>
      </c>
      <c r="W1714" s="4" t="s">
        <v>2935</v>
      </c>
      <c r="X1714" s="4">
        <v>15.26</v>
      </c>
      <c r="Y1714" s="5" t="s">
        <v>6245</v>
      </c>
      <c r="Z1714" s="4" t="s">
        <v>2924</v>
      </c>
      <c r="AA1714" s="10">
        <v>24.3428571428</v>
      </c>
      <c r="AB1714" s="10">
        <v>41.901639344199999</v>
      </c>
      <c r="AC1714" s="4">
        <v>4.3140650000000003</v>
      </c>
      <c r="AD1714" s="4">
        <v>3.5262608858702</v>
      </c>
      <c r="AE1714" s="4">
        <v>3.8245942907786001</v>
      </c>
      <c r="AF1714" s="4">
        <v>11.619984000000001</v>
      </c>
      <c r="AG1714" s="4">
        <v>8.0862530389309004</v>
      </c>
      <c r="AH1714" s="4">
        <v>7.6632159133447999</v>
      </c>
      <c r="AI1714" s="4">
        <v>1.9163289999999999</v>
      </c>
      <c r="AJ1714" s="4">
        <v>1.9163289999999999</v>
      </c>
    </row>
    <row r="1715" spans="1:36" hidden="1" x14ac:dyDescent="0.3">
      <c r="A1715" s="1" t="s">
        <v>1709</v>
      </c>
      <c r="B1715" s="2">
        <v>4051708</v>
      </c>
      <c r="C1715" s="3" t="s">
        <v>2936</v>
      </c>
      <c r="D1715" s="4">
        <v>59956.684427569999</v>
      </c>
      <c r="E1715" s="3" t="s">
        <v>2930</v>
      </c>
      <c r="F1715" s="3" t="s">
        <v>2958</v>
      </c>
      <c r="G1715" s="3" t="s">
        <v>2958</v>
      </c>
      <c r="H1715" s="3" t="s">
        <v>3044</v>
      </c>
      <c r="I1715" s="3" t="s">
        <v>3119</v>
      </c>
      <c r="J1715" s="4">
        <v>36.254916999999999</v>
      </c>
      <c r="K1715" s="4">
        <v>17.251185</v>
      </c>
      <c r="L1715" s="4">
        <v>2.1710910000000001</v>
      </c>
      <c r="M1715" s="4">
        <v>3.9121570000000001</v>
      </c>
      <c r="N1715" s="4">
        <v>17.457661290322601</v>
      </c>
      <c r="O1715" s="5" t="s">
        <v>3727</v>
      </c>
      <c r="P1715" s="4">
        <v>1.94475</v>
      </c>
      <c r="Q1715" s="4">
        <v>11.838149</v>
      </c>
      <c r="R1715" s="4" t="s">
        <v>2924</v>
      </c>
      <c r="S1715" s="3" t="s">
        <v>6246</v>
      </c>
      <c r="T1715" s="4">
        <v>86.59</v>
      </c>
      <c r="U1715" s="4">
        <v>59956.684427569999</v>
      </c>
      <c r="V1715" s="10">
        <v>85672.684427</v>
      </c>
      <c r="W1715" s="4">
        <v>2.51761173345652</v>
      </c>
      <c r="X1715" s="4">
        <v>86.944999999999993</v>
      </c>
      <c r="Y1715" s="4">
        <v>62.814700000000002</v>
      </c>
      <c r="Z1715" s="4">
        <v>17.588868999999999</v>
      </c>
      <c r="AA1715" s="10">
        <v>9.2023040299000005</v>
      </c>
      <c r="AB1715" s="10">
        <v>10.388585153599999</v>
      </c>
      <c r="AC1715" s="4">
        <v>1.200839</v>
      </c>
      <c r="AD1715" s="4">
        <v>1.141929010176</v>
      </c>
      <c r="AE1715" s="4">
        <v>1.1734357959673001</v>
      </c>
      <c r="AF1715" s="4">
        <v>11.838149</v>
      </c>
      <c r="AG1715" s="4" t="s">
        <v>2935</v>
      </c>
      <c r="AH1715" s="4" t="s">
        <v>2935</v>
      </c>
      <c r="AI1715" s="4">
        <v>1.94475</v>
      </c>
      <c r="AJ1715" s="4">
        <v>2.7640690000000001</v>
      </c>
    </row>
    <row r="1716" spans="1:36" hidden="1" x14ac:dyDescent="0.3">
      <c r="A1716" s="1" t="s">
        <v>1710</v>
      </c>
      <c r="B1716" s="2">
        <v>4565120</v>
      </c>
      <c r="C1716" s="3" t="s">
        <v>2919</v>
      </c>
      <c r="D1716" s="4">
        <v>892.95003899999995</v>
      </c>
      <c r="E1716" s="3" t="s">
        <v>2930</v>
      </c>
      <c r="F1716" s="3" t="s">
        <v>2931</v>
      </c>
      <c r="G1716" s="3" t="s">
        <v>2931</v>
      </c>
      <c r="H1716" s="3" t="s">
        <v>2932</v>
      </c>
      <c r="I1716" s="3" t="s">
        <v>2933</v>
      </c>
      <c r="J1716" s="4">
        <v>65.182755</v>
      </c>
      <c r="K1716" s="4">
        <v>27.302275000000002</v>
      </c>
      <c r="L1716" s="4">
        <v>15.120836000000001</v>
      </c>
      <c r="M1716" s="4">
        <v>3.9516369999999998</v>
      </c>
      <c r="N1716" s="4">
        <v>15.1939655172414</v>
      </c>
      <c r="O1716" s="4">
        <v>26.091784000000001</v>
      </c>
      <c r="P1716" s="4">
        <v>2.1929820000000002</v>
      </c>
      <c r="Q1716" s="4" t="s">
        <v>2935</v>
      </c>
      <c r="R1716" s="4" t="s">
        <v>2935</v>
      </c>
      <c r="S1716" s="3" t="s">
        <v>6247</v>
      </c>
      <c r="T1716" s="4">
        <v>35.25</v>
      </c>
      <c r="U1716" s="4">
        <v>892.95003899999995</v>
      </c>
      <c r="V1716" s="10" t="s">
        <v>2935</v>
      </c>
      <c r="W1716" s="4">
        <v>2.6099290780141802</v>
      </c>
      <c r="X1716" s="4">
        <v>35.7866</v>
      </c>
      <c r="Y1716" s="4">
        <v>19.850000000000001</v>
      </c>
      <c r="Z1716" s="4">
        <v>15.128755</v>
      </c>
      <c r="AA1716" s="10">
        <v>13.988095238</v>
      </c>
      <c r="AB1716" s="10">
        <v>14.0438247011</v>
      </c>
      <c r="AC1716" s="4" t="s">
        <v>2935</v>
      </c>
      <c r="AD1716" s="4" t="s">
        <v>2935</v>
      </c>
      <c r="AE1716" s="4" t="s">
        <v>2935</v>
      </c>
      <c r="AF1716" s="4" t="s">
        <v>2935</v>
      </c>
      <c r="AG1716" s="4" t="s">
        <v>2935</v>
      </c>
      <c r="AH1716" s="4" t="s">
        <v>2935</v>
      </c>
      <c r="AI1716" s="4">
        <v>2.1929820000000002</v>
      </c>
      <c r="AJ1716" s="4">
        <v>2.1929820000000002</v>
      </c>
    </row>
    <row r="1717" spans="1:36" hidden="1" x14ac:dyDescent="0.3">
      <c r="A1717" s="1" t="s">
        <v>1711</v>
      </c>
      <c r="B1717" s="2">
        <v>4050644</v>
      </c>
      <c r="C1717" s="3" t="s">
        <v>2936</v>
      </c>
      <c r="D1717" s="4">
        <v>744.86601499999995</v>
      </c>
      <c r="E1717" s="3" t="s">
        <v>2930</v>
      </c>
      <c r="F1717" s="3" t="s">
        <v>2931</v>
      </c>
      <c r="G1717" s="3" t="s">
        <v>2931</v>
      </c>
      <c r="H1717" s="3" t="s">
        <v>2932</v>
      </c>
      <c r="I1717" s="3" t="s">
        <v>2933</v>
      </c>
      <c r="J1717" s="4">
        <v>76.352068000000003</v>
      </c>
      <c r="K1717" s="4">
        <v>37.836717999999998</v>
      </c>
      <c r="L1717" s="4">
        <v>19.618773999999998</v>
      </c>
      <c r="M1717" s="4">
        <v>3.115796</v>
      </c>
      <c r="N1717" s="4">
        <v>12.5037593984962</v>
      </c>
      <c r="O1717" s="4">
        <v>23.185779</v>
      </c>
      <c r="P1717" s="4">
        <v>1.0411969999999999</v>
      </c>
      <c r="Q1717" s="4" t="s">
        <v>2935</v>
      </c>
      <c r="R1717" s="4" t="s">
        <v>2935</v>
      </c>
      <c r="S1717" s="3" t="s">
        <v>6248</v>
      </c>
      <c r="T1717" s="4">
        <v>66.52</v>
      </c>
      <c r="U1717" s="4">
        <v>744.86601499999995</v>
      </c>
      <c r="V1717" s="10" t="s">
        <v>2935</v>
      </c>
      <c r="W1717" s="4" t="s">
        <v>2935</v>
      </c>
      <c r="X1717" s="4">
        <v>67.349999999999994</v>
      </c>
      <c r="Y1717" s="4">
        <v>32.46</v>
      </c>
      <c r="Z1717" s="4">
        <v>12.454597</v>
      </c>
      <c r="AA1717" s="10">
        <v>10.018072289099999</v>
      </c>
      <c r="AB1717" s="10">
        <v>10.244358441599999</v>
      </c>
      <c r="AC1717" s="4" t="s">
        <v>2935</v>
      </c>
      <c r="AD1717" s="4" t="s">
        <v>2935</v>
      </c>
      <c r="AE1717" s="4" t="s">
        <v>2935</v>
      </c>
      <c r="AF1717" s="4" t="s">
        <v>2935</v>
      </c>
      <c r="AG1717" s="4" t="s">
        <v>2935</v>
      </c>
      <c r="AH1717" s="4" t="s">
        <v>2935</v>
      </c>
      <c r="AI1717" s="4">
        <v>1.0411969999999999</v>
      </c>
      <c r="AJ1717" s="4">
        <v>1.0411969999999999</v>
      </c>
    </row>
    <row r="1718" spans="1:36" hidden="1" x14ac:dyDescent="0.3">
      <c r="A1718" s="1" t="s">
        <v>1712</v>
      </c>
      <c r="B1718" s="2">
        <v>4811730</v>
      </c>
      <c r="C1718" s="3" t="s">
        <v>2936</v>
      </c>
      <c r="D1718" s="4">
        <v>25702.41654396</v>
      </c>
      <c r="E1718" s="3" t="s">
        <v>2920</v>
      </c>
      <c r="F1718" s="3" t="s">
        <v>2921</v>
      </c>
      <c r="G1718" s="3" t="s">
        <v>2922</v>
      </c>
      <c r="H1718" s="3" t="s">
        <v>2922</v>
      </c>
      <c r="I1718" s="3" t="s">
        <v>2923</v>
      </c>
      <c r="J1718" s="4">
        <v>11.381698</v>
      </c>
      <c r="K1718" s="4">
        <v>-14.434749999999999</v>
      </c>
      <c r="L1718" s="4">
        <v>-9.8987999999999996</v>
      </c>
      <c r="M1718" s="4">
        <v>3.2545480000000002</v>
      </c>
      <c r="N1718" s="4">
        <v>32.863039999999998</v>
      </c>
      <c r="O1718" s="4">
        <v>29.281644</v>
      </c>
      <c r="P1718" s="4" t="s">
        <v>2924</v>
      </c>
      <c r="Q1718" s="4">
        <v>23.317226999999999</v>
      </c>
      <c r="R1718" s="4">
        <v>33.750883000000002</v>
      </c>
      <c r="S1718" s="3" t="s">
        <v>6249</v>
      </c>
      <c r="T1718" s="4">
        <v>1217.97</v>
      </c>
      <c r="U1718" s="4">
        <v>25702.41654396</v>
      </c>
      <c r="V1718" s="10">
        <v>27708.327542999999</v>
      </c>
      <c r="W1718" s="4" t="s">
        <v>2935</v>
      </c>
      <c r="X1718" s="4">
        <v>1546.93</v>
      </c>
      <c r="Y1718" s="5" t="s">
        <v>6250</v>
      </c>
      <c r="Z1718" s="4">
        <v>32.863039999999998</v>
      </c>
      <c r="AA1718" s="10">
        <v>29.3072208707</v>
      </c>
      <c r="AB1718" s="10">
        <v>30.011886774000001</v>
      </c>
      <c r="AC1718" s="4">
        <v>7.3648759999999998</v>
      </c>
      <c r="AD1718" s="4">
        <v>7.1151135244954</v>
      </c>
      <c r="AE1718" s="4">
        <v>7.2171068078236003</v>
      </c>
      <c r="AF1718" s="4">
        <v>23.317226999999999</v>
      </c>
      <c r="AG1718" s="4">
        <v>21.924850230228799</v>
      </c>
      <c r="AH1718" s="4">
        <v>22.325251872201399</v>
      </c>
      <c r="AI1718" s="4" t="s">
        <v>2924</v>
      </c>
      <c r="AJ1718" s="4" t="s">
        <v>2924</v>
      </c>
    </row>
    <row r="1719" spans="1:36" hidden="1" x14ac:dyDescent="0.3">
      <c r="A1719" s="1" t="s">
        <v>1713</v>
      </c>
      <c r="B1719" s="2">
        <v>4053645</v>
      </c>
      <c r="C1719" s="3" t="s">
        <v>2936</v>
      </c>
      <c r="D1719" s="4">
        <v>1139.2413807600001</v>
      </c>
      <c r="E1719" s="3" t="s">
        <v>2930</v>
      </c>
      <c r="F1719" s="3" t="s">
        <v>2954</v>
      </c>
      <c r="G1719" s="3" t="s">
        <v>3052</v>
      </c>
      <c r="H1719" s="3" t="s">
        <v>3053</v>
      </c>
      <c r="I1719" s="3" t="s">
        <v>3165</v>
      </c>
      <c r="J1719" s="4">
        <v>6.9990410000000001</v>
      </c>
      <c r="K1719" s="4">
        <v>-5.9021920000000003</v>
      </c>
      <c r="L1719" s="4">
        <v>-8.5245899999999999</v>
      </c>
      <c r="M1719" s="4">
        <v>1.178604</v>
      </c>
      <c r="N1719" s="4">
        <v>7.0188679245283003</v>
      </c>
      <c r="O1719" s="4">
        <v>19.307957999999999</v>
      </c>
      <c r="P1719" s="4">
        <v>0.60589599999999999</v>
      </c>
      <c r="Q1719" s="4" t="s">
        <v>2935</v>
      </c>
      <c r="R1719" s="4" t="s">
        <v>2935</v>
      </c>
      <c r="S1719" s="3" t="s">
        <v>6251</v>
      </c>
      <c r="T1719" s="5" t="s">
        <v>4519</v>
      </c>
      <c r="U1719" s="4">
        <v>1139.2413807600001</v>
      </c>
      <c r="V1719" s="10" t="s">
        <v>2935</v>
      </c>
      <c r="W1719" s="4">
        <v>12.544802867383501</v>
      </c>
      <c r="X1719" s="4">
        <v>13.45</v>
      </c>
      <c r="Y1719" s="5" t="s">
        <v>4413</v>
      </c>
      <c r="Z1719" s="4">
        <v>6.9706429999999999</v>
      </c>
      <c r="AA1719" s="10">
        <v>6.9055132726000004</v>
      </c>
      <c r="AB1719" s="10">
        <v>7.0372355519000003</v>
      </c>
      <c r="AC1719" s="4" t="s">
        <v>2935</v>
      </c>
      <c r="AD1719" s="4" t="s">
        <v>2935</v>
      </c>
      <c r="AE1719" s="4" t="s">
        <v>2935</v>
      </c>
      <c r="AF1719" s="4" t="s">
        <v>2935</v>
      </c>
      <c r="AG1719" s="4" t="s">
        <v>2935</v>
      </c>
      <c r="AH1719" s="4" t="s">
        <v>2935</v>
      </c>
      <c r="AI1719" s="4">
        <v>0.60589599999999999</v>
      </c>
      <c r="AJ1719" s="4">
        <v>0.628166</v>
      </c>
    </row>
    <row r="1720" spans="1:36" hidden="1" x14ac:dyDescent="0.3">
      <c r="A1720" s="1" t="s">
        <v>1714</v>
      </c>
      <c r="B1720" s="2">
        <v>4072883</v>
      </c>
      <c r="C1720" s="3" t="s">
        <v>2919</v>
      </c>
      <c r="D1720" s="4">
        <v>3770.6520700599999</v>
      </c>
      <c r="E1720" s="3" t="s">
        <v>3095</v>
      </c>
      <c r="F1720" s="3" t="s">
        <v>3095</v>
      </c>
      <c r="G1720" s="3" t="s">
        <v>3096</v>
      </c>
      <c r="H1720" s="3" t="s">
        <v>3096</v>
      </c>
      <c r="I1720" s="3" t="s">
        <v>3097</v>
      </c>
      <c r="J1720" s="4">
        <v>39.973117999999999</v>
      </c>
      <c r="K1720" s="4">
        <v>21.502742000000001</v>
      </c>
      <c r="L1720" s="4">
        <v>14.666373</v>
      </c>
      <c r="M1720" s="4">
        <v>-0.68662999999999996</v>
      </c>
      <c r="N1720" s="4">
        <v>31.847094999999999</v>
      </c>
      <c r="O1720" s="4">
        <v>215.165289</v>
      </c>
      <c r="P1720" s="4">
        <v>3.1544189999999999</v>
      </c>
      <c r="Q1720" s="4">
        <v>17.506751999999999</v>
      </c>
      <c r="R1720" s="4" t="s">
        <v>2924</v>
      </c>
      <c r="S1720" s="3" t="s">
        <v>6252</v>
      </c>
      <c r="T1720" s="4">
        <v>104.14</v>
      </c>
      <c r="U1720" s="4">
        <v>3770.6520700599999</v>
      </c>
      <c r="V1720" s="10">
        <v>4524.7950700000001</v>
      </c>
      <c r="W1720" s="4">
        <v>1.7284424812752099</v>
      </c>
      <c r="X1720" s="4">
        <v>109.22</v>
      </c>
      <c r="Y1720" s="4">
        <v>61.94</v>
      </c>
      <c r="Z1720" s="4">
        <v>31.847094999999999</v>
      </c>
      <c r="AA1720" s="10">
        <v>27.049350649299999</v>
      </c>
      <c r="AB1720" s="10">
        <v>29.2528089887</v>
      </c>
      <c r="AC1720" s="4">
        <v>6.9220230000000003</v>
      </c>
      <c r="AD1720" s="4">
        <v>6.4516215120634</v>
      </c>
      <c r="AE1720" s="4">
        <v>6.6373308342785</v>
      </c>
      <c r="AF1720" s="4">
        <v>17.506751999999999</v>
      </c>
      <c r="AG1720" s="4">
        <v>16.2253706365223</v>
      </c>
      <c r="AH1720" s="4">
        <v>17.393121137639302</v>
      </c>
      <c r="AI1720" s="4">
        <v>3.1544189999999999</v>
      </c>
      <c r="AJ1720" s="4">
        <v>3.1544189999999999</v>
      </c>
    </row>
    <row r="1721" spans="1:36" hidden="1" x14ac:dyDescent="0.3">
      <c r="A1721" s="1" t="s">
        <v>1715</v>
      </c>
      <c r="B1721" s="2">
        <v>103406</v>
      </c>
      <c r="C1721" s="3" t="s">
        <v>2936</v>
      </c>
      <c r="D1721" s="4">
        <v>6460.8167565000003</v>
      </c>
      <c r="E1721" s="3" t="s">
        <v>2930</v>
      </c>
      <c r="F1721" s="3" t="s">
        <v>2954</v>
      </c>
      <c r="G1721" s="3" t="s">
        <v>2954</v>
      </c>
      <c r="H1721" s="3" t="s">
        <v>3493</v>
      </c>
      <c r="I1721" s="3" t="s">
        <v>3133</v>
      </c>
      <c r="J1721" s="4">
        <v>44.394111000000002</v>
      </c>
      <c r="K1721" s="4">
        <v>5.4590569999999996</v>
      </c>
      <c r="L1721" s="4">
        <v>0.47281299999999998</v>
      </c>
      <c r="M1721" s="4">
        <v>2.3685269999999998</v>
      </c>
      <c r="N1721" s="4">
        <v>8.97887323943662</v>
      </c>
      <c r="O1721" s="4">
        <v>9.4288262396222695</v>
      </c>
      <c r="P1721" s="4">
        <v>1.2340899999999999</v>
      </c>
      <c r="Q1721" s="4">
        <v>6.6718479999999998</v>
      </c>
      <c r="R1721" s="4">
        <v>10.407705</v>
      </c>
      <c r="S1721" s="3" t="s">
        <v>6253</v>
      </c>
      <c r="T1721" s="4">
        <v>25.5</v>
      </c>
      <c r="U1721" s="4">
        <v>6460.8167565000003</v>
      </c>
      <c r="V1721" s="10">
        <v>6816.4937559999998</v>
      </c>
      <c r="W1721" s="4">
        <v>2.0392156862745101</v>
      </c>
      <c r="X1721" s="4">
        <v>26.524999999999999</v>
      </c>
      <c r="Y1721" s="4">
        <v>17.309999999999999</v>
      </c>
      <c r="Z1721" s="4">
        <v>9.0106009999999994</v>
      </c>
      <c r="AA1721" s="10">
        <v>9.4016148655999991</v>
      </c>
      <c r="AB1721" s="10">
        <v>8.9285714284999997</v>
      </c>
      <c r="AC1721" s="4">
        <v>5.726972</v>
      </c>
      <c r="AD1721" s="4">
        <v>5.4839723739158002</v>
      </c>
      <c r="AE1721" s="4">
        <v>5.6212821334519001</v>
      </c>
      <c r="AF1721" s="4">
        <v>6.6718479999999998</v>
      </c>
      <c r="AG1721" s="4" t="s">
        <v>2935</v>
      </c>
      <c r="AH1721" s="4" t="s">
        <v>2935</v>
      </c>
      <c r="AI1721" s="4">
        <v>1.2340899999999999</v>
      </c>
      <c r="AJ1721" s="4">
        <v>1.2340899999999999</v>
      </c>
    </row>
    <row r="1722" spans="1:36" hidden="1" x14ac:dyDescent="0.3">
      <c r="A1722" s="1" t="s">
        <v>1716</v>
      </c>
      <c r="B1722" s="2">
        <v>4094582</v>
      </c>
      <c r="C1722" s="3" t="s">
        <v>2936</v>
      </c>
      <c r="D1722" s="4">
        <v>11254.5901818</v>
      </c>
      <c r="E1722" s="3" t="s">
        <v>2925</v>
      </c>
      <c r="F1722" s="3" t="s">
        <v>2981</v>
      </c>
      <c r="G1722" s="3" t="s">
        <v>2982</v>
      </c>
      <c r="H1722" s="3" t="s">
        <v>2983</v>
      </c>
      <c r="I1722" s="3" t="s">
        <v>3331</v>
      </c>
      <c r="J1722" s="4">
        <v>-6.0169069999999998</v>
      </c>
      <c r="K1722" s="4">
        <v>-2.4264329999999998</v>
      </c>
      <c r="L1722" s="4">
        <v>-6.7127350000000003</v>
      </c>
      <c r="M1722" s="4">
        <v>1.3948499999999999</v>
      </c>
      <c r="N1722" s="4">
        <v>13.423295</v>
      </c>
      <c r="O1722" s="4">
        <v>9.0107269999999993</v>
      </c>
      <c r="P1722" s="4">
        <v>3.47235</v>
      </c>
      <c r="Q1722" s="4">
        <v>8.5872620000000008</v>
      </c>
      <c r="R1722" s="4">
        <v>35.629551999999997</v>
      </c>
      <c r="S1722" s="3" t="s">
        <v>6254</v>
      </c>
      <c r="T1722" s="4">
        <v>37.799999999999997</v>
      </c>
      <c r="U1722" s="4">
        <v>11254.5901818</v>
      </c>
      <c r="V1722" s="10">
        <v>41347.716181000003</v>
      </c>
      <c r="W1722" s="4" t="s">
        <v>2935</v>
      </c>
      <c r="X1722" s="4">
        <v>48.244999999999997</v>
      </c>
      <c r="Y1722" s="4">
        <v>33.44</v>
      </c>
      <c r="Z1722" s="4">
        <v>13.423295</v>
      </c>
      <c r="AA1722" s="10">
        <v>16.396998221400001</v>
      </c>
      <c r="AB1722" s="10">
        <v>15.078684404700001</v>
      </c>
      <c r="AC1722" s="4">
        <v>2.4009140000000002</v>
      </c>
      <c r="AD1722" s="4">
        <v>2.4070261534372999</v>
      </c>
      <c r="AE1722" s="4">
        <v>2.4047265890295999</v>
      </c>
      <c r="AF1722" s="4">
        <v>8.5872620000000008</v>
      </c>
      <c r="AG1722" s="4">
        <v>8.7742336458137</v>
      </c>
      <c r="AH1722" s="4">
        <v>8.8124521897529995</v>
      </c>
      <c r="AI1722" s="4">
        <v>3.47235</v>
      </c>
      <c r="AJ1722" s="4" t="s">
        <v>2924</v>
      </c>
    </row>
    <row r="1723" spans="1:36" hidden="1" x14ac:dyDescent="0.3">
      <c r="A1723" s="1" t="s">
        <v>1717</v>
      </c>
      <c r="B1723" s="2">
        <v>4912311</v>
      </c>
      <c r="C1723" s="3" t="s">
        <v>2919</v>
      </c>
      <c r="D1723" s="4">
        <v>998.87437650000004</v>
      </c>
      <c r="E1723" s="3" t="s">
        <v>3007</v>
      </c>
      <c r="F1723" s="3" t="s">
        <v>3008</v>
      </c>
      <c r="G1723" s="3" t="s">
        <v>3317</v>
      </c>
      <c r="H1723" s="3" t="s">
        <v>3318</v>
      </c>
      <c r="I1723" s="3" t="s">
        <v>3319</v>
      </c>
      <c r="J1723" s="4">
        <v>-50.597177000000002</v>
      </c>
      <c r="K1723" s="4">
        <v>-48.784331000000002</v>
      </c>
      <c r="L1723" s="4">
        <v>-20.869565000000001</v>
      </c>
      <c r="M1723" s="4">
        <v>-8.3585100000000008</v>
      </c>
      <c r="N1723" s="4">
        <v>9.4378759999999993</v>
      </c>
      <c r="O1723" s="4">
        <v>23.587351000000002</v>
      </c>
      <c r="P1723" s="4">
        <v>1.0922529999999999</v>
      </c>
      <c r="Q1723" s="4">
        <v>6.4413850000000004</v>
      </c>
      <c r="R1723" s="4">
        <v>47.330406000000004</v>
      </c>
      <c r="S1723" s="3" t="s">
        <v>6255</v>
      </c>
      <c r="T1723" s="4">
        <v>45.5</v>
      </c>
      <c r="U1723" s="4">
        <v>998.87437650000004</v>
      </c>
      <c r="V1723" s="10">
        <v>1278.1753759999999</v>
      </c>
      <c r="W1723" s="4">
        <v>1.0549450549450501</v>
      </c>
      <c r="X1723" s="4">
        <v>102.42</v>
      </c>
      <c r="Y1723" s="4">
        <v>44.96</v>
      </c>
      <c r="Z1723" s="4">
        <v>9.4378759999999993</v>
      </c>
      <c r="AA1723" s="10">
        <v>11.1519607843</v>
      </c>
      <c r="AB1723" s="10">
        <v>8.1565629856000008</v>
      </c>
      <c r="AC1723" s="4">
        <v>1.7326090000000001</v>
      </c>
      <c r="AD1723" s="4">
        <v>2.0759595870348999</v>
      </c>
      <c r="AE1723" s="4">
        <v>1.8267307449624</v>
      </c>
      <c r="AF1723" s="4">
        <v>6.4413850000000004</v>
      </c>
      <c r="AG1723" s="4">
        <v>8.1599864146567995</v>
      </c>
      <c r="AH1723" s="4">
        <v>6.4970318839518999</v>
      </c>
      <c r="AI1723" s="4">
        <v>1.0922529999999999</v>
      </c>
      <c r="AJ1723" s="4">
        <v>3.086001</v>
      </c>
    </row>
    <row r="1724" spans="1:36" hidden="1" x14ac:dyDescent="0.3">
      <c r="A1724" s="1" t="s">
        <v>48</v>
      </c>
      <c r="B1724" s="2">
        <v>4066743</v>
      </c>
      <c r="C1724" s="3" t="s">
        <v>2919</v>
      </c>
      <c r="D1724" s="4">
        <v>224515.39631909999</v>
      </c>
      <c r="E1724" s="3" t="s">
        <v>2946</v>
      </c>
      <c r="F1724" s="3" t="s">
        <v>2991</v>
      </c>
      <c r="G1724" s="3" t="s">
        <v>2991</v>
      </c>
      <c r="H1724" s="3" t="s">
        <v>3031</v>
      </c>
      <c r="I1724" s="3" t="s">
        <v>3032</v>
      </c>
      <c r="J1724" s="18">
        <v>13.114217999999999</v>
      </c>
      <c r="K1724" s="18">
        <v>-8.8002640000000003</v>
      </c>
      <c r="L1724" s="18">
        <v>-10.21481</v>
      </c>
      <c r="M1724" s="18">
        <v>2.5574499999999998</v>
      </c>
      <c r="N1724" s="4">
        <v>122.65070900000001</v>
      </c>
      <c r="O1724" s="4">
        <v>143.96462</v>
      </c>
      <c r="P1724" s="4">
        <v>3.9403609999999998</v>
      </c>
      <c r="Q1724" s="4">
        <v>47.376877</v>
      </c>
      <c r="R1724" s="4">
        <v>97.294903000000005</v>
      </c>
      <c r="S1724" s="3" t="s">
        <v>4048</v>
      </c>
      <c r="T1724" s="4">
        <v>138.35</v>
      </c>
      <c r="U1724" s="4">
        <v>224515.39631909999</v>
      </c>
      <c r="V1724" s="10">
        <v>222209.39631899999</v>
      </c>
      <c r="W1724" s="4" t="s">
        <v>2935</v>
      </c>
      <c r="X1724" s="19" t="s">
        <v>4049</v>
      </c>
      <c r="Y1724" s="18">
        <v>116.37</v>
      </c>
      <c r="Z1724" s="4">
        <v>122.65070900000001</v>
      </c>
      <c r="AA1724" s="10">
        <v>30.276835539899999</v>
      </c>
      <c r="AB1724" s="10">
        <v>41.563146842400002</v>
      </c>
      <c r="AC1724" s="4">
        <v>9.1463020000000004</v>
      </c>
      <c r="AD1724" s="4">
        <v>7.2256720144914004</v>
      </c>
      <c r="AE1724" s="4">
        <v>8.6551522102451006</v>
      </c>
      <c r="AF1724" s="4">
        <v>47.376877</v>
      </c>
      <c r="AG1724" s="4">
        <v>30.634657264724499</v>
      </c>
      <c r="AH1724" s="4">
        <v>40.506895623457801</v>
      </c>
      <c r="AI1724" s="4">
        <v>3.9403609999999998</v>
      </c>
      <c r="AJ1724" s="4">
        <v>17.858526000000001</v>
      </c>
    </row>
    <row r="1725" spans="1:36" hidden="1" x14ac:dyDescent="0.3">
      <c r="A1725" s="1" t="s">
        <v>90</v>
      </c>
      <c r="B1725" s="2">
        <v>5040682</v>
      </c>
      <c r="C1725" s="3" t="s">
        <v>2919</v>
      </c>
      <c r="D1725" s="4">
        <v>3920.69592874</v>
      </c>
      <c r="E1725" s="3" t="s">
        <v>2946</v>
      </c>
      <c r="F1725" s="3" t="s">
        <v>2991</v>
      </c>
      <c r="G1725" s="3" t="s">
        <v>2991</v>
      </c>
      <c r="H1725" s="3" t="s">
        <v>3031</v>
      </c>
      <c r="I1725" s="3" t="s">
        <v>3032</v>
      </c>
      <c r="J1725" s="18">
        <v>-23.427955000000001</v>
      </c>
      <c r="K1725" s="18">
        <v>-12.304527</v>
      </c>
      <c r="L1725" s="18">
        <v>5.547301</v>
      </c>
      <c r="M1725" s="18">
        <v>11.746198</v>
      </c>
      <c r="N1725" s="4" t="s">
        <v>2924</v>
      </c>
      <c r="O1725" s="4">
        <v>62.492668999999999</v>
      </c>
      <c r="P1725" s="4">
        <v>4.1825320000000001</v>
      </c>
      <c r="Q1725" s="4">
        <v>28.143169</v>
      </c>
      <c r="R1725" s="4">
        <v>49.939819</v>
      </c>
      <c r="S1725" s="3" t="s">
        <v>4107</v>
      </c>
      <c r="T1725" s="4">
        <v>21.31</v>
      </c>
      <c r="U1725" s="4">
        <v>3920.69592874</v>
      </c>
      <c r="V1725" s="10">
        <v>4158.0829279999998</v>
      </c>
      <c r="W1725" s="4" t="s">
        <v>2935</v>
      </c>
      <c r="X1725" s="18">
        <v>33.26</v>
      </c>
      <c r="Y1725" s="18">
        <v>18.59</v>
      </c>
      <c r="Z1725" s="4" t="s">
        <v>2924</v>
      </c>
      <c r="AA1725" s="10">
        <v>53.435305917699999</v>
      </c>
      <c r="AB1725" s="10">
        <v>83.326816297799994</v>
      </c>
      <c r="AC1725" s="4">
        <v>4.892582</v>
      </c>
      <c r="AD1725" s="4">
        <v>5.4348085986942998</v>
      </c>
      <c r="AE1725" s="4">
        <v>5.8114399869886997</v>
      </c>
      <c r="AF1725" s="4">
        <v>28.143169</v>
      </c>
      <c r="AG1725" s="4">
        <v>25.0713471691287</v>
      </c>
      <c r="AH1725" s="4">
        <v>34.232016390206198</v>
      </c>
      <c r="AI1725" s="4">
        <v>4.1825320000000001</v>
      </c>
      <c r="AJ1725" s="4">
        <v>8.3864619999999999</v>
      </c>
    </row>
    <row r="1726" spans="1:36" hidden="1" x14ac:dyDescent="0.3">
      <c r="A1726" s="1" t="s">
        <v>1720</v>
      </c>
      <c r="B1726" s="2">
        <v>4004214</v>
      </c>
      <c r="C1726" s="3" t="s">
        <v>2919</v>
      </c>
      <c r="D1726" s="4">
        <v>3100345.2835920001</v>
      </c>
      <c r="E1726" s="3" t="s">
        <v>2946</v>
      </c>
      <c r="F1726" s="3" t="s">
        <v>2947</v>
      </c>
      <c r="G1726" s="3" t="s">
        <v>2948</v>
      </c>
      <c r="H1726" s="3" t="s">
        <v>2949</v>
      </c>
      <c r="I1726" s="3" t="s">
        <v>2950</v>
      </c>
      <c r="J1726" s="4">
        <v>10.484063000000001</v>
      </c>
      <c r="K1726" s="4">
        <v>0.348935</v>
      </c>
      <c r="L1726" s="4">
        <v>-2.4584220000000001</v>
      </c>
      <c r="M1726" s="4">
        <v>0.48192800000000002</v>
      </c>
      <c r="N1726" s="4">
        <v>34.434351999999997</v>
      </c>
      <c r="O1726" s="4">
        <v>42.651119999999999</v>
      </c>
      <c r="P1726" s="4">
        <v>10.777143000000001</v>
      </c>
      <c r="Q1726" s="4">
        <v>22.49729</v>
      </c>
      <c r="R1726" s="4">
        <v>49.362803999999997</v>
      </c>
      <c r="S1726" s="3" t="s">
        <v>6258</v>
      </c>
      <c r="T1726" s="4">
        <v>417</v>
      </c>
      <c r="U1726" s="4">
        <v>3100345.2835920001</v>
      </c>
      <c r="V1726" s="10">
        <v>3118754.2835920001</v>
      </c>
      <c r="W1726" s="4">
        <v>0.796163069544364</v>
      </c>
      <c r="X1726" s="4">
        <v>468.35</v>
      </c>
      <c r="Y1726" s="5" t="s">
        <v>6259</v>
      </c>
      <c r="Z1726" s="4">
        <v>34.434351999999997</v>
      </c>
      <c r="AA1726" s="10">
        <v>31.525469858000001</v>
      </c>
      <c r="AB1726" s="10">
        <v>31.864119778500001</v>
      </c>
      <c r="AC1726" s="4">
        <v>12.269382</v>
      </c>
      <c r="AD1726" s="4">
        <v>10.871768951977</v>
      </c>
      <c r="AE1726" s="4">
        <v>11.191107101809999</v>
      </c>
      <c r="AF1726" s="4">
        <v>22.49729</v>
      </c>
      <c r="AG1726" s="4">
        <v>20.4460922415346</v>
      </c>
      <c r="AH1726" s="4">
        <v>20.833022149700401</v>
      </c>
      <c r="AI1726" s="4">
        <v>10.777143000000001</v>
      </c>
      <c r="AJ1726" s="4">
        <v>21.898959999999999</v>
      </c>
    </row>
    <row r="1727" spans="1:36" hidden="1" x14ac:dyDescent="0.3">
      <c r="A1727" s="1" t="s">
        <v>1721</v>
      </c>
      <c r="B1727" s="2">
        <v>4965910</v>
      </c>
      <c r="C1727" s="3" t="s">
        <v>2919</v>
      </c>
      <c r="D1727" s="4">
        <v>91226.527518600007</v>
      </c>
      <c r="E1727" s="3" t="s">
        <v>2946</v>
      </c>
      <c r="F1727" s="3" t="s">
        <v>2947</v>
      </c>
      <c r="G1727" s="3" t="s">
        <v>2948</v>
      </c>
      <c r="H1727" s="3" t="s">
        <v>2990</v>
      </c>
      <c r="I1727" s="3" t="s">
        <v>2950</v>
      </c>
      <c r="J1727" s="4">
        <v>710.93341499999997</v>
      </c>
      <c r="K1727" s="4">
        <v>215.28286399999999</v>
      </c>
      <c r="L1727" s="4">
        <v>92.025488999999993</v>
      </c>
      <c r="M1727" s="4">
        <v>23.845589</v>
      </c>
      <c r="N1727" s="4" t="s">
        <v>2924</v>
      </c>
      <c r="O1727" s="4" t="s">
        <v>2924</v>
      </c>
      <c r="P1727" s="4">
        <v>22.654924000000001</v>
      </c>
      <c r="Q1727" s="4" t="s">
        <v>2924</v>
      </c>
      <c r="R1727" s="4" t="s">
        <v>2924</v>
      </c>
      <c r="S1727" s="3" t="s">
        <v>6260</v>
      </c>
      <c r="T1727" s="4">
        <v>421.88</v>
      </c>
      <c r="U1727" s="4">
        <v>91226.527518600007</v>
      </c>
      <c r="V1727" s="10">
        <v>95450.137518000003</v>
      </c>
      <c r="W1727" s="4" t="s">
        <v>2935</v>
      </c>
      <c r="X1727" s="4">
        <v>543</v>
      </c>
      <c r="Y1727" s="4">
        <v>43.874000000000002</v>
      </c>
      <c r="Z1727" s="4" t="s">
        <v>2924</v>
      </c>
      <c r="AA1727" s="10" t="s">
        <v>2924</v>
      </c>
      <c r="AB1727" s="10" t="s">
        <v>2924</v>
      </c>
      <c r="AC1727" s="4">
        <v>204.28371899999999</v>
      </c>
      <c r="AD1727" s="4">
        <v>201.88768951769799</v>
      </c>
      <c r="AE1727" s="4">
        <v>205.43137722266701</v>
      </c>
      <c r="AF1727" s="4" t="s">
        <v>2924</v>
      </c>
      <c r="AG1727" s="4" t="s">
        <v>2924</v>
      </c>
      <c r="AH1727" s="4" t="s">
        <v>2924</v>
      </c>
      <c r="AI1727" s="4">
        <v>22.654924000000001</v>
      </c>
      <c r="AJ1727" s="4">
        <v>22.654924000000001</v>
      </c>
    </row>
    <row r="1728" spans="1:36" hidden="1" x14ac:dyDescent="0.3">
      <c r="A1728" s="1" t="s">
        <v>1722</v>
      </c>
      <c r="B1728" s="2">
        <v>100614</v>
      </c>
      <c r="C1728" s="3" t="s">
        <v>2941</v>
      </c>
      <c r="D1728" s="4">
        <v>616.01349282000001</v>
      </c>
      <c r="E1728" s="3" t="s">
        <v>2930</v>
      </c>
      <c r="F1728" s="3" t="s">
        <v>2931</v>
      </c>
      <c r="G1728" s="3" t="s">
        <v>2931</v>
      </c>
      <c r="H1728" s="3" t="s">
        <v>2932</v>
      </c>
      <c r="I1728" s="3" t="s">
        <v>2933</v>
      </c>
      <c r="J1728" s="4">
        <v>50.837209000000001</v>
      </c>
      <c r="K1728" s="4">
        <v>15.656205</v>
      </c>
      <c r="L1728" s="4">
        <v>5.4634150000000004</v>
      </c>
      <c r="M1728" s="4">
        <v>2.5616699999999999</v>
      </c>
      <c r="N1728" s="4">
        <v>11.1443298969072</v>
      </c>
      <c r="O1728" s="4">
        <v>8.8437409999999996</v>
      </c>
      <c r="P1728" s="4">
        <v>0.94054499999999996</v>
      </c>
      <c r="Q1728" s="4" t="s">
        <v>2935</v>
      </c>
      <c r="R1728" s="4" t="s">
        <v>2935</v>
      </c>
      <c r="S1728" s="3" t="s">
        <v>6261</v>
      </c>
      <c r="T1728" s="4">
        <v>32.43</v>
      </c>
      <c r="U1728" s="4">
        <v>616.01349282000001</v>
      </c>
      <c r="V1728" s="10" t="s">
        <v>2935</v>
      </c>
      <c r="W1728" s="4">
        <v>2.4668516805427099</v>
      </c>
      <c r="X1728" s="4">
        <v>33.229999999999997</v>
      </c>
      <c r="Y1728" s="4">
        <v>19.2</v>
      </c>
      <c r="Z1728" s="4">
        <v>11.155830999999999</v>
      </c>
      <c r="AA1728" s="10">
        <v>11.3126591551</v>
      </c>
      <c r="AB1728" s="10">
        <v>11.582142857099999</v>
      </c>
      <c r="AC1728" s="4" t="s">
        <v>2935</v>
      </c>
      <c r="AD1728" s="4" t="s">
        <v>2935</v>
      </c>
      <c r="AE1728" s="4" t="s">
        <v>2935</v>
      </c>
      <c r="AF1728" s="4" t="s">
        <v>2935</v>
      </c>
      <c r="AG1728" s="4" t="s">
        <v>2935</v>
      </c>
      <c r="AH1728" s="4" t="s">
        <v>2935</v>
      </c>
      <c r="AI1728" s="4">
        <v>0.94054499999999996</v>
      </c>
      <c r="AJ1728" s="4">
        <v>1.23004</v>
      </c>
    </row>
    <row r="1729" spans="1:36" hidden="1" x14ac:dyDescent="0.3">
      <c r="A1729" s="1" t="s">
        <v>1723</v>
      </c>
      <c r="B1729" s="2">
        <v>103123</v>
      </c>
      <c r="C1729" s="3" t="s">
        <v>2936</v>
      </c>
      <c r="D1729" s="4">
        <v>18810.71403354</v>
      </c>
      <c r="E1729" s="3" t="s">
        <v>2977</v>
      </c>
      <c r="F1729" s="3" t="s">
        <v>2978</v>
      </c>
      <c r="G1729" s="3" t="s">
        <v>3135</v>
      </c>
      <c r="H1729" s="3" t="s">
        <v>3161</v>
      </c>
      <c r="I1729" s="3" t="s">
        <v>2980</v>
      </c>
      <c r="J1729" s="4">
        <v>31.197521999999999</v>
      </c>
      <c r="K1729" s="4">
        <v>4.364179</v>
      </c>
      <c r="L1729" s="4">
        <v>4.5676040000000002</v>
      </c>
      <c r="M1729" s="4">
        <v>1.8027709999999999</v>
      </c>
      <c r="N1729" s="4">
        <v>36.329571106094797</v>
      </c>
      <c r="O1729" s="4">
        <v>16.768077000000002</v>
      </c>
      <c r="P1729" s="4">
        <v>3.1621969999999999</v>
      </c>
      <c r="Q1729" s="4">
        <v>18.966826000000001</v>
      </c>
      <c r="R1729" s="4">
        <v>22.691860999999999</v>
      </c>
      <c r="S1729" s="3" t="s">
        <v>6262</v>
      </c>
      <c r="T1729" s="4">
        <v>160.94</v>
      </c>
      <c r="U1729" s="4">
        <v>18810.71403354</v>
      </c>
      <c r="V1729" s="10">
        <v>23845.833032999999</v>
      </c>
      <c r="W1729" s="4">
        <v>3.6535354790605199</v>
      </c>
      <c r="X1729" s="4">
        <v>167.39</v>
      </c>
      <c r="Y1729" s="4">
        <v>121.38</v>
      </c>
      <c r="Z1729" s="4">
        <v>36.304985000000002</v>
      </c>
      <c r="AA1729" s="10">
        <v>39.380444357400002</v>
      </c>
      <c r="AB1729" s="10">
        <v>39.133204623799998</v>
      </c>
      <c r="AC1729" s="4">
        <v>10.921272</v>
      </c>
      <c r="AD1729" s="4">
        <v>10.648272034041799</v>
      </c>
      <c r="AE1729" s="4">
        <v>10.876525531303599</v>
      </c>
      <c r="AF1729" s="4">
        <v>18.966826000000001</v>
      </c>
      <c r="AG1729" s="4">
        <v>18.8483317046636</v>
      </c>
      <c r="AH1729" s="4">
        <v>19.0898992391142</v>
      </c>
      <c r="AI1729" s="4">
        <v>3.1621969999999999</v>
      </c>
      <c r="AJ1729" s="4">
        <v>3.1621969999999999</v>
      </c>
    </row>
    <row r="1730" spans="1:36" hidden="1" x14ac:dyDescent="0.3">
      <c r="A1730" s="1" t="s">
        <v>1724</v>
      </c>
      <c r="B1730" s="2">
        <v>4092328</v>
      </c>
      <c r="C1730" s="3" t="s">
        <v>2919</v>
      </c>
      <c r="D1730" s="4">
        <v>1311.9860892199999</v>
      </c>
      <c r="E1730" s="3" t="s">
        <v>2930</v>
      </c>
      <c r="F1730" s="3" t="s">
        <v>2954</v>
      </c>
      <c r="G1730" s="3" t="s">
        <v>2955</v>
      </c>
      <c r="H1730" s="3" t="s">
        <v>2956</v>
      </c>
      <c r="I1730" s="3" t="s">
        <v>2972</v>
      </c>
      <c r="J1730" s="5" t="s">
        <v>3728</v>
      </c>
      <c r="K1730" s="4">
        <v>2.1913809999999998</v>
      </c>
      <c r="L1730" s="4">
        <v>5.267118</v>
      </c>
      <c r="M1730" s="4">
        <v>1.745455</v>
      </c>
      <c r="N1730" s="4">
        <v>9.1677590000000002</v>
      </c>
      <c r="O1730" s="4">
        <v>70.301507999999998</v>
      </c>
      <c r="P1730" s="4">
        <v>0.92636700000000005</v>
      </c>
      <c r="Q1730" s="4" t="s">
        <v>2935</v>
      </c>
      <c r="R1730" s="4">
        <v>35.096504000000003</v>
      </c>
      <c r="S1730" s="3" t="s">
        <v>6263</v>
      </c>
      <c r="T1730" s="4">
        <v>13.99</v>
      </c>
      <c r="U1730" s="4">
        <v>1311.9860892199999</v>
      </c>
      <c r="V1730" s="10">
        <v>3000.0140889999998</v>
      </c>
      <c r="W1730" s="4">
        <v>10.8649035025018</v>
      </c>
      <c r="X1730" s="4">
        <v>16.364999999999998</v>
      </c>
      <c r="Y1730" s="5" t="s">
        <v>5186</v>
      </c>
      <c r="Z1730" s="4">
        <v>9.1677590000000002</v>
      </c>
      <c r="AA1730" s="10">
        <v>8.7116258794999997</v>
      </c>
      <c r="AB1730" s="10">
        <v>8.1259729094999997</v>
      </c>
      <c r="AC1730" s="4">
        <v>10.288961</v>
      </c>
      <c r="AD1730" s="4">
        <v>8.4509867297596006</v>
      </c>
      <c r="AE1730" s="4">
        <v>9.8002006189647002</v>
      </c>
      <c r="AF1730" s="4" t="s">
        <v>2935</v>
      </c>
      <c r="AG1730" s="4" t="s">
        <v>2935</v>
      </c>
      <c r="AH1730" s="4" t="s">
        <v>2935</v>
      </c>
      <c r="AI1730" s="4">
        <v>0.92636700000000005</v>
      </c>
      <c r="AJ1730" s="4">
        <v>0.92636700000000005</v>
      </c>
    </row>
    <row r="1731" spans="1:36" hidden="1" x14ac:dyDescent="0.3">
      <c r="A1731" s="1" t="s">
        <v>1725</v>
      </c>
      <c r="B1731" s="2">
        <v>4104374</v>
      </c>
      <c r="C1731" s="3" t="s">
        <v>2919</v>
      </c>
      <c r="D1731" s="4">
        <v>1187.3707999999999</v>
      </c>
      <c r="E1731" s="3" t="s">
        <v>3095</v>
      </c>
      <c r="F1731" s="3" t="s">
        <v>3095</v>
      </c>
      <c r="G1731" s="3" t="s">
        <v>3138</v>
      </c>
      <c r="H1731" s="3" t="s">
        <v>3138</v>
      </c>
      <c r="I1731" s="3" t="s">
        <v>3139</v>
      </c>
      <c r="J1731" s="4">
        <v>1.51122</v>
      </c>
      <c r="K1731" s="4">
        <v>11.915179999999999</v>
      </c>
      <c r="L1731" s="4">
        <v>2.8456540000000001</v>
      </c>
      <c r="M1731" s="4">
        <v>-0.71663200000000005</v>
      </c>
      <c r="N1731" s="4">
        <v>28.913042999999998</v>
      </c>
      <c r="O1731" s="4" t="s">
        <v>2924</v>
      </c>
      <c r="P1731" s="4">
        <v>2.68676</v>
      </c>
      <c r="Q1731" s="4">
        <v>18.673798000000001</v>
      </c>
      <c r="R1731" s="4">
        <v>23.238806</v>
      </c>
      <c r="S1731" s="3" t="s">
        <v>6264</v>
      </c>
      <c r="T1731" s="4">
        <v>66.5</v>
      </c>
      <c r="U1731" s="4">
        <v>1187.3707999999999</v>
      </c>
      <c r="V1731" s="10">
        <v>1563.6318000000001</v>
      </c>
      <c r="W1731" s="4">
        <v>2.0451127819548902</v>
      </c>
      <c r="X1731" s="4">
        <v>73.47</v>
      </c>
      <c r="Y1731" s="4">
        <v>45.42</v>
      </c>
      <c r="Z1731" s="4">
        <v>28.913042999999998</v>
      </c>
      <c r="AA1731" s="10">
        <v>26.653306613200002</v>
      </c>
      <c r="AB1731" s="10">
        <v>28.059071729900001</v>
      </c>
      <c r="AC1731" s="4">
        <v>8.5271019999999993</v>
      </c>
      <c r="AD1731" s="4">
        <v>7.7599593052109004</v>
      </c>
      <c r="AE1731" s="4">
        <v>8.1908423258250007</v>
      </c>
      <c r="AF1731" s="4">
        <v>18.673798000000001</v>
      </c>
      <c r="AG1731" s="4" t="s">
        <v>2935</v>
      </c>
      <c r="AH1731" s="4" t="s">
        <v>2935</v>
      </c>
      <c r="AI1731" s="4">
        <v>2.68676</v>
      </c>
      <c r="AJ1731" s="4">
        <v>2.68676</v>
      </c>
    </row>
    <row r="1732" spans="1:36" hidden="1" x14ac:dyDescent="0.3">
      <c r="A1732" s="1" t="s">
        <v>1726</v>
      </c>
      <c r="B1732" s="2">
        <v>1022911</v>
      </c>
      <c r="C1732" s="3" t="s">
        <v>2919</v>
      </c>
      <c r="D1732" s="4">
        <v>586.18667415000004</v>
      </c>
      <c r="E1732" s="3" t="s">
        <v>2930</v>
      </c>
      <c r="F1732" s="3" t="s">
        <v>2931</v>
      </c>
      <c r="G1732" s="3" t="s">
        <v>2931</v>
      </c>
      <c r="H1732" s="3" t="s">
        <v>2932</v>
      </c>
      <c r="I1732" s="3" t="s">
        <v>2933</v>
      </c>
      <c r="J1732" s="4">
        <v>17.705200000000001</v>
      </c>
      <c r="K1732" s="4">
        <v>25.354690999999999</v>
      </c>
      <c r="L1732" s="4">
        <v>18.674177</v>
      </c>
      <c r="M1732" s="4">
        <v>2.5458630000000002</v>
      </c>
      <c r="N1732" s="4">
        <v>11.8571428571429</v>
      </c>
      <c r="O1732" s="4">
        <v>3.9501010000000001</v>
      </c>
      <c r="P1732" s="4">
        <v>0.82799299999999998</v>
      </c>
      <c r="Q1732" s="4" t="s">
        <v>2935</v>
      </c>
      <c r="R1732" s="4" t="s">
        <v>2935</v>
      </c>
      <c r="S1732" s="3" t="s">
        <v>6265</v>
      </c>
      <c r="T1732" s="4">
        <v>27.39</v>
      </c>
      <c r="U1732" s="4">
        <v>586.18667415000004</v>
      </c>
      <c r="V1732" s="10" t="s">
        <v>2935</v>
      </c>
      <c r="W1732" s="4">
        <v>4.5271997079226001</v>
      </c>
      <c r="X1732" s="4">
        <v>28.47</v>
      </c>
      <c r="Y1732" s="4">
        <v>20.54</v>
      </c>
      <c r="Z1732" s="4">
        <v>11.893183000000001</v>
      </c>
      <c r="AA1732" s="10">
        <v>10.167037861900001</v>
      </c>
      <c r="AB1732" s="10">
        <v>12.7158774373</v>
      </c>
      <c r="AC1732" s="4" t="s">
        <v>2935</v>
      </c>
      <c r="AD1732" s="4" t="s">
        <v>2935</v>
      </c>
      <c r="AE1732" s="4" t="s">
        <v>2935</v>
      </c>
      <c r="AF1732" s="4" t="s">
        <v>2935</v>
      </c>
      <c r="AG1732" s="4" t="s">
        <v>2935</v>
      </c>
      <c r="AH1732" s="4" t="s">
        <v>2935</v>
      </c>
      <c r="AI1732" s="4">
        <v>0.82799299999999998</v>
      </c>
      <c r="AJ1732" s="4">
        <v>1.099912</v>
      </c>
    </row>
    <row r="1733" spans="1:36" hidden="1" x14ac:dyDescent="0.3">
      <c r="A1733" s="1" t="s">
        <v>1727</v>
      </c>
      <c r="B1733" s="2">
        <v>1021746</v>
      </c>
      <c r="C1733" s="3" t="s">
        <v>2919</v>
      </c>
      <c r="D1733" s="4">
        <v>700.11477030000003</v>
      </c>
      <c r="E1733" s="3" t="s">
        <v>2930</v>
      </c>
      <c r="F1733" s="3" t="s">
        <v>2931</v>
      </c>
      <c r="G1733" s="3" t="s">
        <v>2931</v>
      </c>
      <c r="H1733" s="3" t="s">
        <v>2932</v>
      </c>
      <c r="I1733" s="3" t="s">
        <v>2933</v>
      </c>
      <c r="J1733" s="4">
        <v>55.299539000000003</v>
      </c>
      <c r="K1733" s="4">
        <v>23.037604999999999</v>
      </c>
      <c r="L1733" s="4">
        <v>15.767777000000001</v>
      </c>
      <c r="M1733" s="4">
        <v>4.0765909999999996</v>
      </c>
      <c r="N1733" s="4" t="s">
        <v>2924</v>
      </c>
      <c r="O1733" s="4">
        <v>14.885159</v>
      </c>
      <c r="P1733" s="4">
        <v>1.2452430000000001</v>
      </c>
      <c r="Q1733" s="4" t="s">
        <v>2935</v>
      </c>
      <c r="R1733" s="4" t="s">
        <v>2935</v>
      </c>
      <c r="S1733" s="3" t="s">
        <v>6266</v>
      </c>
      <c r="T1733" s="4">
        <v>33.700000000000003</v>
      </c>
      <c r="U1733" s="4">
        <v>700.11477030000003</v>
      </c>
      <c r="V1733" s="10" t="s">
        <v>2935</v>
      </c>
      <c r="W1733" s="4">
        <v>2.87833827893175</v>
      </c>
      <c r="X1733" s="4">
        <v>34</v>
      </c>
      <c r="Y1733" s="4">
        <v>19.43</v>
      </c>
      <c r="Z1733" s="4" t="s">
        <v>2924</v>
      </c>
      <c r="AA1733" s="10">
        <v>11.210911510300001</v>
      </c>
      <c r="AB1733" s="10">
        <v>14.5509499136</v>
      </c>
      <c r="AC1733" s="4" t="s">
        <v>2935</v>
      </c>
      <c r="AD1733" s="4" t="s">
        <v>2935</v>
      </c>
      <c r="AE1733" s="4" t="s">
        <v>2935</v>
      </c>
      <c r="AF1733" s="4" t="s">
        <v>2935</v>
      </c>
      <c r="AG1733" s="4" t="s">
        <v>2935</v>
      </c>
      <c r="AH1733" s="4" t="s">
        <v>2935</v>
      </c>
      <c r="AI1733" s="4">
        <v>1.2452430000000001</v>
      </c>
      <c r="AJ1733" s="4">
        <v>1.5024519999999999</v>
      </c>
    </row>
    <row r="1734" spans="1:36" hidden="1" x14ac:dyDescent="0.3">
      <c r="A1734" s="1" t="s">
        <v>1728</v>
      </c>
      <c r="B1734" s="2">
        <v>4988965</v>
      </c>
      <c r="C1734" s="3" t="s">
        <v>2936</v>
      </c>
      <c r="D1734" s="4">
        <v>822.82827355999996</v>
      </c>
      <c r="E1734" s="3" t="s">
        <v>2937</v>
      </c>
      <c r="F1734" s="3" t="s">
        <v>2938</v>
      </c>
      <c r="G1734" s="3" t="s">
        <v>3047</v>
      </c>
      <c r="H1734" s="3" t="s">
        <v>3104</v>
      </c>
      <c r="I1734" s="3" t="s">
        <v>3729</v>
      </c>
      <c r="J1734" s="4">
        <v>79.780055000000004</v>
      </c>
      <c r="K1734" s="4">
        <v>19.207822</v>
      </c>
      <c r="L1734" s="4">
        <v>13.525884</v>
      </c>
      <c r="M1734" s="4">
        <v>8.7212820000000004</v>
      </c>
      <c r="N1734" s="4">
        <v>11.95049</v>
      </c>
      <c r="O1734" s="4">
        <v>43.593938999999999</v>
      </c>
      <c r="P1734" s="4">
        <v>2.0820910000000001</v>
      </c>
      <c r="Q1734" s="4">
        <v>7.840052</v>
      </c>
      <c r="R1734" s="4">
        <v>104.84103899999999</v>
      </c>
      <c r="S1734" s="3" t="s">
        <v>6267</v>
      </c>
      <c r="T1734" s="4">
        <v>71.930000000000007</v>
      </c>
      <c r="U1734" s="4">
        <v>822.82827355999996</v>
      </c>
      <c r="V1734" s="10">
        <v>847.82327299999997</v>
      </c>
      <c r="W1734" s="4">
        <v>1.0565827888224699</v>
      </c>
      <c r="X1734" s="4">
        <v>78.25</v>
      </c>
      <c r="Y1734" s="4">
        <v>38.330199999999998</v>
      </c>
      <c r="Z1734" s="4">
        <v>11.95049</v>
      </c>
      <c r="AA1734" s="10">
        <v>12.2957264957</v>
      </c>
      <c r="AB1734" s="10">
        <v>12.466204506</v>
      </c>
      <c r="AC1734" s="4">
        <v>0.63658099999999995</v>
      </c>
      <c r="AD1734" s="4">
        <v>0.62367461600709995</v>
      </c>
      <c r="AE1734" s="4">
        <v>0.63943228976540001</v>
      </c>
      <c r="AF1734" s="4">
        <v>7.840052</v>
      </c>
      <c r="AG1734" s="4">
        <v>7.9720100893276999</v>
      </c>
      <c r="AH1734" s="4">
        <v>8.1131413684211005</v>
      </c>
      <c r="AI1734" s="4">
        <v>2.0820910000000001</v>
      </c>
      <c r="AJ1734" s="4">
        <v>2.1930550000000002</v>
      </c>
    </row>
    <row r="1735" spans="1:36" hidden="1" x14ac:dyDescent="0.3">
      <c r="A1735" s="1" t="s">
        <v>1729</v>
      </c>
      <c r="B1735" s="2">
        <v>4217540</v>
      </c>
      <c r="C1735" s="3" t="s">
        <v>2919</v>
      </c>
      <c r="D1735" s="4">
        <v>1696.63049996</v>
      </c>
      <c r="E1735" s="3" t="s">
        <v>2937</v>
      </c>
      <c r="F1735" s="3" t="s">
        <v>2967</v>
      </c>
      <c r="G1735" s="3" t="s">
        <v>2968</v>
      </c>
      <c r="H1735" s="3" t="s">
        <v>2988</v>
      </c>
      <c r="I1735" s="3" t="s">
        <v>3615</v>
      </c>
      <c r="J1735" s="4">
        <v>-4.1422429999999997</v>
      </c>
      <c r="K1735" s="4">
        <v>-14.885496</v>
      </c>
      <c r="L1735" s="4">
        <v>0.65654500000000005</v>
      </c>
      <c r="M1735" s="4">
        <v>2.721943</v>
      </c>
      <c r="N1735" s="4">
        <v>27.811790999999999</v>
      </c>
      <c r="O1735" s="4">
        <v>10.946006000000001</v>
      </c>
      <c r="P1735" s="4">
        <v>1.276275</v>
      </c>
      <c r="Q1735" s="4">
        <v>6.7639089999999999</v>
      </c>
      <c r="R1735" s="4">
        <v>15.228999</v>
      </c>
      <c r="S1735" s="3" t="s">
        <v>6268</v>
      </c>
      <c r="T1735" s="4">
        <v>24.53</v>
      </c>
      <c r="U1735" s="4">
        <v>1696.63049996</v>
      </c>
      <c r="V1735" s="10">
        <v>3384.9304990000001</v>
      </c>
      <c r="W1735" s="4">
        <v>3.0574806359559701</v>
      </c>
      <c r="X1735" s="4">
        <v>31.73</v>
      </c>
      <c r="Y1735" s="4">
        <v>22.35</v>
      </c>
      <c r="Z1735" s="4">
        <v>27.811790999999999</v>
      </c>
      <c r="AA1735" s="10">
        <v>11.024719101100001</v>
      </c>
      <c r="AB1735" s="10">
        <v>11.356481481399999</v>
      </c>
      <c r="AC1735" s="4">
        <v>0.94757599999999997</v>
      </c>
      <c r="AD1735" s="4">
        <v>0.89759367536940005</v>
      </c>
      <c r="AE1735" s="4">
        <v>0.91461124819299999</v>
      </c>
      <c r="AF1735" s="4">
        <v>6.7639089999999999</v>
      </c>
      <c r="AG1735" s="4">
        <v>8.4336938568559994</v>
      </c>
      <c r="AH1735" s="4">
        <v>8.4343942748398995</v>
      </c>
      <c r="AI1735" s="4">
        <v>1.276275</v>
      </c>
      <c r="AJ1735" s="4" t="s">
        <v>2924</v>
      </c>
    </row>
    <row r="1736" spans="1:36" hidden="1" x14ac:dyDescent="0.3">
      <c r="A1736" s="1" t="s">
        <v>1730</v>
      </c>
      <c r="B1736" s="2">
        <v>4221373</v>
      </c>
      <c r="C1736" s="3" t="s">
        <v>2919</v>
      </c>
      <c r="D1736" s="4">
        <v>4527.5315976000002</v>
      </c>
      <c r="E1736" s="3" t="s">
        <v>3107</v>
      </c>
      <c r="F1736" s="3" t="s">
        <v>3153</v>
      </c>
      <c r="G1736" s="3" t="s">
        <v>3576</v>
      </c>
      <c r="H1736" s="3" t="s">
        <v>3576</v>
      </c>
      <c r="I1736" s="3" t="s">
        <v>3143</v>
      </c>
      <c r="J1736" s="4">
        <v>52.601156000000003</v>
      </c>
      <c r="K1736" s="4">
        <v>1.773323</v>
      </c>
      <c r="L1736" s="4">
        <v>-3.649635</v>
      </c>
      <c r="M1736" s="4">
        <v>-0.52750600000000003</v>
      </c>
      <c r="N1736" s="4">
        <v>28.633406000000001</v>
      </c>
      <c r="O1736" s="4">
        <v>7.2190320000000003</v>
      </c>
      <c r="P1736" s="4">
        <v>1.1895640000000001</v>
      </c>
      <c r="Q1736" s="4">
        <v>4.4619099999999996</v>
      </c>
      <c r="R1736" s="4">
        <v>11.499119</v>
      </c>
      <c r="S1736" s="3" t="s">
        <v>6269</v>
      </c>
      <c r="T1736" s="4">
        <v>26.4</v>
      </c>
      <c r="U1736" s="4">
        <v>4527.5315976000002</v>
      </c>
      <c r="V1736" s="10">
        <v>11007.531596999999</v>
      </c>
      <c r="W1736" s="4" t="s">
        <v>2935</v>
      </c>
      <c r="X1736" s="4">
        <v>28.751999999999999</v>
      </c>
      <c r="Y1736" s="4">
        <v>15.55</v>
      </c>
      <c r="Z1736" s="4">
        <v>28.633406000000001</v>
      </c>
      <c r="AA1736" s="10">
        <v>7.7071290943999999</v>
      </c>
      <c r="AB1736" s="10">
        <v>13.2056784417</v>
      </c>
      <c r="AC1736" s="4">
        <v>1.881308</v>
      </c>
      <c r="AD1736" s="4">
        <v>1.8591180195470001</v>
      </c>
      <c r="AE1736" s="4">
        <v>1.878630396441</v>
      </c>
      <c r="AF1736" s="4">
        <v>4.4619099999999996</v>
      </c>
      <c r="AG1736" s="4">
        <v>4.2056436335602001</v>
      </c>
      <c r="AH1736" s="4">
        <v>4.3588850648288</v>
      </c>
      <c r="AI1736" s="4">
        <v>1.1895640000000001</v>
      </c>
      <c r="AJ1736" s="4" t="s">
        <v>2924</v>
      </c>
    </row>
    <row r="1737" spans="1:36" hidden="1" x14ac:dyDescent="0.3">
      <c r="A1737" s="1" t="s">
        <v>1731</v>
      </c>
      <c r="B1737" s="2">
        <v>4387562</v>
      </c>
      <c r="C1737" s="3" t="s">
        <v>2957</v>
      </c>
      <c r="D1737" s="4">
        <v>1351.9051595999999</v>
      </c>
      <c r="E1737" s="3" t="s">
        <v>2920</v>
      </c>
      <c r="F1737" s="3" t="s">
        <v>2921</v>
      </c>
      <c r="G1737" s="3" t="s">
        <v>2942</v>
      </c>
      <c r="H1737" s="3" t="s">
        <v>2942</v>
      </c>
      <c r="I1737" s="3" t="s">
        <v>2943</v>
      </c>
      <c r="J1737" s="4">
        <v>20.104438999999999</v>
      </c>
      <c r="K1737" s="4">
        <v>39.817628999999997</v>
      </c>
      <c r="L1737" s="4">
        <v>60.839160999999997</v>
      </c>
      <c r="M1737" s="4">
        <v>-0.86206899999999997</v>
      </c>
      <c r="N1737" s="4">
        <v>18.290258000000001</v>
      </c>
      <c r="O1737" s="4">
        <v>23.115577999999999</v>
      </c>
      <c r="P1737" s="4">
        <v>7.4675320000000003</v>
      </c>
      <c r="Q1737" s="4">
        <v>18.992432999999998</v>
      </c>
      <c r="R1737" s="4">
        <v>26.991973999999999</v>
      </c>
      <c r="S1737" s="3" t="s">
        <v>6270</v>
      </c>
      <c r="T1737" s="5" t="s">
        <v>6087</v>
      </c>
      <c r="U1737" s="4">
        <v>1351.9051595999999</v>
      </c>
      <c r="V1737" s="10">
        <v>1282.122159</v>
      </c>
      <c r="W1737" s="4" t="s">
        <v>2935</v>
      </c>
      <c r="X1737" s="4">
        <v>9.49</v>
      </c>
      <c r="Y1737" s="4">
        <v>5.47</v>
      </c>
      <c r="Z1737" s="4">
        <v>17.726396999999999</v>
      </c>
      <c r="AA1737" s="10">
        <v>31.452991452900001</v>
      </c>
      <c r="AB1737" s="10">
        <v>30.4132231404</v>
      </c>
      <c r="AC1737" s="4">
        <v>3.740103</v>
      </c>
      <c r="AD1737" s="4">
        <v>3.5118292695953999</v>
      </c>
      <c r="AE1737" s="4">
        <v>3.7122653460908999</v>
      </c>
      <c r="AF1737" s="4">
        <v>18.992432999999998</v>
      </c>
      <c r="AG1737" s="4">
        <v>16.277464448808999</v>
      </c>
      <c r="AH1737" s="4">
        <v>17.004272665782501</v>
      </c>
      <c r="AI1737" s="4">
        <v>7.4675320000000003</v>
      </c>
      <c r="AJ1737" s="4">
        <v>8.9931570000000001</v>
      </c>
    </row>
    <row r="1738" spans="1:36" hidden="1" x14ac:dyDescent="0.3">
      <c r="A1738" s="1" t="s">
        <v>1732</v>
      </c>
      <c r="B1738" s="2">
        <v>18141529</v>
      </c>
      <c r="C1738" s="3" t="s">
        <v>2919</v>
      </c>
      <c r="D1738" s="4">
        <v>554.38757639999994</v>
      </c>
      <c r="E1738" s="3" t="s">
        <v>2920</v>
      </c>
      <c r="F1738" s="3" t="s">
        <v>2921</v>
      </c>
      <c r="G1738" s="3" t="s">
        <v>3114</v>
      </c>
      <c r="H1738" s="3" t="s">
        <v>3114</v>
      </c>
      <c r="I1738" s="3" t="s">
        <v>3051</v>
      </c>
      <c r="J1738" s="4">
        <v>150.33112600000001</v>
      </c>
      <c r="K1738" s="4">
        <v>26.527197000000001</v>
      </c>
      <c r="L1738" s="4">
        <v>19.809826000000001</v>
      </c>
      <c r="M1738" s="4">
        <v>-2.5773199999999998</v>
      </c>
      <c r="N1738" s="4" t="s">
        <v>2924</v>
      </c>
      <c r="O1738" s="4" t="s">
        <v>2924</v>
      </c>
      <c r="P1738" s="4">
        <v>2.3522090000000002</v>
      </c>
      <c r="Q1738" s="4" t="s">
        <v>2935</v>
      </c>
      <c r="R1738" s="4" t="s">
        <v>2924</v>
      </c>
      <c r="S1738" s="3" t="s">
        <v>6271</v>
      </c>
      <c r="T1738" s="4">
        <v>7.56</v>
      </c>
      <c r="U1738" s="4">
        <v>554.38757639999994</v>
      </c>
      <c r="V1738" s="10">
        <v>283.41457600000001</v>
      </c>
      <c r="W1738" s="4" t="s">
        <v>2935</v>
      </c>
      <c r="X1738" s="5" t="s">
        <v>6272</v>
      </c>
      <c r="Y1738" s="4">
        <v>2.75</v>
      </c>
      <c r="Z1738" s="4" t="s">
        <v>2924</v>
      </c>
      <c r="AA1738" s="10" t="s">
        <v>2924</v>
      </c>
      <c r="AB1738" s="10" t="s">
        <v>2924</v>
      </c>
      <c r="AC1738" s="4" t="s">
        <v>2935</v>
      </c>
      <c r="AD1738" s="4" t="s">
        <v>2935</v>
      </c>
      <c r="AE1738" s="4" t="s">
        <v>2935</v>
      </c>
      <c r="AF1738" s="4" t="s">
        <v>2935</v>
      </c>
      <c r="AG1738" s="4" t="s">
        <v>2924</v>
      </c>
      <c r="AH1738" s="4" t="s">
        <v>2924</v>
      </c>
      <c r="AI1738" s="4">
        <v>2.3522090000000002</v>
      </c>
      <c r="AJ1738" s="4">
        <v>2.5463119999999999</v>
      </c>
    </row>
    <row r="1739" spans="1:36" hidden="1" x14ac:dyDescent="0.3">
      <c r="A1739" s="1" t="s">
        <v>1733</v>
      </c>
      <c r="B1739" s="2">
        <v>4985914</v>
      </c>
      <c r="C1739" s="3" t="s">
        <v>2936</v>
      </c>
      <c r="D1739" s="4">
        <v>2659.2003608</v>
      </c>
      <c r="E1739" s="3" t="s">
        <v>3033</v>
      </c>
      <c r="F1739" s="3" t="s">
        <v>3033</v>
      </c>
      <c r="G1739" s="3" t="s">
        <v>3034</v>
      </c>
      <c r="H1739" s="3" t="s">
        <v>3073</v>
      </c>
      <c r="I1739" s="3" t="s">
        <v>3488</v>
      </c>
      <c r="J1739" s="4">
        <v>34.586829999999999</v>
      </c>
      <c r="K1739" s="4">
        <v>11.752881</v>
      </c>
      <c r="L1739" s="4">
        <v>8.0601269999999996</v>
      </c>
      <c r="M1739" s="4">
        <v>3.3717619999999999</v>
      </c>
      <c r="N1739" s="4">
        <v>17.704882999999999</v>
      </c>
      <c r="O1739" s="4">
        <v>15.170093</v>
      </c>
      <c r="P1739" s="4">
        <v>1.558721</v>
      </c>
      <c r="Q1739" s="4">
        <v>8.4352859999999996</v>
      </c>
      <c r="R1739" s="4">
        <v>15.09088</v>
      </c>
      <c r="S1739" s="3" t="s">
        <v>6273</v>
      </c>
      <c r="T1739" s="4">
        <v>83.39</v>
      </c>
      <c r="U1739" s="4">
        <v>2659.2003608</v>
      </c>
      <c r="V1739" s="10">
        <v>3356.4003600000001</v>
      </c>
      <c r="W1739" s="4">
        <v>0.52764120398129299</v>
      </c>
      <c r="X1739" s="4">
        <v>90.295000000000002</v>
      </c>
      <c r="Y1739" s="4">
        <v>60.774999999999999</v>
      </c>
      <c r="Z1739" s="4">
        <v>17.704882999999999</v>
      </c>
      <c r="AA1739" s="10">
        <v>12.558734939700001</v>
      </c>
      <c r="AB1739" s="10">
        <v>13.7834710743</v>
      </c>
      <c r="AC1739" s="4">
        <v>1.5795570000000001</v>
      </c>
      <c r="AD1739" s="4">
        <v>1.5254978456504</v>
      </c>
      <c r="AE1739" s="4">
        <v>1.5798914354303</v>
      </c>
      <c r="AF1739" s="4">
        <v>8.4352859999999996</v>
      </c>
      <c r="AG1739" s="4">
        <v>7.9342836948170996</v>
      </c>
      <c r="AH1739" s="4">
        <v>8.3171858753562002</v>
      </c>
      <c r="AI1739" s="4">
        <v>1.558721</v>
      </c>
      <c r="AJ1739" s="4">
        <v>4.6685699999999999</v>
      </c>
    </row>
    <row r="1740" spans="1:36" hidden="1" x14ac:dyDescent="0.3">
      <c r="A1740" s="1" t="s">
        <v>1734</v>
      </c>
      <c r="B1740" s="2">
        <v>28655444</v>
      </c>
      <c r="C1740" s="3" t="s">
        <v>2919</v>
      </c>
      <c r="D1740" s="4">
        <v>621.61067580999998</v>
      </c>
      <c r="E1740" s="3" t="s">
        <v>2920</v>
      </c>
      <c r="F1740" s="3" t="s">
        <v>2921</v>
      </c>
      <c r="G1740" s="3" t="s">
        <v>2942</v>
      </c>
      <c r="H1740" s="3" t="s">
        <v>2942</v>
      </c>
      <c r="I1740" s="3" t="s">
        <v>2943</v>
      </c>
      <c r="J1740" s="4">
        <v>99.202551999999997</v>
      </c>
      <c r="K1740" s="5" t="s">
        <v>3730</v>
      </c>
      <c r="L1740" s="4">
        <v>-10.465949999999999</v>
      </c>
      <c r="M1740" s="4">
        <v>8.7979090000000006</v>
      </c>
      <c r="N1740" s="4" t="s">
        <v>2924</v>
      </c>
      <c r="O1740" s="4" t="s">
        <v>2924</v>
      </c>
      <c r="P1740" s="4">
        <v>2.6228479999999998</v>
      </c>
      <c r="Q1740" s="4" t="s">
        <v>2935</v>
      </c>
      <c r="R1740" s="4" t="s">
        <v>2924</v>
      </c>
      <c r="S1740" s="3" t="s">
        <v>6274</v>
      </c>
      <c r="T1740" s="4">
        <v>12.49</v>
      </c>
      <c r="U1740" s="4">
        <v>621.61067580999998</v>
      </c>
      <c r="V1740" s="10">
        <v>358.00767500000001</v>
      </c>
      <c r="W1740" s="4" t="s">
        <v>2935</v>
      </c>
      <c r="X1740" s="4">
        <v>16.905000000000001</v>
      </c>
      <c r="Y1740" s="5" t="s">
        <v>6275</v>
      </c>
      <c r="Z1740" s="4" t="s">
        <v>2924</v>
      </c>
      <c r="AA1740" s="10" t="s">
        <v>2924</v>
      </c>
      <c r="AB1740" s="10" t="s">
        <v>2924</v>
      </c>
      <c r="AC1740" s="4" t="s">
        <v>2935</v>
      </c>
      <c r="AD1740" s="4" t="s">
        <v>2935</v>
      </c>
      <c r="AE1740" s="4" t="s">
        <v>2935</v>
      </c>
      <c r="AF1740" s="4" t="s">
        <v>2935</v>
      </c>
      <c r="AG1740" s="4" t="s">
        <v>2924</v>
      </c>
      <c r="AH1740" s="4" t="s">
        <v>2924</v>
      </c>
      <c r="AI1740" s="4">
        <v>2.6228479999999998</v>
      </c>
      <c r="AJ1740" s="4">
        <v>2.6228479999999998</v>
      </c>
    </row>
    <row r="1741" spans="1:36" hidden="1" x14ac:dyDescent="0.3">
      <c r="A1741" s="1" t="s">
        <v>1735</v>
      </c>
      <c r="B1741" s="2">
        <v>25812711</v>
      </c>
      <c r="C1741" s="3" t="s">
        <v>2936</v>
      </c>
      <c r="D1741" s="4">
        <v>5143.1074303200003</v>
      </c>
      <c r="E1741" s="3" t="s">
        <v>2925</v>
      </c>
      <c r="F1741" s="3" t="s">
        <v>2926</v>
      </c>
      <c r="G1741" s="3" t="s">
        <v>3086</v>
      </c>
      <c r="H1741" s="3" t="s">
        <v>3086</v>
      </c>
      <c r="I1741" s="3" t="s">
        <v>3471</v>
      </c>
      <c r="J1741" s="4">
        <v>-33.704293</v>
      </c>
      <c r="K1741" s="4">
        <v>3.9900250000000002</v>
      </c>
      <c r="L1741" s="4">
        <v>-5.173394</v>
      </c>
      <c r="M1741" s="4">
        <v>-3.4163290000000002</v>
      </c>
      <c r="N1741" s="4">
        <v>16.431816000000001</v>
      </c>
      <c r="O1741" s="4">
        <v>18.687978000000001</v>
      </c>
      <c r="P1741" s="5" t="s">
        <v>3731</v>
      </c>
      <c r="Q1741" s="4">
        <v>9.8434360000000005</v>
      </c>
      <c r="R1741" s="4">
        <v>19.834098999999998</v>
      </c>
      <c r="S1741" s="3" t="s">
        <v>6276</v>
      </c>
      <c r="T1741" s="4">
        <v>16.68</v>
      </c>
      <c r="U1741" s="4">
        <v>5143.1074303200003</v>
      </c>
      <c r="V1741" s="10">
        <v>4469.5620399999998</v>
      </c>
      <c r="W1741" s="4">
        <v>2.8800959232613899</v>
      </c>
      <c r="X1741" s="4">
        <v>26.54</v>
      </c>
      <c r="Y1741" s="4">
        <v>12.51</v>
      </c>
      <c r="Z1741" s="4">
        <v>16.431816000000001</v>
      </c>
      <c r="AA1741" s="10">
        <v>12.5003816671548</v>
      </c>
      <c r="AB1741" s="10">
        <v>13.688995561526999</v>
      </c>
      <c r="AC1741" s="4">
        <v>2.290171</v>
      </c>
      <c r="AD1741" s="4">
        <v>1.7102384484691999</v>
      </c>
      <c r="AE1741" s="4">
        <v>1.8822372646387999</v>
      </c>
      <c r="AF1741" s="4">
        <v>9.8434360000000005</v>
      </c>
      <c r="AG1741" s="4">
        <v>7.3257797945301997</v>
      </c>
      <c r="AH1741" s="4">
        <v>8.2169495766826994</v>
      </c>
      <c r="AI1741" s="5" t="s">
        <v>3731</v>
      </c>
      <c r="AJ1741" s="5" t="s">
        <v>6277</v>
      </c>
    </row>
    <row r="1742" spans="1:36" hidden="1" x14ac:dyDescent="0.3">
      <c r="A1742" s="1" t="s">
        <v>1736</v>
      </c>
      <c r="B1742" s="2">
        <v>4570533</v>
      </c>
      <c r="C1742" s="3" t="s">
        <v>2936</v>
      </c>
      <c r="D1742" s="4">
        <v>3469.2665773200001</v>
      </c>
      <c r="E1742" s="3" t="s">
        <v>2946</v>
      </c>
      <c r="F1742" s="3" t="s">
        <v>3022</v>
      </c>
      <c r="G1742" s="3" t="s">
        <v>3029</v>
      </c>
      <c r="H1742" s="3" t="s">
        <v>3030</v>
      </c>
      <c r="I1742" s="3" t="s">
        <v>3194</v>
      </c>
      <c r="J1742" s="4">
        <v>91.552510999999996</v>
      </c>
      <c r="K1742" s="4">
        <v>55.514364999999998</v>
      </c>
      <c r="L1742" s="4">
        <v>19.600854999999999</v>
      </c>
      <c r="M1742" s="4">
        <v>10.540184999999999</v>
      </c>
      <c r="N1742" s="4" t="s">
        <v>2924</v>
      </c>
      <c r="O1742" s="4">
        <v>60.143369</v>
      </c>
      <c r="P1742" s="4">
        <v>2.2836150000000002</v>
      </c>
      <c r="Q1742" s="4">
        <v>22.640388999999999</v>
      </c>
      <c r="R1742" s="4">
        <v>26.524366000000001</v>
      </c>
      <c r="S1742" s="3" t="s">
        <v>6278</v>
      </c>
      <c r="T1742" s="4">
        <v>16.78</v>
      </c>
      <c r="U1742" s="4">
        <v>3469.2665773200001</v>
      </c>
      <c r="V1742" s="10">
        <v>4106.9665770000001</v>
      </c>
      <c r="W1742" s="4" t="s">
        <v>2935</v>
      </c>
      <c r="X1742" s="4">
        <v>16.78</v>
      </c>
      <c r="Y1742" s="5" t="s">
        <v>6279</v>
      </c>
      <c r="Z1742" s="4" t="s">
        <v>2924</v>
      </c>
      <c r="AA1742" s="10">
        <v>37.272323411800002</v>
      </c>
      <c r="AB1742" s="10">
        <v>43.2284823659</v>
      </c>
      <c r="AC1742" s="4">
        <v>4.9073560000000001</v>
      </c>
      <c r="AD1742" s="4">
        <v>4.5998640940220996</v>
      </c>
      <c r="AE1742" s="4">
        <v>4.8190653032899</v>
      </c>
      <c r="AF1742" s="4">
        <v>22.640388999999999</v>
      </c>
      <c r="AG1742" s="4">
        <v>19.655024835788002</v>
      </c>
      <c r="AH1742" s="4">
        <v>20.4806748125594</v>
      </c>
      <c r="AI1742" s="4">
        <v>2.2836150000000002</v>
      </c>
      <c r="AJ1742" s="4" t="s">
        <v>2924</v>
      </c>
    </row>
    <row r="1743" spans="1:36" hidden="1" x14ac:dyDescent="0.3">
      <c r="A1743" s="1" t="s">
        <v>1737</v>
      </c>
      <c r="B1743" s="2">
        <v>13373011</v>
      </c>
      <c r="C1743" s="3" t="s">
        <v>2941</v>
      </c>
      <c r="D1743" s="4">
        <v>2147.24495286</v>
      </c>
      <c r="E1743" s="3" t="s">
        <v>2920</v>
      </c>
      <c r="F1743" s="3" t="s">
        <v>2921</v>
      </c>
      <c r="G1743" s="3" t="s">
        <v>2942</v>
      </c>
      <c r="H1743" s="3" t="s">
        <v>2942</v>
      </c>
      <c r="I1743" s="3" t="s">
        <v>3051</v>
      </c>
      <c r="J1743" s="4">
        <v>38.268934000000002</v>
      </c>
      <c r="K1743" s="4">
        <v>9.1508050000000001</v>
      </c>
      <c r="L1743" s="4">
        <v>12.726815</v>
      </c>
      <c r="M1743" s="4">
        <v>0.51685400000000004</v>
      </c>
      <c r="N1743" s="4" t="s">
        <v>2924</v>
      </c>
      <c r="O1743" s="4" t="s">
        <v>2924</v>
      </c>
      <c r="P1743" s="4">
        <v>9.2474670000000003</v>
      </c>
      <c r="Q1743" s="4" t="s">
        <v>2924</v>
      </c>
      <c r="R1743" s="4" t="s">
        <v>2924</v>
      </c>
      <c r="S1743" s="3" t="s">
        <v>6280</v>
      </c>
      <c r="T1743" s="4">
        <v>44.73</v>
      </c>
      <c r="U1743" s="4">
        <v>2147.24495286</v>
      </c>
      <c r="V1743" s="10">
        <v>2180.4519519999999</v>
      </c>
      <c r="W1743" s="4" t="s">
        <v>2935</v>
      </c>
      <c r="X1743" s="4">
        <v>48.89</v>
      </c>
      <c r="Y1743" s="4">
        <v>23.14</v>
      </c>
      <c r="Z1743" s="4" t="s">
        <v>2924</v>
      </c>
      <c r="AA1743" s="10" t="s">
        <v>2924</v>
      </c>
      <c r="AB1743" s="10" t="s">
        <v>2924</v>
      </c>
      <c r="AC1743" s="4">
        <v>7.1018020000000002</v>
      </c>
      <c r="AD1743" s="4">
        <v>5.4091924112356997</v>
      </c>
      <c r="AE1743" s="4">
        <v>6.5491431801897999</v>
      </c>
      <c r="AF1743" s="4" t="s">
        <v>2924</v>
      </c>
      <c r="AG1743" s="4" t="s">
        <v>2924</v>
      </c>
      <c r="AH1743" s="4" t="s">
        <v>2924</v>
      </c>
      <c r="AI1743" s="4">
        <v>9.2474670000000003</v>
      </c>
      <c r="AJ1743" s="4" t="s">
        <v>2924</v>
      </c>
    </row>
    <row r="1744" spans="1:36" hidden="1" x14ac:dyDescent="0.3">
      <c r="A1744" s="1" t="s">
        <v>1738</v>
      </c>
      <c r="B1744" s="2">
        <v>4226797</v>
      </c>
      <c r="C1744" s="3" t="s">
        <v>2919</v>
      </c>
      <c r="D1744" s="4">
        <v>928.21988490000001</v>
      </c>
      <c r="E1744" s="3" t="s">
        <v>3007</v>
      </c>
      <c r="F1744" s="3" t="s">
        <v>3008</v>
      </c>
      <c r="G1744" s="3" t="s">
        <v>3009</v>
      </c>
      <c r="H1744" s="3" t="s">
        <v>3010</v>
      </c>
      <c r="I1744" s="3" t="s">
        <v>3469</v>
      </c>
      <c r="J1744" s="4">
        <v>46.09375</v>
      </c>
      <c r="K1744" s="4">
        <v>27.210884</v>
      </c>
      <c r="L1744" s="4">
        <v>8.7209299999999992</v>
      </c>
      <c r="M1744" s="4">
        <v>-0.75814999999999999</v>
      </c>
      <c r="N1744" s="4">
        <v>39.666666999999997</v>
      </c>
      <c r="O1744" s="4">
        <v>14.528302</v>
      </c>
      <c r="P1744" s="4">
        <v>1.7603549999999999</v>
      </c>
      <c r="Q1744" s="4">
        <v>9.8320349999999994</v>
      </c>
      <c r="R1744" s="4">
        <v>19.783169000000001</v>
      </c>
      <c r="S1744" s="3" t="s">
        <v>6281</v>
      </c>
      <c r="T1744" s="4">
        <v>13.09</v>
      </c>
      <c r="U1744" s="4">
        <v>928.21988490000001</v>
      </c>
      <c r="V1744" s="10">
        <v>1143.2198840000001</v>
      </c>
      <c r="W1744" s="4" t="s">
        <v>2935</v>
      </c>
      <c r="X1744" s="4">
        <v>14.17</v>
      </c>
      <c r="Y1744" s="5" t="s">
        <v>5147</v>
      </c>
      <c r="Z1744" s="4">
        <v>39.666666999999997</v>
      </c>
      <c r="AA1744" s="10">
        <v>32.725000000000001</v>
      </c>
      <c r="AB1744" s="10">
        <v>24.933333333299998</v>
      </c>
      <c r="AC1744" s="5" t="s">
        <v>6282</v>
      </c>
      <c r="AD1744" s="4">
        <v>1.0602057720486</v>
      </c>
      <c r="AE1744" s="4">
        <v>1.0420379947133001</v>
      </c>
      <c r="AF1744" s="4">
        <v>9.8320349999999994</v>
      </c>
      <c r="AG1744" s="4">
        <v>13.0059144937429</v>
      </c>
      <c r="AH1744" s="4">
        <v>13.465487444051799</v>
      </c>
      <c r="AI1744" s="4">
        <v>1.7603549999999999</v>
      </c>
      <c r="AJ1744" s="4">
        <v>1.9023399999999999</v>
      </c>
    </row>
    <row r="1745" spans="1:36" hidden="1" x14ac:dyDescent="0.3">
      <c r="A1745" s="1" t="s">
        <v>1739</v>
      </c>
      <c r="B1745" s="2">
        <v>7310690</v>
      </c>
      <c r="C1745" s="3" t="s">
        <v>2936</v>
      </c>
      <c r="D1745" s="4">
        <v>2577.9997279999998</v>
      </c>
      <c r="E1745" s="3" t="s">
        <v>2925</v>
      </c>
      <c r="F1745" s="3" t="s">
        <v>2981</v>
      </c>
      <c r="G1745" s="3" t="s">
        <v>3017</v>
      </c>
      <c r="H1745" s="3" t="s">
        <v>3018</v>
      </c>
      <c r="I1745" s="3" t="s">
        <v>3732</v>
      </c>
      <c r="J1745" s="4">
        <v>7.5268819999999996</v>
      </c>
      <c r="K1745" s="4">
        <v>21.580546999999999</v>
      </c>
      <c r="L1745" s="4">
        <v>26.984127000000001</v>
      </c>
      <c r="M1745" s="4">
        <v>0.88272399999999995</v>
      </c>
      <c r="N1745" s="4">
        <v>36.363636</v>
      </c>
      <c r="O1745" s="4" t="s">
        <v>2924</v>
      </c>
      <c r="P1745" s="4">
        <v>2.6324450000000001</v>
      </c>
      <c r="Q1745" s="4">
        <v>11.070866000000001</v>
      </c>
      <c r="R1745" s="4" t="s">
        <v>2924</v>
      </c>
      <c r="S1745" s="3" t="s">
        <v>6283</v>
      </c>
      <c r="T1745" s="4">
        <v>8</v>
      </c>
      <c r="U1745" s="4">
        <v>2577.9997279999998</v>
      </c>
      <c r="V1745" s="10">
        <v>4389.509728</v>
      </c>
      <c r="W1745" s="4" t="s">
        <v>2935</v>
      </c>
      <c r="X1745" s="4">
        <v>9.4499999999999993</v>
      </c>
      <c r="Y1745" s="4">
        <v>5.84</v>
      </c>
      <c r="Z1745" s="4">
        <v>36.363636</v>
      </c>
      <c r="AA1745" s="10">
        <v>21.220159151099999</v>
      </c>
      <c r="AB1745" s="10">
        <v>22.724044879899999</v>
      </c>
      <c r="AC1745" s="4">
        <v>4.508095</v>
      </c>
      <c r="AD1745" s="4">
        <v>4.1658118788248997</v>
      </c>
      <c r="AE1745" s="4">
        <v>4.4262415575012</v>
      </c>
      <c r="AF1745" s="4">
        <v>11.070866000000001</v>
      </c>
      <c r="AG1745" s="4">
        <v>13.0339497427215</v>
      </c>
      <c r="AH1745" s="4">
        <v>13.8806460236615</v>
      </c>
      <c r="AI1745" s="4">
        <v>2.6324450000000001</v>
      </c>
      <c r="AJ1745" s="4" t="s">
        <v>2924</v>
      </c>
    </row>
    <row r="1746" spans="1:36" hidden="1" x14ac:dyDescent="0.3">
      <c r="A1746" s="1" t="s">
        <v>1740</v>
      </c>
      <c r="B1746" s="2">
        <v>4074558</v>
      </c>
      <c r="C1746" s="3" t="s">
        <v>2919</v>
      </c>
      <c r="D1746" s="4">
        <v>7733.9942997199996</v>
      </c>
      <c r="E1746" s="3" t="s">
        <v>2946</v>
      </c>
      <c r="F1746" s="3" t="s">
        <v>2991</v>
      </c>
      <c r="G1746" s="3" t="s">
        <v>2991</v>
      </c>
      <c r="H1746" s="3" t="s">
        <v>2992</v>
      </c>
      <c r="I1746" s="3" t="s">
        <v>3733</v>
      </c>
      <c r="J1746" s="4">
        <v>46.619036000000001</v>
      </c>
      <c r="K1746" s="4">
        <v>-1.6685209999999999</v>
      </c>
      <c r="L1746" s="4">
        <v>15.058070000000001</v>
      </c>
      <c r="M1746" s="4">
        <v>8.9495640000000005</v>
      </c>
      <c r="N1746" s="4">
        <v>257.091723</v>
      </c>
      <c r="O1746" s="4">
        <v>17.850263999999999</v>
      </c>
      <c r="P1746" s="4">
        <v>3.2251910000000001</v>
      </c>
      <c r="Q1746" s="4">
        <v>12.990740000000001</v>
      </c>
      <c r="R1746" s="4">
        <v>16.805626</v>
      </c>
      <c r="S1746" s="3" t="s">
        <v>6284</v>
      </c>
      <c r="T1746" s="4">
        <v>114.92</v>
      </c>
      <c r="U1746" s="4">
        <v>7733.9942997199996</v>
      </c>
      <c r="V1746" s="10">
        <v>11931.994299</v>
      </c>
      <c r="W1746" s="4">
        <v>0.76575008701705505</v>
      </c>
      <c r="X1746" s="5" t="s">
        <v>6285</v>
      </c>
      <c r="Y1746" s="4">
        <v>77.25</v>
      </c>
      <c r="Z1746" s="4">
        <v>257.091723</v>
      </c>
      <c r="AA1746" s="10">
        <v>15.1992487666</v>
      </c>
      <c r="AB1746" s="10">
        <v>18.0189785691</v>
      </c>
      <c r="AC1746" s="4">
        <v>3.366816</v>
      </c>
      <c r="AD1746" s="4">
        <v>3.1665756525194002</v>
      </c>
      <c r="AE1746" s="4">
        <v>3.3460596389425001</v>
      </c>
      <c r="AF1746" s="4">
        <v>12.990740000000001</v>
      </c>
      <c r="AG1746" s="4">
        <v>12.682093187283</v>
      </c>
      <c r="AH1746" s="4">
        <v>13.2679582868625</v>
      </c>
      <c r="AI1746" s="4">
        <v>3.2251910000000001</v>
      </c>
      <c r="AJ1746" s="4" t="s">
        <v>2924</v>
      </c>
    </row>
    <row r="1747" spans="1:36" hidden="1" x14ac:dyDescent="0.3">
      <c r="A1747" s="1" t="s">
        <v>1741</v>
      </c>
      <c r="B1747" s="2">
        <v>107571976</v>
      </c>
      <c r="C1747" s="3" t="s">
        <v>2919</v>
      </c>
      <c r="D1747" s="4">
        <v>14574.53484219</v>
      </c>
      <c r="E1747" s="3" t="s">
        <v>2925</v>
      </c>
      <c r="F1747" s="3" t="s">
        <v>3012</v>
      </c>
      <c r="G1747" s="3" t="s">
        <v>3013</v>
      </c>
      <c r="H1747" s="3" t="s">
        <v>3014</v>
      </c>
      <c r="I1747" s="3" t="s">
        <v>3015</v>
      </c>
      <c r="J1747" s="4">
        <v>-58.746557000000003</v>
      </c>
      <c r="K1747" s="4">
        <v>18.535620000000002</v>
      </c>
      <c r="L1747" s="4">
        <v>38.230769000000002</v>
      </c>
      <c r="M1747" s="4">
        <v>19.879919999999998</v>
      </c>
      <c r="N1747" s="4" t="s">
        <v>2924</v>
      </c>
      <c r="O1747" s="4">
        <v>67.811321000000007</v>
      </c>
      <c r="P1747" s="4">
        <v>1.206688</v>
      </c>
      <c r="Q1747" s="4" t="s">
        <v>2924</v>
      </c>
      <c r="R1747" s="4">
        <v>39.641606000000003</v>
      </c>
      <c r="S1747" s="3" t="s">
        <v>6286</v>
      </c>
      <c r="T1747" s="4">
        <v>17.97</v>
      </c>
      <c r="U1747" s="4">
        <v>14574.53484219</v>
      </c>
      <c r="V1747" s="10">
        <v>13324.534841999999</v>
      </c>
      <c r="W1747" s="4" t="s">
        <v>2935</v>
      </c>
      <c r="X1747" s="4">
        <v>44.48</v>
      </c>
      <c r="Y1747" s="4">
        <v>10.48</v>
      </c>
      <c r="Z1747" s="4" t="s">
        <v>2924</v>
      </c>
      <c r="AA1747" s="10">
        <v>41.367403314900002</v>
      </c>
      <c r="AB1747" s="10">
        <v>77.233850517899995</v>
      </c>
      <c r="AC1747" s="4">
        <v>7.398409</v>
      </c>
      <c r="AD1747" s="4">
        <v>6.9111916103866999</v>
      </c>
      <c r="AE1747" s="4">
        <v>8.1250239784992999</v>
      </c>
      <c r="AF1747" s="4" t="s">
        <v>2924</v>
      </c>
      <c r="AG1747" s="4">
        <v>35.166297771421398</v>
      </c>
      <c r="AH1747" s="4">
        <v>57.1598349535262</v>
      </c>
      <c r="AI1747" s="4">
        <v>1.206688</v>
      </c>
      <c r="AJ1747" s="5" t="s">
        <v>6287</v>
      </c>
    </row>
    <row r="1748" spans="1:36" hidden="1" x14ac:dyDescent="0.3">
      <c r="A1748" s="1" t="s">
        <v>1742</v>
      </c>
      <c r="B1748" s="2">
        <v>4430411</v>
      </c>
      <c r="C1748" s="3" t="s">
        <v>2919</v>
      </c>
      <c r="D1748" s="4">
        <v>15819.860210209999</v>
      </c>
      <c r="E1748" s="3" t="s">
        <v>2920</v>
      </c>
      <c r="F1748" s="3" t="s">
        <v>2921</v>
      </c>
      <c r="G1748" s="3" t="s">
        <v>2942</v>
      </c>
      <c r="H1748" s="3" t="s">
        <v>2942</v>
      </c>
      <c r="I1748" s="3" t="s">
        <v>2943</v>
      </c>
      <c r="J1748" s="4">
        <v>-47.643912</v>
      </c>
      <c r="K1748" s="4">
        <v>-49.271965000000002</v>
      </c>
      <c r="L1748" s="4">
        <v>-23.014980999999999</v>
      </c>
      <c r="M1748" s="4">
        <v>11.56038</v>
      </c>
      <c r="N1748" s="4" t="s">
        <v>2924</v>
      </c>
      <c r="O1748" s="4" t="s">
        <v>2924</v>
      </c>
      <c r="P1748" s="4">
        <v>1.3270280000000001</v>
      </c>
      <c r="Q1748" s="4" t="s">
        <v>2924</v>
      </c>
      <c r="R1748" s="4" t="s">
        <v>2924</v>
      </c>
      <c r="S1748" s="3" t="s">
        <v>6288</v>
      </c>
      <c r="T1748" s="4">
        <v>41.11</v>
      </c>
      <c r="U1748" s="4">
        <v>15819.860210209999</v>
      </c>
      <c r="V1748" s="10">
        <v>7972.8602099999998</v>
      </c>
      <c r="W1748" s="4" t="s">
        <v>2935</v>
      </c>
      <c r="X1748" s="4">
        <v>170.47</v>
      </c>
      <c r="Y1748" s="4">
        <v>35.799999999999997</v>
      </c>
      <c r="Z1748" s="4" t="s">
        <v>2924</v>
      </c>
      <c r="AA1748" s="10" t="s">
        <v>2924</v>
      </c>
      <c r="AB1748" s="10" t="s">
        <v>2924</v>
      </c>
      <c r="AC1748" s="4">
        <v>1.5691520000000001</v>
      </c>
      <c r="AD1748" s="4">
        <v>2.8671811968018002</v>
      </c>
      <c r="AE1748" s="4">
        <v>2.4107320069203002</v>
      </c>
      <c r="AF1748" s="4" t="s">
        <v>2924</v>
      </c>
      <c r="AG1748" s="4" t="s">
        <v>2924</v>
      </c>
      <c r="AH1748" s="4" t="s">
        <v>2924</v>
      </c>
      <c r="AI1748" s="4">
        <v>1.3270280000000001</v>
      </c>
      <c r="AJ1748" s="4">
        <v>1.337432</v>
      </c>
    </row>
    <row r="1749" spans="1:36" hidden="1" x14ac:dyDescent="0.3">
      <c r="A1749" s="1" t="s">
        <v>1743</v>
      </c>
      <c r="B1749" s="2">
        <v>4001036</v>
      </c>
      <c r="C1749" s="3" t="s">
        <v>2936</v>
      </c>
      <c r="D1749" s="4">
        <v>7519.4915472599996</v>
      </c>
      <c r="E1749" s="3" t="s">
        <v>2925</v>
      </c>
      <c r="F1749" s="3" t="s">
        <v>3012</v>
      </c>
      <c r="G1749" s="3" t="s">
        <v>3013</v>
      </c>
      <c r="H1749" s="3" t="s">
        <v>3014</v>
      </c>
      <c r="I1749" s="3" t="s">
        <v>3105</v>
      </c>
      <c r="J1749" s="4">
        <v>176.539873</v>
      </c>
      <c r="K1749" s="4">
        <v>26.396611</v>
      </c>
      <c r="L1749" s="4">
        <v>11.221558</v>
      </c>
      <c r="M1749" s="4">
        <v>16.183986000000001</v>
      </c>
      <c r="N1749" s="4">
        <v>47.065396</v>
      </c>
      <c r="O1749" s="4">
        <v>75.858051000000003</v>
      </c>
      <c r="P1749" s="4">
        <v>8.7553490000000007</v>
      </c>
      <c r="Q1749" s="4">
        <v>21.376255</v>
      </c>
      <c r="R1749" s="4">
        <v>114.478812</v>
      </c>
      <c r="S1749" s="3" t="s">
        <v>6289</v>
      </c>
      <c r="T1749" s="4">
        <v>143.22</v>
      </c>
      <c r="U1749" s="4">
        <v>7519.4915472599996</v>
      </c>
      <c r="V1749" s="10">
        <v>7947.6915470000004</v>
      </c>
      <c r="W1749" s="4" t="s">
        <v>2935</v>
      </c>
      <c r="X1749" s="5" t="s">
        <v>6290</v>
      </c>
      <c r="Y1749" s="4">
        <v>48.884999999999998</v>
      </c>
      <c r="Z1749" s="4">
        <v>47.065396</v>
      </c>
      <c r="AA1749" s="10">
        <v>32.886337543000003</v>
      </c>
      <c r="AB1749" s="10">
        <v>37.410568054400002</v>
      </c>
      <c r="AC1749" s="4">
        <v>3.199039</v>
      </c>
      <c r="AD1749" s="4">
        <v>2.8773186328310998</v>
      </c>
      <c r="AE1749" s="4">
        <v>3.0334081143763001</v>
      </c>
      <c r="AF1749" s="4">
        <v>21.376255</v>
      </c>
      <c r="AG1749" s="4">
        <v>18.7612282495387</v>
      </c>
      <c r="AH1749" s="4">
        <v>20.471966026654201</v>
      </c>
      <c r="AI1749" s="4">
        <v>8.7553490000000007</v>
      </c>
      <c r="AJ1749" s="4">
        <v>16.624492</v>
      </c>
    </row>
    <row r="1750" spans="1:36" hidden="1" x14ac:dyDescent="0.3">
      <c r="A1750" s="1" t="s">
        <v>1744</v>
      </c>
      <c r="B1750" s="2">
        <v>4363272</v>
      </c>
      <c r="C1750" s="3" t="s">
        <v>2936</v>
      </c>
      <c r="D1750" s="4">
        <v>5297.7080524000003</v>
      </c>
      <c r="E1750" s="3" t="s">
        <v>2930</v>
      </c>
      <c r="F1750" s="3" t="s">
        <v>2954</v>
      </c>
      <c r="G1750" s="3" t="s">
        <v>2955</v>
      </c>
      <c r="H1750" s="3" t="s">
        <v>3267</v>
      </c>
      <c r="I1750" s="3" t="s">
        <v>3166</v>
      </c>
      <c r="J1750" s="4">
        <v>66.889037000000002</v>
      </c>
      <c r="K1750" s="4">
        <v>14.737807999999999</v>
      </c>
      <c r="L1750" s="4">
        <v>6.6202589999999999</v>
      </c>
      <c r="M1750" s="4">
        <v>0.48199199999999998</v>
      </c>
      <c r="N1750" s="4">
        <v>141.60377358490601</v>
      </c>
      <c r="O1750" s="4">
        <v>28.8211800352483</v>
      </c>
      <c r="P1750" s="4">
        <v>14.410522</v>
      </c>
      <c r="Q1750" s="4" t="s">
        <v>2935</v>
      </c>
      <c r="R1750" s="4" t="s">
        <v>2935</v>
      </c>
      <c r="S1750" s="3" t="s">
        <v>6291</v>
      </c>
      <c r="T1750" s="4">
        <v>75.05</v>
      </c>
      <c r="U1750" s="4">
        <v>5297.7080524000003</v>
      </c>
      <c r="V1750" s="10" t="s">
        <v>2935</v>
      </c>
      <c r="W1750" s="4">
        <v>3.1978680879413699</v>
      </c>
      <c r="X1750" s="4">
        <v>81.599999999999994</v>
      </c>
      <c r="Y1750" s="4">
        <v>44.524999999999999</v>
      </c>
      <c r="Z1750" s="4">
        <v>129.39655200000001</v>
      </c>
      <c r="AA1750" s="10">
        <v>38.582150935599998</v>
      </c>
      <c r="AB1750" s="10">
        <v>73.525809959499995</v>
      </c>
      <c r="AC1750" s="4" t="s">
        <v>2935</v>
      </c>
      <c r="AD1750" s="4" t="s">
        <v>2935</v>
      </c>
      <c r="AE1750" s="4" t="s">
        <v>2935</v>
      </c>
      <c r="AF1750" s="4" t="s">
        <v>2935</v>
      </c>
      <c r="AG1750" s="4" t="s">
        <v>2935</v>
      </c>
      <c r="AH1750" s="4" t="s">
        <v>2935</v>
      </c>
      <c r="AI1750" s="4">
        <v>14.410522</v>
      </c>
      <c r="AJ1750" s="4">
        <v>14.449365</v>
      </c>
    </row>
    <row r="1751" spans="1:36" hidden="1" x14ac:dyDescent="0.3">
      <c r="A1751" s="1" t="s">
        <v>1745</v>
      </c>
      <c r="B1751" s="2">
        <v>4077651</v>
      </c>
      <c r="C1751" s="3" t="s">
        <v>2936</v>
      </c>
      <c r="D1751" s="4">
        <v>8759.3378052799999</v>
      </c>
      <c r="E1751" s="3" t="s">
        <v>2925</v>
      </c>
      <c r="F1751" s="3" t="s">
        <v>2997</v>
      </c>
      <c r="G1751" s="3" t="s">
        <v>3250</v>
      </c>
      <c r="H1751" s="3" t="s">
        <v>3509</v>
      </c>
      <c r="I1751" s="3" t="s">
        <v>3734</v>
      </c>
      <c r="J1751" s="4">
        <v>65.163055999999997</v>
      </c>
      <c r="K1751" s="4">
        <v>-7.4125969999999999</v>
      </c>
      <c r="L1751" s="4">
        <v>-9.2591380000000001</v>
      </c>
      <c r="M1751" s="4">
        <v>-1.1116649999999999</v>
      </c>
      <c r="N1751" s="4">
        <v>15.687315999999999</v>
      </c>
      <c r="O1751" s="4">
        <v>17.670953999999998</v>
      </c>
      <c r="P1751" s="4">
        <v>1.115532</v>
      </c>
      <c r="Q1751" s="4">
        <v>6.1600250000000001</v>
      </c>
      <c r="R1751" s="4">
        <v>20.945207</v>
      </c>
      <c r="S1751" s="3" t="s">
        <v>6292</v>
      </c>
      <c r="T1751" s="4">
        <v>138.77000000000001</v>
      </c>
      <c r="U1751" s="4">
        <v>8759.3378052799999</v>
      </c>
      <c r="V1751" s="10">
        <v>10932.837804999999</v>
      </c>
      <c r="W1751" s="4" t="s">
        <v>2935</v>
      </c>
      <c r="X1751" s="4">
        <v>164.28899999999999</v>
      </c>
      <c r="Y1751" s="4">
        <v>82.71</v>
      </c>
      <c r="Z1751" s="4">
        <v>15.687315999999999</v>
      </c>
      <c r="AA1751" s="10">
        <v>13.1894347656</v>
      </c>
      <c r="AB1751" s="10">
        <v>14.4438638819</v>
      </c>
      <c r="AC1751" s="4">
        <v>1.0111749999999999</v>
      </c>
      <c r="AD1751" s="4">
        <v>1.0070693025948001</v>
      </c>
      <c r="AE1751" s="4">
        <v>1.0177413677230001</v>
      </c>
      <c r="AF1751" s="4">
        <v>6.1600250000000001</v>
      </c>
      <c r="AG1751" s="4">
        <v>7.4575399282393002</v>
      </c>
      <c r="AH1751" s="4">
        <v>7.6795545582951998</v>
      </c>
      <c r="AI1751" s="4">
        <v>1.115532</v>
      </c>
      <c r="AJ1751" s="4">
        <v>1.501905</v>
      </c>
    </row>
    <row r="1752" spans="1:36" hidden="1" x14ac:dyDescent="0.3">
      <c r="A1752" s="1" t="s">
        <v>1746</v>
      </c>
      <c r="B1752" s="2">
        <v>4080702</v>
      </c>
      <c r="C1752" s="3" t="s">
        <v>2936</v>
      </c>
      <c r="D1752" s="4">
        <v>16633.187999999998</v>
      </c>
      <c r="E1752" s="3" t="s">
        <v>2920</v>
      </c>
      <c r="F1752" s="3" t="s">
        <v>2961</v>
      </c>
      <c r="G1752" s="3" t="s">
        <v>2974</v>
      </c>
      <c r="H1752" s="3" t="s">
        <v>3092</v>
      </c>
      <c r="I1752" s="3" t="s">
        <v>3366</v>
      </c>
      <c r="J1752" s="4">
        <v>-20.899298000000002</v>
      </c>
      <c r="K1752" s="4">
        <v>-15.438525</v>
      </c>
      <c r="L1752" s="4">
        <v>2.405268</v>
      </c>
      <c r="M1752" s="4">
        <v>-1.206088</v>
      </c>
      <c r="N1752" s="4">
        <v>14.768410360589099</v>
      </c>
      <c r="O1752" s="4">
        <v>163.69304835573499</v>
      </c>
      <c r="P1752" s="4">
        <v>3.4748579999999998</v>
      </c>
      <c r="Q1752" s="4">
        <v>7.8896600000000001</v>
      </c>
      <c r="R1752" s="4" t="s">
        <v>2924</v>
      </c>
      <c r="S1752" s="3" t="s">
        <v>6293</v>
      </c>
      <c r="T1752" s="4">
        <v>290.79000000000002</v>
      </c>
      <c r="U1752" s="4">
        <v>16633.187999999998</v>
      </c>
      <c r="V1752" s="10">
        <v>14430.188</v>
      </c>
      <c r="W1752" s="4" t="s">
        <v>2935</v>
      </c>
      <c r="X1752" s="4">
        <v>423.92439999999999</v>
      </c>
      <c r="Y1752" s="4">
        <v>272.69</v>
      </c>
      <c r="Z1752" s="4">
        <v>14.790946</v>
      </c>
      <c r="AA1752" s="10">
        <v>11.207637489</v>
      </c>
      <c r="AB1752" s="10">
        <v>12.3825839014</v>
      </c>
      <c r="AC1752" s="4">
        <v>0.38435399999999997</v>
      </c>
      <c r="AD1752" s="4">
        <v>0.33881093154929998</v>
      </c>
      <c r="AE1752" s="4">
        <v>0.35727037325720001</v>
      </c>
      <c r="AF1752" s="4">
        <v>7.8896600000000001</v>
      </c>
      <c r="AG1752" s="4">
        <v>6.3859021650935999</v>
      </c>
      <c r="AH1752" s="4">
        <v>7.0243151117915001</v>
      </c>
      <c r="AI1752" s="4">
        <v>3.4748579999999998</v>
      </c>
      <c r="AJ1752" s="4">
        <v>5.8219709999999996</v>
      </c>
    </row>
    <row r="1753" spans="1:36" hidden="1" x14ac:dyDescent="0.3">
      <c r="A1753" s="1" t="s">
        <v>1747</v>
      </c>
      <c r="B1753" s="2">
        <v>4209632</v>
      </c>
      <c r="C1753" s="3" t="s">
        <v>2936</v>
      </c>
      <c r="D1753" s="4">
        <v>12433.988824440001</v>
      </c>
      <c r="E1753" s="3" t="s">
        <v>3007</v>
      </c>
      <c r="F1753" s="3" t="s">
        <v>3008</v>
      </c>
      <c r="G1753" s="3" t="s">
        <v>3317</v>
      </c>
      <c r="H1753" s="3" t="s">
        <v>3735</v>
      </c>
      <c r="I1753" s="3" t="s">
        <v>3736</v>
      </c>
      <c r="J1753" s="4">
        <v>0.61677000000000004</v>
      </c>
      <c r="K1753" s="5" t="s">
        <v>3737</v>
      </c>
      <c r="L1753" s="4">
        <v>8.0365129999999994</v>
      </c>
      <c r="M1753" s="4">
        <v>-3.300224</v>
      </c>
      <c r="N1753" s="4">
        <v>13.65302</v>
      </c>
      <c r="O1753" s="4">
        <v>11.085399000000001</v>
      </c>
      <c r="P1753" s="4">
        <v>0.93398899999999996</v>
      </c>
      <c r="Q1753" s="4">
        <v>7.2988080000000002</v>
      </c>
      <c r="R1753" s="4">
        <v>21.978231999999998</v>
      </c>
      <c r="S1753" s="3" t="s">
        <v>6294</v>
      </c>
      <c r="T1753" s="4">
        <v>60.36</v>
      </c>
      <c r="U1753" s="4">
        <v>12433.988824440001</v>
      </c>
      <c r="V1753" s="10">
        <v>18260.888824000001</v>
      </c>
      <c r="W1753" s="4">
        <v>2.9158383035122601</v>
      </c>
      <c r="X1753" s="4">
        <v>69.180000000000007</v>
      </c>
      <c r="Y1753" s="4">
        <v>49.19</v>
      </c>
      <c r="Z1753" s="4">
        <v>13.65302</v>
      </c>
      <c r="AA1753" s="10">
        <v>10.261466798100001</v>
      </c>
      <c r="AB1753" s="10">
        <v>10.4279682392</v>
      </c>
      <c r="AC1753" s="4">
        <v>1.5631379999999999</v>
      </c>
      <c r="AD1753" s="4">
        <v>1.5790267876638</v>
      </c>
      <c r="AE1753" s="4">
        <v>1.5715159236181999</v>
      </c>
      <c r="AF1753" s="4">
        <v>7.2988080000000002</v>
      </c>
      <c r="AG1753" s="4">
        <v>7.4269869676144999</v>
      </c>
      <c r="AH1753" s="4">
        <v>7.4297020023630997</v>
      </c>
      <c r="AI1753" s="4">
        <v>0.93398899999999996</v>
      </c>
      <c r="AJ1753" s="4" t="s">
        <v>2924</v>
      </c>
    </row>
    <row r="1754" spans="1:36" hidden="1" x14ac:dyDescent="0.3">
      <c r="A1754" s="1" t="s">
        <v>1748</v>
      </c>
      <c r="B1754" s="2">
        <v>4107863</v>
      </c>
      <c r="C1754" s="3" t="s">
        <v>2919</v>
      </c>
      <c r="D1754" s="4">
        <v>1552.4041919399999</v>
      </c>
      <c r="E1754" s="3" t="s">
        <v>2925</v>
      </c>
      <c r="F1754" s="3" t="s">
        <v>2981</v>
      </c>
      <c r="G1754" s="3" t="s">
        <v>2982</v>
      </c>
      <c r="H1754" s="3" t="s">
        <v>2983</v>
      </c>
      <c r="I1754" s="3" t="s">
        <v>3331</v>
      </c>
      <c r="J1754" s="4">
        <v>31.066604999999999</v>
      </c>
      <c r="K1754" s="4">
        <v>15.375154</v>
      </c>
      <c r="L1754" s="4">
        <v>14.452278</v>
      </c>
      <c r="M1754" s="4">
        <v>1.4907429999999999</v>
      </c>
      <c r="N1754" s="4">
        <v>18.660477</v>
      </c>
      <c r="O1754" s="4">
        <v>17.893174999999999</v>
      </c>
      <c r="P1754" s="4">
        <v>3.021042</v>
      </c>
      <c r="Q1754" s="4">
        <v>9.0486489999999993</v>
      </c>
      <c r="R1754" s="4">
        <v>20.222448</v>
      </c>
      <c r="S1754" s="3" t="s">
        <v>6295</v>
      </c>
      <c r="T1754" s="4">
        <v>84.42</v>
      </c>
      <c r="U1754" s="4">
        <v>1552.4041919399999</v>
      </c>
      <c r="V1754" s="10">
        <v>1534.3251909999999</v>
      </c>
      <c r="W1754" s="4">
        <v>1.42146410803127</v>
      </c>
      <c r="X1754" s="4">
        <v>85.1</v>
      </c>
      <c r="Y1754" s="4">
        <v>62.03</v>
      </c>
      <c r="Z1754" s="4">
        <v>18.660477</v>
      </c>
      <c r="AA1754" s="10">
        <v>17.364296439499999</v>
      </c>
      <c r="AB1754" s="10">
        <v>17.8890042592</v>
      </c>
      <c r="AC1754" s="4">
        <v>2.9743110000000001</v>
      </c>
      <c r="AD1754" s="4">
        <v>2.9315505570962999</v>
      </c>
      <c r="AE1754" s="4">
        <v>2.9708471238362</v>
      </c>
      <c r="AF1754" s="4">
        <v>9.0486489999999993</v>
      </c>
      <c r="AG1754" s="4">
        <v>8.6561749677437003</v>
      </c>
      <c r="AH1754" s="4">
        <v>8.7387969101744005</v>
      </c>
      <c r="AI1754" s="4">
        <v>3.021042</v>
      </c>
      <c r="AJ1754" s="4">
        <v>3.1776260000000001</v>
      </c>
    </row>
    <row r="1755" spans="1:36" hidden="1" x14ac:dyDescent="0.3">
      <c r="A1755" s="1" t="s">
        <v>1749</v>
      </c>
      <c r="B1755" s="2">
        <v>5244284</v>
      </c>
      <c r="C1755" s="3" t="s">
        <v>2919</v>
      </c>
      <c r="D1755" s="4">
        <v>14189.31219233</v>
      </c>
      <c r="E1755" s="3" t="s">
        <v>2946</v>
      </c>
      <c r="F1755" s="3" t="s">
        <v>2947</v>
      </c>
      <c r="G1755" s="3" t="s">
        <v>2948</v>
      </c>
      <c r="H1755" s="3" t="s">
        <v>2949</v>
      </c>
      <c r="I1755" s="3" t="s">
        <v>2950</v>
      </c>
      <c r="J1755" s="4">
        <v>62.576407000000003</v>
      </c>
      <c r="K1755" s="4">
        <v>8.4813600000000005</v>
      </c>
      <c r="L1755" s="4">
        <v>-1.6552629999999999</v>
      </c>
      <c r="M1755" s="4">
        <v>8.2544029999999999</v>
      </c>
      <c r="N1755" s="4" t="s">
        <v>2924</v>
      </c>
      <c r="O1755" s="4">
        <v>50.521923999999999</v>
      </c>
      <c r="P1755" s="4">
        <v>14.692308000000001</v>
      </c>
      <c r="Q1755" s="4" t="s">
        <v>2924</v>
      </c>
      <c r="R1755" s="4">
        <v>53.664777999999998</v>
      </c>
      <c r="S1755" s="3" t="s">
        <v>6296</v>
      </c>
      <c r="T1755" s="4">
        <v>284.58999999999997</v>
      </c>
      <c r="U1755" s="4">
        <v>14189.31219233</v>
      </c>
      <c r="V1755" s="10">
        <v>12892.567192</v>
      </c>
      <c r="W1755" s="4" t="s">
        <v>2935</v>
      </c>
      <c r="X1755" s="4">
        <v>324.99</v>
      </c>
      <c r="Y1755" s="4">
        <v>170</v>
      </c>
      <c r="Z1755" s="4" t="s">
        <v>2924</v>
      </c>
      <c r="AA1755" s="10">
        <v>81.8163523459</v>
      </c>
      <c r="AB1755" s="10">
        <v>88.617567197200003</v>
      </c>
      <c r="AC1755" s="4">
        <v>14.220961000000001</v>
      </c>
      <c r="AD1755" s="4">
        <v>11.1721693089782</v>
      </c>
      <c r="AE1755" s="4">
        <v>13.351651028548201</v>
      </c>
      <c r="AF1755" s="4" t="s">
        <v>2924</v>
      </c>
      <c r="AG1755" s="4">
        <v>84.523798919307296</v>
      </c>
      <c r="AH1755" s="4">
        <v>95.951748128662302</v>
      </c>
      <c r="AI1755" s="4">
        <v>14.692308000000001</v>
      </c>
      <c r="AJ1755" s="4">
        <v>14.692308000000001</v>
      </c>
    </row>
    <row r="1756" spans="1:36" hidden="1" x14ac:dyDescent="0.3">
      <c r="A1756" s="1" t="s">
        <v>1750</v>
      </c>
      <c r="B1756" s="2">
        <v>4060931</v>
      </c>
      <c r="C1756" s="3" t="s">
        <v>2919</v>
      </c>
      <c r="D1756" s="4">
        <v>86115.309957599995</v>
      </c>
      <c r="E1756" s="3" t="s">
        <v>3007</v>
      </c>
      <c r="F1756" s="3" t="s">
        <v>3008</v>
      </c>
      <c r="G1756" s="3" t="s">
        <v>3009</v>
      </c>
      <c r="H1756" s="3" t="s">
        <v>3010</v>
      </c>
      <c r="I1756" s="3" t="s">
        <v>3738</v>
      </c>
      <c r="J1756" s="4">
        <v>-10.080983</v>
      </c>
      <c r="K1756" s="4">
        <v>-9.0780740000000009</v>
      </c>
      <c r="L1756" s="4">
        <v>-9.7407149999999998</v>
      </c>
      <c r="M1756" s="4">
        <v>-0.13955699999999999</v>
      </c>
      <c r="N1756" s="4">
        <v>22.84498</v>
      </c>
      <c r="O1756" s="4">
        <v>23.443757000000002</v>
      </c>
      <c r="P1756" s="4">
        <v>3.0916950000000001</v>
      </c>
      <c r="Q1756" s="4">
        <v>12.012384000000001</v>
      </c>
      <c r="R1756" s="4">
        <v>22.947700999999999</v>
      </c>
      <c r="S1756" s="3" t="s">
        <v>6297</v>
      </c>
      <c r="T1756" s="4">
        <v>64.400000000000006</v>
      </c>
      <c r="U1756" s="4">
        <v>86115.309957599995</v>
      </c>
      <c r="V1756" s="10">
        <v>105060.309957</v>
      </c>
      <c r="W1756" s="4">
        <v>2.91925465838509</v>
      </c>
      <c r="X1756" s="4">
        <v>77.2</v>
      </c>
      <c r="Y1756" s="4">
        <v>63.4</v>
      </c>
      <c r="Z1756" s="4">
        <v>22.84498</v>
      </c>
      <c r="AA1756" s="10">
        <v>19.746121297599998</v>
      </c>
      <c r="AB1756" s="10">
        <v>18.438351771600001</v>
      </c>
      <c r="AC1756" s="4">
        <v>2.9061520000000001</v>
      </c>
      <c r="AD1756" s="4">
        <v>2.7809040050889999</v>
      </c>
      <c r="AE1756" s="4">
        <v>2.8675441208149999</v>
      </c>
      <c r="AF1756" s="4">
        <v>12.012384000000001</v>
      </c>
      <c r="AG1756" s="4">
        <v>14.718338326780399</v>
      </c>
      <c r="AH1756" s="4">
        <v>14.034694297420501</v>
      </c>
      <c r="AI1756" s="4">
        <v>3.0916950000000001</v>
      </c>
      <c r="AJ1756" s="4" t="s">
        <v>2924</v>
      </c>
    </row>
    <row r="1757" spans="1:36" hidden="1" x14ac:dyDescent="0.3">
      <c r="A1757" s="1" t="s">
        <v>1751</v>
      </c>
      <c r="B1757" s="2">
        <v>5292029</v>
      </c>
      <c r="C1757" s="3" t="s">
        <v>2936</v>
      </c>
      <c r="D1757" s="4">
        <v>967.80549294000002</v>
      </c>
      <c r="E1757" s="3" t="s">
        <v>2930</v>
      </c>
      <c r="F1757" s="3" t="s">
        <v>2954</v>
      </c>
      <c r="G1757" s="3" t="s">
        <v>3106</v>
      </c>
      <c r="H1757" s="3" t="s">
        <v>3106</v>
      </c>
      <c r="I1757" s="3" t="s">
        <v>3228</v>
      </c>
      <c r="J1757" s="4">
        <v>139.70305200000001</v>
      </c>
      <c r="K1757" s="4">
        <v>111.03849</v>
      </c>
      <c r="L1757" s="4">
        <v>84.860050999999999</v>
      </c>
      <c r="M1757" s="4">
        <v>10.396353</v>
      </c>
      <c r="N1757" s="4" t="s">
        <v>2924</v>
      </c>
      <c r="O1757" s="4">
        <v>5.3501070000000004</v>
      </c>
      <c r="P1757" s="4">
        <v>3.4276949999999999</v>
      </c>
      <c r="Q1757" s="4">
        <v>21.433775000000001</v>
      </c>
      <c r="R1757" s="4">
        <v>19.220980000000001</v>
      </c>
      <c r="S1757" s="3" t="s">
        <v>6298</v>
      </c>
      <c r="T1757" s="4">
        <v>87.18</v>
      </c>
      <c r="U1757" s="4">
        <v>967.80549294000002</v>
      </c>
      <c r="V1757" s="10">
        <v>1041.188492</v>
      </c>
      <c r="W1757" s="4" t="s">
        <v>2935</v>
      </c>
      <c r="X1757" s="4">
        <v>106.8199</v>
      </c>
      <c r="Y1757" s="4">
        <v>33.79</v>
      </c>
      <c r="Z1757" s="4" t="s">
        <v>2924</v>
      </c>
      <c r="AA1757" s="10">
        <v>33.389505936399999</v>
      </c>
      <c r="AB1757" s="10">
        <v>77.264630028400006</v>
      </c>
      <c r="AC1757" s="4">
        <v>2.081207</v>
      </c>
      <c r="AD1757" s="4">
        <v>1.6357064462030999</v>
      </c>
      <c r="AE1757" s="4">
        <v>1.935268803202</v>
      </c>
      <c r="AF1757" s="4">
        <v>21.433775000000001</v>
      </c>
      <c r="AG1757" s="4">
        <v>10.613239295922201</v>
      </c>
      <c r="AH1757" s="4">
        <v>11.487962353668101</v>
      </c>
      <c r="AI1757" s="4">
        <v>3.4276949999999999</v>
      </c>
      <c r="AJ1757" s="4">
        <v>8.2689939999999993</v>
      </c>
    </row>
    <row r="1758" spans="1:36" hidden="1" x14ac:dyDescent="0.3">
      <c r="A1758" s="1" t="s">
        <v>1752</v>
      </c>
      <c r="B1758" s="2">
        <v>4616848</v>
      </c>
      <c r="C1758" s="3" t="s">
        <v>2941</v>
      </c>
      <c r="D1758" s="4">
        <v>24561.593454999998</v>
      </c>
      <c r="E1758" s="3" t="s">
        <v>2946</v>
      </c>
      <c r="F1758" s="3" t="s">
        <v>2947</v>
      </c>
      <c r="G1758" s="3" t="s">
        <v>2985</v>
      </c>
      <c r="H1758" s="3" t="s">
        <v>3065</v>
      </c>
      <c r="I1758" s="3" t="s">
        <v>3068</v>
      </c>
      <c r="J1758" s="4">
        <v>-18.444935000000001</v>
      </c>
      <c r="K1758" s="4">
        <v>34.828271000000001</v>
      </c>
      <c r="L1758" s="4">
        <v>25.737407000000001</v>
      </c>
      <c r="M1758" s="4">
        <v>18.847625000000001</v>
      </c>
      <c r="N1758" s="4" t="s">
        <v>2924</v>
      </c>
      <c r="O1758" s="4">
        <v>162.195122</v>
      </c>
      <c r="P1758" s="4">
        <v>18.017773999999999</v>
      </c>
      <c r="Q1758" s="4" t="s">
        <v>2924</v>
      </c>
      <c r="R1758" s="4">
        <v>80.326310000000007</v>
      </c>
      <c r="S1758" s="3" t="s">
        <v>6299</v>
      </c>
      <c r="T1758" s="5" t="s">
        <v>6300</v>
      </c>
      <c r="U1758" s="4">
        <v>24561.593454999998</v>
      </c>
      <c r="V1758" s="10">
        <v>23521.712455000001</v>
      </c>
      <c r="W1758" s="4" t="s">
        <v>2935</v>
      </c>
      <c r="X1758" s="4">
        <v>509.62</v>
      </c>
      <c r="Y1758" s="4">
        <v>212.74</v>
      </c>
      <c r="Z1758" s="4" t="s">
        <v>2924</v>
      </c>
      <c r="AA1758" s="10">
        <v>127.71760006140001</v>
      </c>
      <c r="AB1758" s="10">
        <v>134.68299875240001</v>
      </c>
      <c r="AC1758" s="4">
        <v>12.926788</v>
      </c>
      <c r="AD1758" s="4">
        <v>11.328821972095501</v>
      </c>
      <c r="AE1758" s="4">
        <v>12.1870680379084</v>
      </c>
      <c r="AF1758" s="4" t="s">
        <v>2924</v>
      </c>
      <c r="AG1758" s="4">
        <v>99.463277613427294</v>
      </c>
      <c r="AH1758" s="4">
        <v>114.861819888195</v>
      </c>
      <c r="AI1758" s="4">
        <v>18.017773999999999</v>
      </c>
      <c r="AJ1758" s="4">
        <v>19.00543</v>
      </c>
    </row>
    <row r="1759" spans="1:36" hidden="1" x14ac:dyDescent="0.3">
      <c r="A1759" s="1" t="s">
        <v>1937</v>
      </c>
      <c r="B1759" s="2">
        <v>4963522</v>
      </c>
      <c r="C1759" s="3" t="s">
        <v>2936</v>
      </c>
      <c r="D1759" s="4">
        <v>8213.2791107100002</v>
      </c>
      <c r="E1759" s="3" t="s">
        <v>2946</v>
      </c>
      <c r="F1759" s="3" t="s">
        <v>2991</v>
      </c>
      <c r="G1759" s="3" t="s">
        <v>2991</v>
      </c>
      <c r="H1759" s="3" t="s">
        <v>2992</v>
      </c>
      <c r="I1759" s="3" t="s">
        <v>3032</v>
      </c>
      <c r="J1759" s="18">
        <v>20.859074</v>
      </c>
      <c r="K1759" s="18">
        <v>-20.079781000000001</v>
      </c>
      <c r="L1759" s="18">
        <v>-19.221800999999999</v>
      </c>
      <c r="M1759" s="18">
        <v>4.8883559999999999</v>
      </c>
      <c r="N1759" s="4">
        <v>44.931100000000001</v>
      </c>
      <c r="O1759" s="4">
        <v>36.98621</v>
      </c>
      <c r="P1759" s="4">
        <v>4.3146259999999996</v>
      </c>
      <c r="Q1759" s="4">
        <v>29.892723</v>
      </c>
      <c r="R1759" s="4">
        <v>43.147365999999998</v>
      </c>
      <c r="S1759" s="3" t="s">
        <v>6537</v>
      </c>
      <c r="T1759" s="4">
        <v>166.29</v>
      </c>
      <c r="U1759" s="4">
        <v>8213.2791107100002</v>
      </c>
      <c r="V1759" s="10">
        <v>7374.2731100000001</v>
      </c>
      <c r="W1759" s="4" t="s">
        <v>2935</v>
      </c>
      <c r="X1759" s="18">
        <v>238.93</v>
      </c>
      <c r="Y1759" s="19" t="s">
        <v>6538</v>
      </c>
      <c r="Z1759" s="4">
        <v>44.931100000000001</v>
      </c>
      <c r="AA1759" s="10">
        <v>26.632819757099998</v>
      </c>
      <c r="AB1759" s="10">
        <v>31.757460014300001</v>
      </c>
      <c r="AC1759" s="4">
        <v>7.8263379999999998</v>
      </c>
      <c r="AD1759" s="4">
        <v>6.6948314075284996</v>
      </c>
      <c r="AE1759" s="4">
        <v>7.4955739837794999</v>
      </c>
      <c r="AF1759" s="4">
        <v>29.892723</v>
      </c>
      <c r="AG1759" s="4">
        <v>20.982424555413299</v>
      </c>
      <c r="AH1759" s="4">
        <v>26.299119507845901</v>
      </c>
      <c r="AI1759" s="4">
        <v>4.3146259999999996</v>
      </c>
      <c r="AJ1759" s="4">
        <v>5.6268399999999996</v>
      </c>
    </row>
    <row r="1760" spans="1:36" hidden="1" x14ac:dyDescent="0.3">
      <c r="A1760" s="1" t="s">
        <v>1754</v>
      </c>
      <c r="B1760" s="2">
        <v>4228437</v>
      </c>
      <c r="C1760" s="3" t="s">
        <v>2919</v>
      </c>
      <c r="D1760" s="4">
        <v>809.83131632000004</v>
      </c>
      <c r="E1760" s="3" t="s">
        <v>2925</v>
      </c>
      <c r="F1760" s="3" t="s">
        <v>2926</v>
      </c>
      <c r="G1760" s="3" t="s">
        <v>2927</v>
      </c>
      <c r="H1760" s="3" t="s">
        <v>3026</v>
      </c>
      <c r="I1760" s="3" t="s">
        <v>3739</v>
      </c>
      <c r="J1760" s="4">
        <v>-7.5239399999999996</v>
      </c>
      <c r="K1760" s="4">
        <v>0.85788900000000001</v>
      </c>
      <c r="L1760" s="4">
        <v>-1.0248900000000001</v>
      </c>
      <c r="M1760" s="4">
        <v>-7.0470949999999997</v>
      </c>
      <c r="N1760" s="4">
        <v>31.332560999999998</v>
      </c>
      <c r="O1760" s="4">
        <v>9.0890760000000004</v>
      </c>
      <c r="P1760" s="4">
        <v>1.2422470000000001</v>
      </c>
      <c r="Q1760" s="4">
        <v>7.5327270000000004</v>
      </c>
      <c r="R1760" s="4">
        <v>12.252933000000001</v>
      </c>
      <c r="S1760" s="3" t="s">
        <v>6302</v>
      </c>
      <c r="T1760" s="4">
        <v>27.04</v>
      </c>
      <c r="U1760" s="4">
        <v>809.83131632000004</v>
      </c>
      <c r="V1760" s="10">
        <v>1344.8743159999999</v>
      </c>
      <c r="W1760" s="4">
        <v>4.14201183431953</v>
      </c>
      <c r="X1760" s="4">
        <v>33.979999999999997</v>
      </c>
      <c r="Y1760" s="4">
        <v>21</v>
      </c>
      <c r="Z1760" s="4">
        <v>31.332560999999998</v>
      </c>
      <c r="AA1760" s="10">
        <v>28.146143436999999</v>
      </c>
      <c r="AB1760" s="10">
        <v>30.727272727199999</v>
      </c>
      <c r="AC1760" s="4">
        <v>1.100279</v>
      </c>
      <c r="AD1760" s="4">
        <v>1.1024762750756001</v>
      </c>
      <c r="AE1760" s="4">
        <v>1.1141772345276</v>
      </c>
      <c r="AF1760" s="4">
        <v>7.5327270000000004</v>
      </c>
      <c r="AG1760" s="4">
        <v>10.676800248963399</v>
      </c>
      <c r="AH1760" s="4">
        <v>10.8720929974995</v>
      </c>
      <c r="AI1760" s="4">
        <v>1.2422470000000001</v>
      </c>
      <c r="AJ1760" s="4" t="s">
        <v>2924</v>
      </c>
    </row>
    <row r="1761" spans="1:36" hidden="1" x14ac:dyDescent="0.3">
      <c r="A1761" s="1" t="s">
        <v>1755</v>
      </c>
      <c r="B1761" s="2">
        <v>4915639</v>
      </c>
      <c r="C1761" s="3" t="s">
        <v>2919</v>
      </c>
      <c r="D1761" s="4">
        <v>52574.412765540001</v>
      </c>
      <c r="E1761" s="3" t="s">
        <v>3007</v>
      </c>
      <c r="F1761" s="3" t="s">
        <v>3008</v>
      </c>
      <c r="G1761" s="3" t="s">
        <v>3317</v>
      </c>
      <c r="H1761" s="3" t="s">
        <v>3363</v>
      </c>
      <c r="I1761" s="3" t="s">
        <v>3364</v>
      </c>
      <c r="J1761" s="4">
        <v>-2.0119630000000002</v>
      </c>
      <c r="K1761" s="4">
        <v>16.30809</v>
      </c>
      <c r="L1761" s="4">
        <v>0.858209</v>
      </c>
      <c r="M1761" s="4">
        <v>3.9615390000000001</v>
      </c>
      <c r="N1761" s="4">
        <v>34.676074</v>
      </c>
      <c r="O1761" s="4">
        <v>34.698331000000003</v>
      </c>
      <c r="P1761" s="4">
        <v>9.0964159999999996</v>
      </c>
      <c r="Q1761" s="4">
        <v>24.297421</v>
      </c>
      <c r="R1761" s="4">
        <v>42.498125000000002</v>
      </c>
      <c r="S1761" s="3" t="s">
        <v>6303</v>
      </c>
      <c r="T1761" s="4">
        <v>54.06</v>
      </c>
      <c r="U1761" s="4">
        <v>52574.412765540001</v>
      </c>
      <c r="V1761" s="10">
        <v>51757.345764999998</v>
      </c>
      <c r="W1761" s="4" t="s">
        <v>2935</v>
      </c>
      <c r="X1761" s="4">
        <v>61.225000000000001</v>
      </c>
      <c r="Y1761" s="4">
        <v>43.32</v>
      </c>
      <c r="Z1761" s="4">
        <v>34.676074</v>
      </c>
      <c r="AA1761" s="10">
        <v>29.9302402834</v>
      </c>
      <c r="AB1761" s="10">
        <v>33.123376305000001</v>
      </c>
      <c r="AC1761" s="4">
        <v>6.9840660000000003</v>
      </c>
      <c r="AD1761" s="4">
        <v>6.5506027186294</v>
      </c>
      <c r="AE1761" s="4">
        <v>6.9238347368462998</v>
      </c>
      <c r="AF1761" s="4">
        <v>24.297421</v>
      </c>
      <c r="AG1761" s="4">
        <v>22.1155335086316</v>
      </c>
      <c r="AH1761" s="4">
        <v>23.870268145391901</v>
      </c>
      <c r="AI1761" s="4">
        <v>9.0964159999999996</v>
      </c>
      <c r="AJ1761" s="4">
        <v>18.007995000000001</v>
      </c>
    </row>
    <row r="1762" spans="1:36" hidden="1" x14ac:dyDescent="0.3">
      <c r="A1762" s="1" t="s">
        <v>1756</v>
      </c>
      <c r="B1762" s="2">
        <v>25868754</v>
      </c>
      <c r="C1762" s="3" t="s">
        <v>2919</v>
      </c>
      <c r="D1762" s="4">
        <v>521.59262483999998</v>
      </c>
      <c r="E1762" s="3" t="s">
        <v>2920</v>
      </c>
      <c r="F1762" s="3" t="s">
        <v>2921</v>
      </c>
      <c r="G1762" s="3" t="s">
        <v>2942</v>
      </c>
      <c r="H1762" s="3" t="s">
        <v>2942</v>
      </c>
      <c r="I1762" s="3" t="s">
        <v>3270</v>
      </c>
      <c r="J1762" s="4">
        <v>185.858586</v>
      </c>
      <c r="K1762" s="4">
        <v>50.799289999999999</v>
      </c>
      <c r="L1762" s="4">
        <v>59.887006</v>
      </c>
      <c r="M1762" s="4">
        <v>9.6899230000000003</v>
      </c>
      <c r="N1762" s="4" t="s">
        <v>2924</v>
      </c>
      <c r="O1762" s="4" t="s">
        <v>2924</v>
      </c>
      <c r="P1762" s="5" t="s">
        <v>3740</v>
      </c>
      <c r="Q1762" s="4" t="s">
        <v>2924</v>
      </c>
      <c r="R1762" s="4" t="s">
        <v>2924</v>
      </c>
      <c r="S1762" s="3" t="s">
        <v>6304</v>
      </c>
      <c r="T1762" s="4">
        <v>8.49</v>
      </c>
      <c r="U1762" s="4">
        <v>521.59262483999998</v>
      </c>
      <c r="V1762" s="10">
        <v>323.104624</v>
      </c>
      <c r="W1762" s="4" t="s">
        <v>2935</v>
      </c>
      <c r="X1762" s="5" t="s">
        <v>4634</v>
      </c>
      <c r="Y1762" s="5" t="s">
        <v>6305</v>
      </c>
      <c r="Z1762" s="4" t="s">
        <v>2924</v>
      </c>
      <c r="AA1762" s="10" t="s">
        <v>2924</v>
      </c>
      <c r="AB1762" s="10" t="s">
        <v>2924</v>
      </c>
      <c r="AC1762" s="4">
        <v>21.576269</v>
      </c>
      <c r="AD1762" s="4">
        <v>4.6495426648075</v>
      </c>
      <c r="AE1762" s="4">
        <v>4.8827362758690001</v>
      </c>
      <c r="AF1762" s="4" t="s">
        <v>2924</v>
      </c>
      <c r="AG1762" s="4" t="s">
        <v>2924</v>
      </c>
      <c r="AH1762" s="4" t="s">
        <v>2924</v>
      </c>
      <c r="AI1762" s="5" t="s">
        <v>3740</v>
      </c>
      <c r="AJ1762" s="5" t="s">
        <v>3740</v>
      </c>
    </row>
    <row r="1763" spans="1:36" hidden="1" x14ac:dyDescent="0.3">
      <c r="A1763" s="1" t="s">
        <v>1757</v>
      </c>
      <c r="B1763" s="2">
        <v>7330901</v>
      </c>
      <c r="C1763" s="3" t="s">
        <v>2936</v>
      </c>
      <c r="D1763" s="4">
        <v>613.64038172000005</v>
      </c>
      <c r="E1763" s="3" t="s">
        <v>2937</v>
      </c>
      <c r="F1763" s="3" t="s">
        <v>2967</v>
      </c>
      <c r="G1763" s="3" t="s">
        <v>2968</v>
      </c>
      <c r="H1763" s="3" t="s">
        <v>2969</v>
      </c>
      <c r="I1763" s="3" t="s">
        <v>3741</v>
      </c>
      <c r="J1763" s="4">
        <v>-43.439771999999998</v>
      </c>
      <c r="K1763" s="4">
        <v>-43.936070000000001</v>
      </c>
      <c r="L1763" s="4">
        <v>-34.082535</v>
      </c>
      <c r="M1763" s="4">
        <v>-5.2436439999999997</v>
      </c>
      <c r="N1763" s="4" t="s">
        <v>2924</v>
      </c>
      <c r="O1763" s="4" t="s">
        <v>2924</v>
      </c>
      <c r="P1763" s="4">
        <v>1.3659619999999999</v>
      </c>
      <c r="Q1763" s="4">
        <v>19.817858999999999</v>
      </c>
      <c r="R1763" s="4">
        <v>56.938175999999999</v>
      </c>
      <c r="S1763" s="3" t="s">
        <v>6306</v>
      </c>
      <c r="T1763" s="4">
        <v>17.89</v>
      </c>
      <c r="U1763" s="4">
        <v>613.64038172000005</v>
      </c>
      <c r="V1763" s="10">
        <v>998.68138099999999</v>
      </c>
      <c r="W1763" s="4" t="s">
        <v>2935</v>
      </c>
      <c r="X1763" s="4">
        <v>49.97</v>
      </c>
      <c r="Y1763" s="4">
        <v>16.059999999999999</v>
      </c>
      <c r="Z1763" s="4" t="s">
        <v>2924</v>
      </c>
      <c r="AA1763" s="10" t="s">
        <v>2924</v>
      </c>
      <c r="AB1763" s="10" t="s">
        <v>2924</v>
      </c>
      <c r="AC1763" s="4">
        <v>1.483751</v>
      </c>
      <c r="AD1763" s="4">
        <v>1.3418573804875</v>
      </c>
      <c r="AE1763" s="4">
        <v>1.4270488732127</v>
      </c>
      <c r="AF1763" s="4">
        <v>19.817858999999999</v>
      </c>
      <c r="AG1763" s="4">
        <v>9.8246578324749994</v>
      </c>
      <c r="AH1763" s="4">
        <v>10.456238261771601</v>
      </c>
      <c r="AI1763" s="4">
        <v>1.3659619999999999</v>
      </c>
      <c r="AJ1763" s="4" t="s">
        <v>2924</v>
      </c>
    </row>
    <row r="1764" spans="1:36" hidden="1" x14ac:dyDescent="0.3">
      <c r="A1764" s="1" t="s">
        <v>1758</v>
      </c>
      <c r="B1764" s="2">
        <v>108462</v>
      </c>
      <c r="C1764" s="3" t="s">
        <v>2936</v>
      </c>
      <c r="D1764" s="4">
        <v>87110.334322859999</v>
      </c>
      <c r="E1764" s="3" t="s">
        <v>2930</v>
      </c>
      <c r="F1764" s="3" t="s">
        <v>2954</v>
      </c>
      <c r="G1764" s="3" t="s">
        <v>2955</v>
      </c>
      <c r="H1764" s="3" t="s">
        <v>3393</v>
      </c>
      <c r="I1764" s="3" t="s">
        <v>3473</v>
      </c>
      <c r="J1764" s="4">
        <v>32.639769999999999</v>
      </c>
      <c r="K1764" s="4">
        <v>0.13750000000000001</v>
      </c>
      <c r="L1764" s="4">
        <v>2.7644150000000001</v>
      </c>
      <c r="M1764" s="4">
        <v>1.552894</v>
      </c>
      <c r="N1764" s="4">
        <v>43.952084999999997</v>
      </c>
      <c r="O1764" s="4">
        <v>37.686999999999998</v>
      </c>
      <c r="P1764" s="4">
        <v>22.307514000000001</v>
      </c>
      <c r="Q1764" s="4">
        <v>26.814361999999999</v>
      </c>
      <c r="R1764" s="4">
        <v>42.448220999999997</v>
      </c>
      <c r="S1764" s="3" t="s">
        <v>6307</v>
      </c>
      <c r="T1764" s="4">
        <v>480.66</v>
      </c>
      <c r="U1764" s="4">
        <v>87110.334322859999</v>
      </c>
      <c r="V1764" s="10">
        <v>92107.334321999995</v>
      </c>
      <c r="W1764" s="4">
        <v>0.70736071235384701</v>
      </c>
      <c r="X1764" s="5" t="s">
        <v>6308</v>
      </c>
      <c r="Y1764" s="4">
        <v>358.49</v>
      </c>
      <c r="Z1764" s="4">
        <v>43.952084999999997</v>
      </c>
      <c r="AA1764" s="10">
        <v>37.688773189800003</v>
      </c>
      <c r="AB1764" s="10">
        <v>39.6986385545</v>
      </c>
      <c r="AC1764" s="4">
        <v>13.356631999999999</v>
      </c>
      <c r="AD1764" s="4">
        <v>12.796969285704099</v>
      </c>
      <c r="AE1764" s="4">
        <v>13.1771290885462</v>
      </c>
      <c r="AF1764" s="4">
        <v>26.814361999999999</v>
      </c>
      <c r="AG1764" s="4">
        <v>26.895950546344402</v>
      </c>
      <c r="AH1764" s="4">
        <v>27.526875177548799</v>
      </c>
      <c r="AI1764" s="4">
        <v>22.307514000000001</v>
      </c>
      <c r="AJ1764" s="4" t="s">
        <v>2924</v>
      </c>
    </row>
    <row r="1765" spans="1:36" hidden="1" x14ac:dyDescent="0.3">
      <c r="A1765" s="1" t="s">
        <v>1759</v>
      </c>
      <c r="B1765" s="2">
        <v>4016692</v>
      </c>
      <c r="C1765" s="3" t="s">
        <v>2936</v>
      </c>
      <c r="D1765" s="4">
        <v>7095.2898667199997</v>
      </c>
      <c r="E1765" s="3" t="s">
        <v>2937</v>
      </c>
      <c r="F1765" s="3" t="s">
        <v>2938</v>
      </c>
      <c r="G1765" s="3" t="s">
        <v>2952</v>
      </c>
      <c r="H1765" s="3" t="s">
        <v>2952</v>
      </c>
      <c r="I1765" s="3" t="s">
        <v>3205</v>
      </c>
      <c r="J1765" s="4">
        <v>57.531143999999998</v>
      </c>
      <c r="K1765" s="4">
        <v>18.414472</v>
      </c>
      <c r="L1765" s="4">
        <v>16.627365000000001</v>
      </c>
      <c r="M1765" s="4">
        <v>3.718893</v>
      </c>
      <c r="N1765" s="4">
        <v>34.774999999999999</v>
      </c>
      <c r="O1765" s="4">
        <v>153.489655</v>
      </c>
      <c r="P1765" s="4">
        <v>3.8263560000000001</v>
      </c>
      <c r="Q1765" s="4">
        <v>15.730634999999999</v>
      </c>
      <c r="R1765" s="4">
        <v>97.132414999999995</v>
      </c>
      <c r="S1765" s="3" t="s">
        <v>6309</v>
      </c>
      <c r="T1765" s="4">
        <v>222.56</v>
      </c>
      <c r="U1765" s="4">
        <v>7095.2898667199997</v>
      </c>
      <c r="V1765" s="10">
        <v>8072.6628659999997</v>
      </c>
      <c r="W1765" s="4">
        <v>0.50323508267433503</v>
      </c>
      <c r="X1765" s="4">
        <v>227.91900000000001</v>
      </c>
      <c r="Y1765" s="4">
        <v>135.08009999999999</v>
      </c>
      <c r="Z1765" s="4">
        <v>34.774999999999999</v>
      </c>
      <c r="AA1765" s="10">
        <v>26.960629921199999</v>
      </c>
      <c r="AB1765" s="10">
        <v>26.960629921199999</v>
      </c>
      <c r="AC1765" s="4">
        <v>2.2367149999999998</v>
      </c>
      <c r="AD1765" s="4">
        <v>2.1782563864486999</v>
      </c>
      <c r="AE1765" s="4">
        <v>2.1782563864486999</v>
      </c>
      <c r="AF1765" s="4">
        <v>15.730634999999999</v>
      </c>
      <c r="AG1765" s="4">
        <v>14.7586148414902</v>
      </c>
      <c r="AH1765" s="4">
        <v>14.7586148414902</v>
      </c>
      <c r="AI1765" s="4">
        <v>3.8263560000000001</v>
      </c>
      <c r="AJ1765" s="4">
        <v>7.3898460000000004</v>
      </c>
    </row>
    <row r="1766" spans="1:36" hidden="1" x14ac:dyDescent="0.3">
      <c r="A1766" s="1" t="s">
        <v>1760</v>
      </c>
      <c r="B1766" s="2">
        <v>28820362</v>
      </c>
      <c r="C1766" s="3" t="s">
        <v>2957</v>
      </c>
      <c r="D1766" s="4">
        <v>3425.6326232800002</v>
      </c>
      <c r="E1766" s="3" t="s">
        <v>2920</v>
      </c>
      <c r="F1766" s="3" t="s">
        <v>2921</v>
      </c>
      <c r="G1766" s="3" t="s">
        <v>2942</v>
      </c>
      <c r="H1766" s="3" t="s">
        <v>2942</v>
      </c>
      <c r="I1766" s="3" t="s">
        <v>3051</v>
      </c>
      <c r="J1766" s="4">
        <v>17.119447999999998</v>
      </c>
      <c r="K1766" s="4">
        <v>11.79255</v>
      </c>
      <c r="L1766" s="4">
        <v>13.166667</v>
      </c>
      <c r="M1766" s="4">
        <v>11.243088</v>
      </c>
      <c r="N1766" s="4" t="s">
        <v>2924</v>
      </c>
      <c r="O1766" s="4" t="s">
        <v>2924</v>
      </c>
      <c r="P1766" s="4">
        <v>7.0153689999999997</v>
      </c>
      <c r="Q1766" s="4" t="s">
        <v>2924</v>
      </c>
      <c r="R1766" s="4" t="s">
        <v>2924</v>
      </c>
      <c r="S1766" s="3" t="s">
        <v>6310</v>
      </c>
      <c r="T1766" s="4">
        <v>54.32</v>
      </c>
      <c r="U1766" s="4">
        <v>3425.6326232800002</v>
      </c>
      <c r="V1766" s="10">
        <v>2942.3948529999998</v>
      </c>
      <c r="W1766" s="4" t="s">
        <v>2935</v>
      </c>
      <c r="X1766" s="4">
        <v>64.98</v>
      </c>
      <c r="Y1766" s="4">
        <v>37.549999999999997</v>
      </c>
      <c r="Z1766" s="4" t="s">
        <v>2924</v>
      </c>
      <c r="AA1766" s="10" t="s">
        <v>2924</v>
      </c>
      <c r="AB1766" s="10" t="s">
        <v>2924</v>
      </c>
      <c r="AC1766" s="4" t="s">
        <v>2935</v>
      </c>
      <c r="AD1766" s="4" t="s">
        <v>2935</v>
      </c>
      <c r="AE1766" s="4" t="s">
        <v>2935</v>
      </c>
      <c r="AF1766" s="4" t="s">
        <v>2924</v>
      </c>
      <c r="AG1766" s="4" t="s">
        <v>2924</v>
      </c>
      <c r="AH1766" s="4" t="s">
        <v>2924</v>
      </c>
      <c r="AI1766" s="4">
        <v>7.0153689999999997</v>
      </c>
      <c r="AJ1766" s="4">
        <v>7.0153689999999997</v>
      </c>
    </row>
    <row r="1767" spans="1:36" hidden="1" x14ac:dyDescent="0.3">
      <c r="A1767" s="1" t="s">
        <v>1761</v>
      </c>
      <c r="B1767" s="2">
        <v>103042</v>
      </c>
      <c r="C1767" s="3" t="s">
        <v>2936</v>
      </c>
      <c r="D1767" s="4">
        <v>216990.38213551001</v>
      </c>
      <c r="E1767" s="3" t="s">
        <v>2930</v>
      </c>
      <c r="F1767" s="3" t="s">
        <v>2954</v>
      </c>
      <c r="G1767" s="3" t="s">
        <v>2955</v>
      </c>
      <c r="H1767" s="3" t="s">
        <v>3267</v>
      </c>
      <c r="I1767" s="3" t="s">
        <v>3742</v>
      </c>
      <c r="J1767" s="4">
        <v>71.252384000000006</v>
      </c>
      <c r="K1767" s="4">
        <v>33.939936000000003</v>
      </c>
      <c r="L1767" s="4">
        <v>13.835362</v>
      </c>
      <c r="M1767" s="4">
        <v>0.469939</v>
      </c>
      <c r="N1767" s="4">
        <v>20.500761035007599</v>
      </c>
      <c r="O1767" s="4" t="s">
        <v>2924</v>
      </c>
      <c r="P1767" s="4">
        <v>2.312433</v>
      </c>
      <c r="Q1767" s="4" t="s">
        <v>2935</v>
      </c>
      <c r="R1767" s="4" t="s">
        <v>2935</v>
      </c>
      <c r="S1767" s="3" t="s">
        <v>6311</v>
      </c>
      <c r="T1767" s="4">
        <v>134.69</v>
      </c>
      <c r="U1767" s="4">
        <v>216990.38213551001</v>
      </c>
      <c r="V1767" s="10" t="s">
        <v>2935</v>
      </c>
      <c r="W1767" s="4">
        <v>2.7470487786769602</v>
      </c>
      <c r="X1767" s="4">
        <v>135.66999999999999</v>
      </c>
      <c r="Y1767" s="4">
        <v>76.33</v>
      </c>
      <c r="Z1767" s="4">
        <v>20.513249999999999</v>
      </c>
      <c r="AA1767" s="10">
        <v>17.4878925979</v>
      </c>
      <c r="AB1767" s="10">
        <v>18.416928971200001</v>
      </c>
      <c r="AC1767" s="4" t="s">
        <v>2935</v>
      </c>
      <c r="AD1767" s="4" t="s">
        <v>2935</v>
      </c>
      <c r="AE1767" s="4" t="s">
        <v>2935</v>
      </c>
      <c r="AF1767" s="4" t="s">
        <v>2935</v>
      </c>
      <c r="AG1767" s="4" t="s">
        <v>2935</v>
      </c>
      <c r="AH1767" s="4" t="s">
        <v>2935</v>
      </c>
      <c r="AI1767" s="4">
        <v>2.312433</v>
      </c>
      <c r="AJ1767" s="4">
        <v>3.077995</v>
      </c>
    </row>
    <row r="1768" spans="1:36" hidden="1" x14ac:dyDescent="0.3">
      <c r="A1768" s="1" t="s">
        <v>1762</v>
      </c>
      <c r="B1768" s="2">
        <v>19082995</v>
      </c>
      <c r="C1768" s="3" t="s">
        <v>2936</v>
      </c>
      <c r="D1768" s="4">
        <v>1803.5364969</v>
      </c>
      <c r="E1768" s="3" t="s">
        <v>2930</v>
      </c>
      <c r="F1768" s="3" t="s">
        <v>2954</v>
      </c>
      <c r="G1768" s="3" t="s">
        <v>2955</v>
      </c>
      <c r="H1768" s="3" t="s">
        <v>2956</v>
      </c>
      <c r="I1768" s="3" t="s">
        <v>3228</v>
      </c>
      <c r="J1768" s="4">
        <v>-1.017442</v>
      </c>
      <c r="K1768" s="4">
        <v>0.54133900000000001</v>
      </c>
      <c r="L1768" s="4">
        <v>3.916582</v>
      </c>
      <c r="M1768" s="4">
        <v>0.49188399999999999</v>
      </c>
      <c r="N1768" s="4">
        <v>8.0117647058823493</v>
      </c>
      <c r="O1768" s="4" t="s">
        <v>2924</v>
      </c>
      <c r="P1768" s="4" t="s">
        <v>2935</v>
      </c>
      <c r="Q1768" s="4" t="s">
        <v>2935</v>
      </c>
      <c r="R1768" s="4" t="s">
        <v>2935</v>
      </c>
      <c r="S1768" s="3" t="s">
        <v>6312</v>
      </c>
      <c r="T1768" s="4">
        <v>20.43</v>
      </c>
      <c r="U1768" s="4">
        <v>1803.5364969</v>
      </c>
      <c r="V1768" s="10" t="s">
        <v>2935</v>
      </c>
      <c r="W1768" s="4">
        <v>9.7895252080274098</v>
      </c>
      <c r="X1768" s="4">
        <v>24.18</v>
      </c>
      <c r="Y1768" s="4">
        <v>19.05</v>
      </c>
      <c r="Z1768" s="4" t="s">
        <v>2935</v>
      </c>
      <c r="AA1768" s="10">
        <v>8.7494646679999999</v>
      </c>
      <c r="AB1768" s="10">
        <v>8.0302184628000006</v>
      </c>
      <c r="AC1768" s="4" t="s">
        <v>2935</v>
      </c>
      <c r="AD1768" s="4" t="s">
        <v>2935</v>
      </c>
      <c r="AE1768" s="4" t="s">
        <v>2935</v>
      </c>
      <c r="AF1768" s="4" t="s">
        <v>2935</v>
      </c>
      <c r="AG1768" s="4" t="s">
        <v>2935</v>
      </c>
      <c r="AH1768" s="4" t="s">
        <v>2935</v>
      </c>
      <c r="AI1768" s="4" t="s">
        <v>2935</v>
      </c>
      <c r="AJ1768" s="4" t="s">
        <v>2935</v>
      </c>
    </row>
    <row r="1769" spans="1:36" hidden="1" x14ac:dyDescent="0.3">
      <c r="A1769" s="1" t="s">
        <v>1763</v>
      </c>
      <c r="B1769" s="2">
        <v>4048147</v>
      </c>
      <c r="C1769" s="3" t="s">
        <v>2919</v>
      </c>
      <c r="D1769" s="4">
        <v>14846.932304010001</v>
      </c>
      <c r="E1769" s="3" t="s">
        <v>2930</v>
      </c>
      <c r="F1769" s="3" t="s">
        <v>2954</v>
      </c>
      <c r="G1769" s="3" t="s">
        <v>2955</v>
      </c>
      <c r="H1769" s="3" t="s">
        <v>3393</v>
      </c>
      <c r="I1769" s="3" t="s">
        <v>3473</v>
      </c>
      <c r="J1769" s="4">
        <v>25.356652</v>
      </c>
      <c r="K1769" s="4">
        <v>11.490033</v>
      </c>
      <c r="L1769" s="4">
        <v>0.81241600000000003</v>
      </c>
      <c r="M1769" s="4">
        <v>2.559469</v>
      </c>
      <c r="N1769" s="4">
        <v>45.728437</v>
      </c>
      <c r="O1769" s="4">
        <v>33.340716</v>
      </c>
      <c r="P1769" s="4">
        <v>9.4826080000000008</v>
      </c>
      <c r="Q1769" s="4">
        <v>26.877341999999999</v>
      </c>
      <c r="R1769" s="4">
        <v>33.315897</v>
      </c>
      <c r="S1769" s="3" t="s">
        <v>6313</v>
      </c>
      <c r="T1769" s="4">
        <v>346.21</v>
      </c>
      <c r="U1769" s="4">
        <v>14846.932304010001</v>
      </c>
      <c r="V1769" s="10">
        <v>15287.832304</v>
      </c>
      <c r="W1769" s="4">
        <v>0.46792409231391402</v>
      </c>
      <c r="X1769" s="4">
        <v>352.55</v>
      </c>
      <c r="Y1769" s="4">
        <v>269.51</v>
      </c>
      <c r="Z1769" s="4">
        <v>45.728437</v>
      </c>
      <c r="AA1769" s="10">
        <v>43.656057701999998</v>
      </c>
      <c r="AB1769" s="10">
        <v>44.273397597299997</v>
      </c>
      <c r="AC1769" s="4">
        <v>6.8777359999999996</v>
      </c>
      <c r="AD1769" s="4">
        <v>6.4886243693810002</v>
      </c>
      <c r="AE1769" s="4">
        <v>6.7520539849421004</v>
      </c>
      <c r="AF1769" s="4">
        <v>26.877341999999999</v>
      </c>
      <c r="AG1769" s="4">
        <v>21.594108935903598</v>
      </c>
      <c r="AH1769" s="4">
        <v>23.5927477678119</v>
      </c>
      <c r="AI1769" s="4">
        <v>9.4826080000000008</v>
      </c>
      <c r="AJ1769" s="4" t="s">
        <v>2924</v>
      </c>
    </row>
    <row r="1770" spans="1:36" hidden="1" x14ac:dyDescent="0.3">
      <c r="A1770" s="1" t="s">
        <v>1764</v>
      </c>
      <c r="B1770" s="2">
        <v>4280272</v>
      </c>
      <c r="C1770" s="3" t="s">
        <v>2936</v>
      </c>
      <c r="D1770" s="4">
        <v>83710.707538200004</v>
      </c>
      <c r="E1770" s="3" t="s">
        <v>2946</v>
      </c>
      <c r="F1770" s="3" t="s">
        <v>3022</v>
      </c>
      <c r="G1770" s="3" t="s">
        <v>3023</v>
      </c>
      <c r="H1770" s="3" t="s">
        <v>3023</v>
      </c>
      <c r="I1770" s="3" t="s">
        <v>3169</v>
      </c>
      <c r="J1770" s="4">
        <v>56.121431000000001</v>
      </c>
      <c r="K1770" s="4">
        <v>18.008763999999999</v>
      </c>
      <c r="L1770" s="4">
        <v>6.5336679999999996</v>
      </c>
      <c r="M1770" s="4">
        <v>2.433538</v>
      </c>
      <c r="N1770" s="4">
        <v>54.797068000000003</v>
      </c>
      <c r="O1770" s="4">
        <v>36.069704999999999</v>
      </c>
      <c r="P1770" s="4">
        <v>63.045940999999999</v>
      </c>
      <c r="Q1770" s="4">
        <v>26.710549</v>
      </c>
      <c r="R1770" s="4">
        <v>41.371904000000001</v>
      </c>
      <c r="S1770" s="3" t="s">
        <v>6314</v>
      </c>
      <c r="T1770" s="5" t="s">
        <v>6315</v>
      </c>
      <c r="U1770" s="4">
        <v>83710.707538200004</v>
      </c>
      <c r="V1770" s="10">
        <v>88892.707538000002</v>
      </c>
      <c r="W1770" s="4">
        <v>0.87043322020363401</v>
      </c>
      <c r="X1770" s="4">
        <v>507.82</v>
      </c>
      <c r="Y1770" s="5" t="s">
        <v>6316</v>
      </c>
      <c r="Z1770" s="4">
        <v>54.797068000000003</v>
      </c>
      <c r="AA1770" s="10">
        <v>35.203249746899999</v>
      </c>
      <c r="AB1770" s="10">
        <v>36.6038309427</v>
      </c>
      <c r="AC1770" s="4">
        <v>8.3428159999999991</v>
      </c>
      <c r="AD1770" s="4">
        <v>7.8859822598392997</v>
      </c>
      <c r="AE1770" s="4">
        <v>8.2255586289148006</v>
      </c>
      <c r="AF1770" s="4">
        <v>26.710549</v>
      </c>
      <c r="AG1770" s="4">
        <v>24.2793554353864</v>
      </c>
      <c r="AH1770" s="4">
        <v>25.995508314765001</v>
      </c>
      <c r="AI1770" s="4">
        <v>63.045940999999999</v>
      </c>
      <c r="AJ1770" s="4" t="s">
        <v>2924</v>
      </c>
    </row>
    <row r="1771" spans="1:36" hidden="1" x14ac:dyDescent="0.3">
      <c r="A1771" s="1" t="s">
        <v>1765</v>
      </c>
      <c r="B1771" s="2">
        <v>22103633</v>
      </c>
      <c r="C1771" s="3" t="s">
        <v>2936</v>
      </c>
      <c r="D1771" s="4">
        <v>3205.3898793600001</v>
      </c>
      <c r="E1771" s="3" t="s">
        <v>3033</v>
      </c>
      <c r="F1771" s="3" t="s">
        <v>3033</v>
      </c>
      <c r="G1771" s="3" t="s">
        <v>3054</v>
      </c>
      <c r="H1771" s="3" t="s">
        <v>3300</v>
      </c>
      <c r="I1771" s="3" t="s">
        <v>3691</v>
      </c>
      <c r="J1771" s="4">
        <v>21.911856</v>
      </c>
      <c r="K1771" s="4">
        <v>57.371794999999999</v>
      </c>
      <c r="L1771" s="4">
        <v>7.3224039999999997</v>
      </c>
      <c r="M1771" s="4">
        <v>7.4398249999999999</v>
      </c>
      <c r="N1771" s="4" t="s">
        <v>2924</v>
      </c>
      <c r="O1771" s="4" t="s">
        <v>2924</v>
      </c>
      <c r="P1771" s="4">
        <v>3.010885</v>
      </c>
      <c r="Q1771" s="4" t="s">
        <v>2924</v>
      </c>
      <c r="R1771" s="4" t="s">
        <v>2924</v>
      </c>
      <c r="S1771" s="3" t="s">
        <v>6317</v>
      </c>
      <c r="T1771" s="4">
        <v>19.64</v>
      </c>
      <c r="U1771" s="4">
        <v>3205.3898793600001</v>
      </c>
      <c r="V1771" s="10">
        <v>3287.7618790000001</v>
      </c>
      <c r="W1771" s="4" t="s">
        <v>2935</v>
      </c>
      <c r="X1771" s="4">
        <v>20.85</v>
      </c>
      <c r="Y1771" s="5" t="s">
        <v>4285</v>
      </c>
      <c r="Z1771" s="4" t="s">
        <v>2924</v>
      </c>
      <c r="AA1771" s="10" t="s">
        <v>2924</v>
      </c>
      <c r="AB1771" s="10" t="s">
        <v>2924</v>
      </c>
      <c r="AC1771" s="4">
        <v>17.861087999999999</v>
      </c>
      <c r="AD1771" s="4">
        <v>12.165176727900301</v>
      </c>
      <c r="AE1771" s="4">
        <v>18.006749838171199</v>
      </c>
      <c r="AF1771" s="4" t="s">
        <v>2924</v>
      </c>
      <c r="AG1771" s="4">
        <v>58.9903430228281</v>
      </c>
      <c r="AH1771" s="4" t="s">
        <v>2924</v>
      </c>
      <c r="AI1771" s="4">
        <v>3.010885</v>
      </c>
      <c r="AJ1771" s="4">
        <v>3.0336729999999998</v>
      </c>
    </row>
    <row r="1772" spans="1:36" hidden="1" x14ac:dyDescent="0.3">
      <c r="A1772" s="1" t="s">
        <v>1766</v>
      </c>
      <c r="B1772" s="2">
        <v>4334372</v>
      </c>
      <c r="C1772" s="3" t="s">
        <v>2936</v>
      </c>
      <c r="D1772" s="4">
        <v>50453.361733500002</v>
      </c>
      <c r="E1772" s="3" t="s">
        <v>3098</v>
      </c>
      <c r="F1772" s="3" t="s">
        <v>3098</v>
      </c>
      <c r="G1772" s="3" t="s">
        <v>3099</v>
      </c>
      <c r="H1772" s="3" t="s">
        <v>3156</v>
      </c>
      <c r="I1772" s="3" t="s">
        <v>3499</v>
      </c>
      <c r="J1772" s="4">
        <v>37.767882</v>
      </c>
      <c r="K1772" s="4">
        <v>16.938341999999999</v>
      </c>
      <c r="L1772" s="4">
        <v>12.168593</v>
      </c>
      <c r="M1772" s="4">
        <v>5.2743510000000002</v>
      </c>
      <c r="N1772" s="4">
        <v>11.677282</v>
      </c>
      <c r="O1772" s="4">
        <v>10.721247999999999</v>
      </c>
      <c r="P1772" s="4">
        <v>3.7243249999999999</v>
      </c>
      <c r="Q1772" s="4">
        <v>10.545980999999999</v>
      </c>
      <c r="R1772" s="4">
        <v>23.009955999999999</v>
      </c>
      <c r="S1772" s="3" t="s">
        <v>6318</v>
      </c>
      <c r="T1772" s="4">
        <v>49.5</v>
      </c>
      <c r="U1772" s="4">
        <v>50453.361733500002</v>
      </c>
      <c r="V1772" s="10">
        <v>71040.361732999998</v>
      </c>
      <c r="W1772" s="4">
        <v>7.7292929292929298</v>
      </c>
      <c r="X1772" s="4">
        <v>49.54</v>
      </c>
      <c r="Y1772" s="4">
        <v>35.51</v>
      </c>
      <c r="Z1772" s="4">
        <v>11.677282</v>
      </c>
      <c r="AA1772" s="10">
        <v>11.4929185047</v>
      </c>
      <c r="AB1772" s="10">
        <v>12.009141504</v>
      </c>
      <c r="AC1772" s="4">
        <v>6.4330670000000003</v>
      </c>
      <c r="AD1772" s="4">
        <v>5.721946143906</v>
      </c>
      <c r="AE1772" s="4">
        <v>5.9711221656738003</v>
      </c>
      <c r="AF1772" s="4">
        <v>10.545980999999999</v>
      </c>
      <c r="AG1772" s="4">
        <v>10.348550295956301</v>
      </c>
      <c r="AH1772" s="4">
        <v>10.6742101413958</v>
      </c>
      <c r="AI1772" s="4">
        <v>3.7243249999999999</v>
      </c>
      <c r="AJ1772" s="4">
        <v>9.4285709999999998</v>
      </c>
    </row>
    <row r="1773" spans="1:36" hidden="1" x14ac:dyDescent="0.3">
      <c r="A1773" s="1" t="s">
        <v>1767</v>
      </c>
      <c r="B1773" s="2">
        <v>4401869</v>
      </c>
      <c r="C1773" s="3" t="s">
        <v>2957</v>
      </c>
      <c r="D1773" s="4">
        <v>6361.2610447200004</v>
      </c>
      <c r="E1773" s="3" t="s">
        <v>2930</v>
      </c>
      <c r="F1773" s="3" t="s">
        <v>2954</v>
      </c>
      <c r="G1773" s="3" t="s">
        <v>2954</v>
      </c>
      <c r="H1773" s="3" t="s">
        <v>3493</v>
      </c>
      <c r="I1773" s="3" t="s">
        <v>3522</v>
      </c>
      <c r="J1773" s="4">
        <v>66.226383999999996</v>
      </c>
      <c r="K1773" s="4">
        <v>9.6987749999999995</v>
      </c>
      <c r="L1773" s="4">
        <v>9.1807599999999994</v>
      </c>
      <c r="M1773" s="4">
        <v>3.368684</v>
      </c>
      <c r="N1773" s="4">
        <v>12.869903000000001</v>
      </c>
      <c r="O1773" s="4" t="s">
        <v>2924</v>
      </c>
      <c r="P1773" s="4">
        <v>1.371443</v>
      </c>
      <c r="Q1773" s="4">
        <v>15.917768000000001</v>
      </c>
      <c r="R1773" s="4" t="s">
        <v>2924</v>
      </c>
      <c r="S1773" s="3" t="s">
        <v>6319</v>
      </c>
      <c r="T1773" s="4">
        <v>99.42</v>
      </c>
      <c r="U1773" s="4">
        <v>6361.2610447200004</v>
      </c>
      <c r="V1773" s="10">
        <v>15822.261044000001</v>
      </c>
      <c r="W1773" s="4" t="s">
        <v>2935</v>
      </c>
      <c r="X1773" s="5" t="s">
        <v>6320</v>
      </c>
      <c r="Y1773" s="4">
        <v>59.03</v>
      </c>
      <c r="Z1773" s="4">
        <v>12.869903000000001</v>
      </c>
      <c r="AA1773" s="10">
        <v>7.8805317098999996</v>
      </c>
      <c r="AB1773" s="10">
        <v>9.6893124213000004</v>
      </c>
      <c r="AC1773" s="4">
        <v>8.0112710000000007</v>
      </c>
      <c r="AD1773" s="4">
        <v>6.0475730142954003</v>
      </c>
      <c r="AE1773" s="4">
        <v>7.3542745257790001</v>
      </c>
      <c r="AF1773" s="4">
        <v>15.917768000000001</v>
      </c>
      <c r="AG1773" s="4">
        <v>7.5882504647258999</v>
      </c>
      <c r="AH1773" s="4">
        <v>9.0258191922419009</v>
      </c>
      <c r="AI1773" s="4">
        <v>1.371443</v>
      </c>
      <c r="AJ1773" s="4" t="s">
        <v>2924</v>
      </c>
    </row>
    <row r="1774" spans="1:36" hidden="1" x14ac:dyDescent="0.3">
      <c r="A1774" s="1" t="s">
        <v>1768</v>
      </c>
      <c r="B1774" s="2">
        <v>4326704</v>
      </c>
      <c r="C1774" s="3" t="s">
        <v>2936</v>
      </c>
      <c r="D1774" s="4">
        <v>1198.51660812</v>
      </c>
      <c r="E1774" s="3" t="s">
        <v>2937</v>
      </c>
      <c r="F1774" s="3" t="s">
        <v>2938</v>
      </c>
      <c r="G1774" s="3" t="s">
        <v>3039</v>
      </c>
      <c r="H1774" s="3" t="s">
        <v>3039</v>
      </c>
      <c r="I1774" s="3" t="s">
        <v>3743</v>
      </c>
      <c r="J1774" s="4">
        <v>31.647939999999998</v>
      </c>
      <c r="K1774" s="4">
        <v>10.883281</v>
      </c>
      <c r="L1774" s="4">
        <v>12.841092</v>
      </c>
      <c r="M1774" s="4">
        <v>5.1608080000000003</v>
      </c>
      <c r="N1774" s="4">
        <v>20.860534000000001</v>
      </c>
      <c r="O1774" s="4">
        <v>5.0960489999999998</v>
      </c>
      <c r="P1774" s="4">
        <v>2.1514920000000002</v>
      </c>
      <c r="Q1774" s="4">
        <v>7.5063719999999998</v>
      </c>
      <c r="R1774" s="4">
        <v>7.012823</v>
      </c>
      <c r="S1774" s="3" t="s">
        <v>6321</v>
      </c>
      <c r="T1774" s="4">
        <v>14.06</v>
      </c>
      <c r="U1774" s="4">
        <v>1198.51660812</v>
      </c>
      <c r="V1774" s="10">
        <v>1786.5166079999999</v>
      </c>
      <c r="W1774" s="4" t="s">
        <v>2935</v>
      </c>
      <c r="X1774" s="4">
        <v>14.91</v>
      </c>
      <c r="Y1774" s="5" t="s">
        <v>6322</v>
      </c>
      <c r="Z1774" s="4">
        <v>20.860534000000001</v>
      </c>
      <c r="AA1774" s="10">
        <v>15.3109005771</v>
      </c>
      <c r="AB1774" s="10">
        <v>17.4117647058</v>
      </c>
      <c r="AC1774" s="4">
        <v>0.55776400000000004</v>
      </c>
      <c r="AD1774" s="4">
        <v>0.57065052884739997</v>
      </c>
      <c r="AE1774" s="4">
        <v>0.56367659746319998</v>
      </c>
      <c r="AF1774" s="4">
        <v>7.5063719999999998</v>
      </c>
      <c r="AG1774" s="4">
        <v>8.8726923665259001</v>
      </c>
      <c r="AH1774" s="4">
        <v>8.7595813091443997</v>
      </c>
      <c r="AI1774" s="4">
        <v>2.1514920000000002</v>
      </c>
      <c r="AJ1774" s="4">
        <v>8.2657260000000008</v>
      </c>
    </row>
    <row r="1775" spans="1:36" hidden="1" x14ac:dyDescent="0.3">
      <c r="A1775" s="1" t="s">
        <v>1769</v>
      </c>
      <c r="B1775" s="2">
        <v>4989397</v>
      </c>
      <c r="C1775" s="3" t="s">
        <v>2936</v>
      </c>
      <c r="D1775" s="4">
        <v>6878.4550509999999</v>
      </c>
      <c r="E1775" s="3" t="s">
        <v>2937</v>
      </c>
      <c r="F1775" s="3" t="s">
        <v>2967</v>
      </c>
      <c r="G1775" s="3" t="s">
        <v>2968</v>
      </c>
      <c r="H1775" s="3" t="s">
        <v>2988</v>
      </c>
      <c r="I1775" s="3" t="s">
        <v>3148</v>
      </c>
      <c r="J1775" s="4">
        <v>4.9355320000000003</v>
      </c>
      <c r="K1775" s="4">
        <v>-1.275107</v>
      </c>
      <c r="L1775" s="4">
        <v>3.3000769999999999</v>
      </c>
      <c r="M1775" s="4">
        <v>1.714817</v>
      </c>
      <c r="N1775" s="4">
        <v>25.396225999999999</v>
      </c>
      <c r="O1775" s="4">
        <v>23.299600999999999</v>
      </c>
      <c r="P1775" s="4">
        <v>6.3001370000000003</v>
      </c>
      <c r="Q1775" s="4">
        <v>15.043051</v>
      </c>
      <c r="R1775" s="4">
        <v>26.141027999999999</v>
      </c>
      <c r="S1775" s="3" t="s">
        <v>6323</v>
      </c>
      <c r="T1775" s="4">
        <v>174.98</v>
      </c>
      <c r="U1775" s="4">
        <v>6878.4550509999999</v>
      </c>
      <c r="V1775" s="10">
        <v>7331.7120510000004</v>
      </c>
      <c r="W1775" s="4">
        <v>1.16584752543148</v>
      </c>
      <c r="X1775" s="4">
        <v>200.60499999999999</v>
      </c>
      <c r="Y1775" s="5" t="s">
        <v>6324</v>
      </c>
      <c r="Z1775" s="4">
        <v>25.396225999999999</v>
      </c>
      <c r="AA1775" s="10">
        <v>21.745560291699999</v>
      </c>
      <c r="AB1775" s="10">
        <v>22.734507260899999</v>
      </c>
      <c r="AC1775" s="4">
        <v>4.0645930000000003</v>
      </c>
      <c r="AD1775" s="4">
        <v>3.8788935889137002</v>
      </c>
      <c r="AE1775" s="4">
        <v>4.0032360931920001</v>
      </c>
      <c r="AF1775" s="4">
        <v>15.043051</v>
      </c>
      <c r="AG1775" s="4">
        <v>15.0614531237</v>
      </c>
      <c r="AH1775" s="4">
        <v>15.7237892796519</v>
      </c>
      <c r="AI1775" s="4">
        <v>6.3001370000000003</v>
      </c>
      <c r="AJ1775" s="4">
        <v>33.624135000000003</v>
      </c>
    </row>
    <row r="1776" spans="1:36" hidden="1" x14ac:dyDescent="0.3">
      <c r="A1776" s="1" t="s">
        <v>1770</v>
      </c>
      <c r="B1776" s="2">
        <v>4565245</v>
      </c>
      <c r="C1776" s="3" t="s">
        <v>2936</v>
      </c>
      <c r="D1776" s="4">
        <v>4774.7341629000002</v>
      </c>
      <c r="E1776" s="3" t="s">
        <v>2937</v>
      </c>
      <c r="F1776" s="3" t="s">
        <v>2938</v>
      </c>
      <c r="G1776" s="3" t="s">
        <v>3039</v>
      </c>
      <c r="H1776" s="3" t="s">
        <v>3039</v>
      </c>
      <c r="I1776" s="3" t="s">
        <v>3743</v>
      </c>
      <c r="J1776" s="4">
        <v>-13.735986</v>
      </c>
      <c r="K1776" s="4">
        <v>5.1976839999999997</v>
      </c>
      <c r="L1776" s="5" t="s">
        <v>3744</v>
      </c>
      <c r="M1776" s="4">
        <v>2.8169010000000001</v>
      </c>
      <c r="N1776" s="4">
        <v>18.648472000000002</v>
      </c>
      <c r="O1776" s="4">
        <v>15.436472</v>
      </c>
      <c r="P1776" s="4">
        <v>3.4305340000000002</v>
      </c>
      <c r="Q1776" s="4">
        <v>10.304409</v>
      </c>
      <c r="R1776" s="4">
        <v>16.597404000000001</v>
      </c>
      <c r="S1776" s="3" t="s">
        <v>6325</v>
      </c>
      <c r="T1776" s="4">
        <v>85.41</v>
      </c>
      <c r="U1776" s="4">
        <v>4774.7341629000002</v>
      </c>
      <c r="V1776" s="10">
        <v>5322.8041620000004</v>
      </c>
      <c r="W1776" s="4">
        <v>3.9807985013464502</v>
      </c>
      <c r="X1776" s="4">
        <v>104.76</v>
      </c>
      <c r="Y1776" s="4">
        <v>75.05</v>
      </c>
      <c r="Z1776" s="4">
        <v>18.648472000000002</v>
      </c>
      <c r="AA1776" s="10">
        <v>22.3493947529</v>
      </c>
      <c r="AB1776" s="10">
        <v>22.3493947529</v>
      </c>
      <c r="AC1776" s="4">
        <v>1.393057</v>
      </c>
      <c r="AD1776" s="4">
        <v>1.4087274200085</v>
      </c>
      <c r="AE1776" s="4">
        <v>1.4087274200085</v>
      </c>
      <c r="AF1776" s="4">
        <v>10.304409</v>
      </c>
      <c r="AG1776" s="4">
        <v>13.0936790208175</v>
      </c>
      <c r="AH1776" s="4">
        <v>13.0936790208175</v>
      </c>
      <c r="AI1776" s="4">
        <v>3.4305340000000002</v>
      </c>
      <c r="AJ1776" s="4">
        <v>8.4247390000000006</v>
      </c>
    </row>
    <row r="1777" spans="1:36" hidden="1" x14ac:dyDescent="0.3">
      <c r="A1777" s="1" t="s">
        <v>1771</v>
      </c>
      <c r="B1777" s="2">
        <v>4167462</v>
      </c>
      <c r="C1777" s="3" t="s">
        <v>2936</v>
      </c>
      <c r="D1777" s="4">
        <v>46205.363803580003</v>
      </c>
      <c r="E1777" s="3" t="s">
        <v>2930</v>
      </c>
      <c r="F1777" s="3" t="s">
        <v>2954</v>
      </c>
      <c r="G1777" s="3" t="s">
        <v>2955</v>
      </c>
      <c r="H1777" s="3" t="s">
        <v>3393</v>
      </c>
      <c r="I1777" s="3" t="s">
        <v>3394</v>
      </c>
      <c r="J1777" s="4">
        <v>11.587016</v>
      </c>
      <c r="K1777" s="4">
        <v>4.3985620000000001</v>
      </c>
      <c r="L1777" s="4">
        <v>-2.4020000000000001</v>
      </c>
      <c r="M1777" s="4">
        <v>-0.72239299999999995</v>
      </c>
      <c r="N1777" s="4">
        <v>38.700932000000002</v>
      </c>
      <c r="O1777" s="4">
        <v>34.261389999999999</v>
      </c>
      <c r="P1777" s="4" t="s">
        <v>2924</v>
      </c>
      <c r="Q1777" s="4">
        <v>30.410803999999999</v>
      </c>
      <c r="R1777" s="4">
        <v>40.780586</v>
      </c>
      <c r="S1777" s="3" t="s">
        <v>6326</v>
      </c>
      <c r="T1777" s="4">
        <v>589.57000000000005</v>
      </c>
      <c r="U1777" s="4">
        <v>46205.363803580003</v>
      </c>
      <c r="V1777" s="10">
        <v>50342.470802999997</v>
      </c>
      <c r="W1777" s="4">
        <v>1.0855369167359299</v>
      </c>
      <c r="X1777" s="5" t="s">
        <v>6327</v>
      </c>
      <c r="Y1777" s="4">
        <v>439.95</v>
      </c>
      <c r="Z1777" s="4">
        <v>38.700932000000002</v>
      </c>
      <c r="AA1777" s="10">
        <v>35.725885618</v>
      </c>
      <c r="AB1777" s="10">
        <v>39.313027237100002</v>
      </c>
      <c r="AC1777" s="4">
        <v>17.961973</v>
      </c>
      <c r="AD1777" s="4">
        <v>16.494151941427599</v>
      </c>
      <c r="AE1777" s="4">
        <v>17.6039623472874</v>
      </c>
      <c r="AF1777" s="4">
        <v>30.410803999999999</v>
      </c>
      <c r="AG1777" s="4">
        <v>27.421510352664502</v>
      </c>
      <c r="AH1777" s="4">
        <v>29.430432627172099</v>
      </c>
      <c r="AI1777" s="4" t="s">
        <v>2924</v>
      </c>
      <c r="AJ1777" s="4" t="s">
        <v>2924</v>
      </c>
    </row>
    <row r="1778" spans="1:36" hidden="1" x14ac:dyDescent="0.3">
      <c r="A1778" s="1" t="s">
        <v>1772</v>
      </c>
      <c r="B1778" s="2">
        <v>4363413</v>
      </c>
      <c r="C1778" s="3" t="s">
        <v>2936</v>
      </c>
      <c r="D1778" s="4">
        <v>9997.3152021000005</v>
      </c>
      <c r="E1778" s="3" t="s">
        <v>2937</v>
      </c>
      <c r="F1778" s="3" t="s">
        <v>2938</v>
      </c>
      <c r="G1778" s="3" t="s">
        <v>3047</v>
      </c>
      <c r="H1778" s="3" t="s">
        <v>3071</v>
      </c>
      <c r="I1778" s="3" t="s">
        <v>3745</v>
      </c>
      <c r="J1778" s="4">
        <v>113.14258</v>
      </c>
      <c r="K1778" s="4">
        <v>27.170138999999999</v>
      </c>
      <c r="L1778" s="4">
        <v>6.9082949999999999</v>
      </c>
      <c r="M1778" s="4">
        <v>-0.87956699999999999</v>
      </c>
      <c r="N1778" s="4">
        <v>17.097840999999999</v>
      </c>
      <c r="O1778" s="4">
        <v>15.941240000000001</v>
      </c>
      <c r="P1778" s="4">
        <v>3.7326429999999999</v>
      </c>
      <c r="Q1778" s="4">
        <v>11.834294999999999</v>
      </c>
      <c r="R1778" s="4">
        <v>21.932841</v>
      </c>
      <c r="S1778" s="3" t="s">
        <v>6328</v>
      </c>
      <c r="T1778" s="4">
        <v>87.9</v>
      </c>
      <c r="U1778" s="4">
        <v>9997.3152021000005</v>
      </c>
      <c r="V1778" s="10">
        <v>9091.1352019999995</v>
      </c>
      <c r="W1778" s="4">
        <v>0.91012514220705398</v>
      </c>
      <c r="X1778" s="4">
        <v>96.814499999999995</v>
      </c>
      <c r="Y1778" s="4">
        <v>40.43</v>
      </c>
      <c r="Z1778" s="4">
        <v>17.097840999999999</v>
      </c>
      <c r="AA1778" s="10">
        <v>16.9038461538</v>
      </c>
      <c r="AB1778" s="10">
        <v>16.9038461538</v>
      </c>
      <c r="AC1778" s="4">
        <v>2.5411220000000001</v>
      </c>
      <c r="AD1778" s="4">
        <v>2.23754250603</v>
      </c>
      <c r="AE1778" s="4">
        <v>2.4320853937934999</v>
      </c>
      <c r="AF1778" s="4">
        <v>11.834294999999999</v>
      </c>
      <c r="AG1778" s="4" t="s">
        <v>2935</v>
      </c>
      <c r="AH1778" s="4" t="s">
        <v>2935</v>
      </c>
      <c r="AI1778" s="4">
        <v>3.7326429999999999</v>
      </c>
      <c r="AJ1778" s="4">
        <v>4.9183079999999997</v>
      </c>
    </row>
    <row r="1779" spans="1:36" hidden="1" x14ac:dyDescent="0.3">
      <c r="A1779" s="1" t="s">
        <v>1773</v>
      </c>
      <c r="B1779" s="2">
        <v>4248696</v>
      </c>
      <c r="C1779" s="3" t="s">
        <v>2936</v>
      </c>
      <c r="D1779" s="4">
        <v>3934.42770174</v>
      </c>
      <c r="E1779" s="3" t="s">
        <v>2937</v>
      </c>
      <c r="F1779" s="3" t="s">
        <v>2938</v>
      </c>
      <c r="G1779" s="3" t="s">
        <v>3047</v>
      </c>
      <c r="H1779" s="3" t="s">
        <v>3071</v>
      </c>
      <c r="I1779" s="3" t="s">
        <v>3245</v>
      </c>
      <c r="J1779" s="4">
        <v>88.755622000000002</v>
      </c>
      <c r="K1779" s="4">
        <v>22.709551999999999</v>
      </c>
      <c r="L1779" s="4">
        <v>14.091526999999999</v>
      </c>
      <c r="M1779" s="4">
        <v>3.5787740000000001</v>
      </c>
      <c r="N1779" s="4">
        <v>34.027026999999997</v>
      </c>
      <c r="O1779" s="4">
        <v>20.504885999999999</v>
      </c>
      <c r="P1779" s="4">
        <v>4.8563159999999996</v>
      </c>
      <c r="Q1779" s="4">
        <v>14.634418999999999</v>
      </c>
      <c r="R1779" s="4">
        <v>20.456440000000001</v>
      </c>
      <c r="S1779" s="3" t="s">
        <v>6329</v>
      </c>
      <c r="T1779" s="4">
        <v>25.18</v>
      </c>
      <c r="U1779" s="4">
        <v>3934.42770174</v>
      </c>
      <c r="V1779" s="10">
        <v>4102.027701</v>
      </c>
      <c r="W1779" s="4">
        <v>1.0643367752184301</v>
      </c>
      <c r="X1779" s="4">
        <v>26.278700000000001</v>
      </c>
      <c r="Y1779" s="4">
        <v>13.08</v>
      </c>
      <c r="Z1779" s="4">
        <v>34.027026999999997</v>
      </c>
      <c r="AA1779" s="10">
        <v>21.769389713500001</v>
      </c>
      <c r="AB1779" s="10">
        <v>21.769389713500001</v>
      </c>
      <c r="AC1779" s="4">
        <v>3.1201249999999998</v>
      </c>
      <c r="AD1779" s="4">
        <v>3.0262111502070002</v>
      </c>
      <c r="AE1779" s="4">
        <v>3.0262111502070002</v>
      </c>
      <c r="AF1779" s="4">
        <v>14.634418999999999</v>
      </c>
      <c r="AG1779" s="4">
        <v>13.5541402001453</v>
      </c>
      <c r="AH1779" s="4">
        <v>13.5541402001453</v>
      </c>
      <c r="AI1779" s="4">
        <v>4.8563159999999996</v>
      </c>
      <c r="AJ1779" s="4">
        <v>9.3745349999999998</v>
      </c>
    </row>
    <row r="1780" spans="1:36" hidden="1" x14ac:dyDescent="0.3">
      <c r="A1780" s="1" t="s">
        <v>1774</v>
      </c>
      <c r="B1780" s="2">
        <v>110336920</v>
      </c>
      <c r="C1780" s="3" t="s">
        <v>2957</v>
      </c>
      <c r="D1780" s="4">
        <v>8577.4955599999994</v>
      </c>
      <c r="E1780" s="3" t="s">
        <v>2977</v>
      </c>
      <c r="F1780" s="3" t="s">
        <v>3358</v>
      </c>
      <c r="G1780" s="3" t="s">
        <v>3358</v>
      </c>
      <c r="H1780" s="3" t="s">
        <v>3554</v>
      </c>
      <c r="I1780" s="3" t="s">
        <v>3449</v>
      </c>
      <c r="J1780" s="4">
        <v>-14.144144000000001</v>
      </c>
      <c r="K1780" s="4">
        <v>53.462158000000002</v>
      </c>
      <c r="L1780" s="4">
        <v>17.654320999999999</v>
      </c>
      <c r="M1780" s="4">
        <v>7.3899619999999997</v>
      </c>
      <c r="N1780" s="4" t="s">
        <v>2924</v>
      </c>
      <c r="O1780" s="4" t="s">
        <v>2924</v>
      </c>
      <c r="P1780" s="4">
        <v>23.311876000000002</v>
      </c>
      <c r="Q1780" s="4" t="s">
        <v>2924</v>
      </c>
      <c r="R1780" s="4" t="s">
        <v>2924</v>
      </c>
      <c r="S1780" s="3" t="s">
        <v>6330</v>
      </c>
      <c r="T1780" s="4">
        <v>9.5299999999999994</v>
      </c>
      <c r="U1780" s="4">
        <v>8577.4955599999994</v>
      </c>
      <c r="V1780" s="10">
        <v>9061.2125400000004</v>
      </c>
      <c r="W1780" s="4" t="s">
        <v>2935</v>
      </c>
      <c r="X1780" s="4">
        <v>38</v>
      </c>
      <c r="Y1780" s="5" t="s">
        <v>4037</v>
      </c>
      <c r="Z1780" s="4" t="s">
        <v>2924</v>
      </c>
      <c r="AA1780" s="10" t="s">
        <v>2935</v>
      </c>
      <c r="AB1780" s="10" t="s">
        <v>2935</v>
      </c>
      <c r="AC1780" s="4" t="s">
        <v>2924</v>
      </c>
      <c r="AD1780" s="4" t="s">
        <v>2935</v>
      </c>
      <c r="AE1780" s="4" t="s">
        <v>2935</v>
      </c>
      <c r="AF1780" s="4" t="s">
        <v>2924</v>
      </c>
      <c r="AG1780" s="4" t="s">
        <v>2935</v>
      </c>
      <c r="AH1780" s="4" t="s">
        <v>2935</v>
      </c>
      <c r="AI1780" s="4">
        <v>23.311876000000002</v>
      </c>
      <c r="AJ1780" s="4">
        <v>23.311876000000002</v>
      </c>
    </row>
    <row r="1781" spans="1:36" hidden="1" x14ac:dyDescent="0.3">
      <c r="A1781" s="1" t="s">
        <v>1775</v>
      </c>
      <c r="B1781" s="2">
        <v>4000820</v>
      </c>
      <c r="C1781" s="3" t="s">
        <v>2936</v>
      </c>
      <c r="D1781" s="4">
        <v>4871.1681906000003</v>
      </c>
      <c r="E1781" s="3" t="s">
        <v>3098</v>
      </c>
      <c r="F1781" s="3" t="s">
        <v>3098</v>
      </c>
      <c r="G1781" s="3" t="s">
        <v>3099</v>
      </c>
      <c r="H1781" s="3" t="s">
        <v>3158</v>
      </c>
      <c r="I1781" s="3" t="s">
        <v>3159</v>
      </c>
      <c r="J1781" s="4">
        <v>-22.361692000000001</v>
      </c>
      <c r="K1781" s="4">
        <v>-10.551686999999999</v>
      </c>
      <c r="L1781" s="4">
        <v>0.57211699999999999</v>
      </c>
      <c r="M1781" s="4">
        <v>2.769231</v>
      </c>
      <c r="N1781" s="4">
        <v>10.753380999999999</v>
      </c>
      <c r="O1781" s="4">
        <v>5.465554</v>
      </c>
      <c r="P1781" s="4">
        <v>0.92788099999999996</v>
      </c>
      <c r="Q1781" s="4">
        <v>3.259957</v>
      </c>
      <c r="R1781" s="4">
        <v>9.1319099999999995</v>
      </c>
      <c r="S1781" s="3" t="s">
        <v>6331</v>
      </c>
      <c r="T1781" s="4">
        <v>33.4</v>
      </c>
      <c r="U1781" s="4">
        <v>4871.1681906000003</v>
      </c>
      <c r="V1781" s="10">
        <v>6908.8491899999999</v>
      </c>
      <c r="W1781" s="4">
        <v>3.59281437125748</v>
      </c>
      <c r="X1781" s="4">
        <v>49.14</v>
      </c>
      <c r="Y1781" s="4">
        <v>30.984999999999999</v>
      </c>
      <c r="Z1781" s="4">
        <v>10.819566</v>
      </c>
      <c r="AA1781" s="10">
        <v>9.8635638769000007</v>
      </c>
      <c r="AB1781" s="10">
        <v>10.849263451900001</v>
      </c>
      <c r="AC1781" s="4">
        <v>2.1649050000000001</v>
      </c>
      <c r="AD1781" s="4">
        <v>2.1980522299661001</v>
      </c>
      <c r="AE1781" s="4">
        <v>2.2242884223998001</v>
      </c>
      <c r="AF1781" s="4">
        <v>3.259957</v>
      </c>
      <c r="AG1781" s="4">
        <v>3.7621291371255001</v>
      </c>
      <c r="AH1781" s="4">
        <v>4.1028335105020997</v>
      </c>
      <c r="AI1781" s="4">
        <v>0.92788099999999996</v>
      </c>
      <c r="AJ1781" s="4">
        <v>0.92788099999999996</v>
      </c>
    </row>
    <row r="1782" spans="1:36" hidden="1" x14ac:dyDescent="0.3">
      <c r="A1782" s="1" t="s">
        <v>1776</v>
      </c>
      <c r="B1782" s="2">
        <v>4912162</v>
      </c>
      <c r="C1782" s="3" t="s">
        <v>2936</v>
      </c>
      <c r="D1782" s="4">
        <v>11042.64364866</v>
      </c>
      <c r="E1782" s="3" t="s">
        <v>2925</v>
      </c>
      <c r="F1782" s="3" t="s">
        <v>2926</v>
      </c>
      <c r="G1782" s="3" t="s">
        <v>2927</v>
      </c>
      <c r="H1782" s="3" t="s">
        <v>3026</v>
      </c>
      <c r="I1782" s="3" t="s">
        <v>3746</v>
      </c>
      <c r="J1782" s="4">
        <v>47.764591000000003</v>
      </c>
      <c r="K1782" s="4">
        <v>7.4117110000000004</v>
      </c>
      <c r="L1782" s="4">
        <v>14.871297999999999</v>
      </c>
      <c r="M1782" s="4">
        <v>3.0518339999999999</v>
      </c>
      <c r="N1782" s="4">
        <v>22.508668</v>
      </c>
      <c r="O1782" s="4">
        <v>26.336022</v>
      </c>
      <c r="P1782" s="4">
        <v>13.302922000000001</v>
      </c>
      <c r="Q1782" s="4">
        <v>12.492265</v>
      </c>
      <c r="R1782" s="4">
        <v>33.295031000000002</v>
      </c>
      <c r="S1782" s="3" t="s">
        <v>6332</v>
      </c>
      <c r="T1782" s="4">
        <v>545.34</v>
      </c>
      <c r="U1782" s="4">
        <v>11042.64364866</v>
      </c>
      <c r="V1782" s="10">
        <v>13334.243648</v>
      </c>
      <c r="W1782" s="4">
        <v>0.35207393552646099</v>
      </c>
      <c r="X1782" s="5" t="s">
        <v>6333</v>
      </c>
      <c r="Y1782" s="4">
        <v>350.55</v>
      </c>
      <c r="Z1782" s="4">
        <v>22.508668</v>
      </c>
      <c r="AA1782" s="10">
        <v>20.356103023500001</v>
      </c>
      <c r="AB1782" s="10">
        <v>22.714928357200002</v>
      </c>
      <c r="AC1782" s="4">
        <v>0.72963599999999995</v>
      </c>
      <c r="AD1782" s="4">
        <v>0.6266929258142</v>
      </c>
      <c r="AE1782" s="4">
        <v>0.64474192964849997</v>
      </c>
      <c r="AF1782" s="4">
        <v>12.492265</v>
      </c>
      <c r="AG1782" s="4">
        <v>12.2554570418878</v>
      </c>
      <c r="AH1782" s="4">
        <v>13.450399549961499</v>
      </c>
      <c r="AI1782" s="4">
        <v>13.302922000000001</v>
      </c>
      <c r="AJ1782" s="4">
        <v>30.462517999999999</v>
      </c>
    </row>
    <row r="1783" spans="1:36" hidden="1" x14ac:dyDescent="0.3">
      <c r="A1783" s="1" t="s">
        <v>1777</v>
      </c>
      <c r="B1783" s="2">
        <v>4120398</v>
      </c>
      <c r="C1783" s="3" t="s">
        <v>2919</v>
      </c>
      <c r="D1783" s="4">
        <v>2435.21314605</v>
      </c>
      <c r="E1783" s="3" t="s">
        <v>2937</v>
      </c>
      <c r="F1783" s="3" t="s">
        <v>2938</v>
      </c>
      <c r="G1783" s="3" t="s">
        <v>3037</v>
      </c>
      <c r="H1783" s="3" t="s">
        <v>3037</v>
      </c>
      <c r="I1783" s="3" t="s">
        <v>3515</v>
      </c>
      <c r="J1783" s="4">
        <v>17.814523000000001</v>
      </c>
      <c r="K1783" s="4">
        <v>47.509765999999999</v>
      </c>
      <c r="L1783" s="4">
        <v>26.613579000000001</v>
      </c>
      <c r="M1783" s="4">
        <v>2.8880870000000001</v>
      </c>
      <c r="N1783" s="4">
        <v>65.903141000000005</v>
      </c>
      <c r="O1783" s="4">
        <v>104.38839</v>
      </c>
      <c r="P1783" s="4">
        <v>4.1379029999999997</v>
      </c>
      <c r="Q1783" s="4">
        <v>18.969465</v>
      </c>
      <c r="R1783" s="4">
        <v>116.082578</v>
      </c>
      <c r="S1783" s="3" t="s">
        <v>6334</v>
      </c>
      <c r="T1783" s="5" t="s">
        <v>6335</v>
      </c>
      <c r="U1783" s="4">
        <v>2435.21314605</v>
      </c>
      <c r="V1783" s="10">
        <v>2564.9751460000002</v>
      </c>
      <c r="W1783" s="4" t="s">
        <v>2935</v>
      </c>
      <c r="X1783" s="5" t="s">
        <v>6336</v>
      </c>
      <c r="Y1783" s="4">
        <v>86.6</v>
      </c>
      <c r="Z1783" s="4">
        <v>65.903141000000005</v>
      </c>
      <c r="AA1783" s="10">
        <v>31.205453982000002</v>
      </c>
      <c r="AB1783" s="10">
        <v>98.468057366300002</v>
      </c>
      <c r="AC1783" s="4">
        <v>0.72524699999999998</v>
      </c>
      <c r="AD1783" s="4">
        <v>0.7382430973745</v>
      </c>
      <c r="AE1783" s="4">
        <v>0.74998777668899996</v>
      </c>
      <c r="AF1783" s="4">
        <v>18.969465</v>
      </c>
      <c r="AG1783" s="4">
        <v>14.220922345249599</v>
      </c>
      <c r="AH1783" s="4">
        <v>23.597912930677602</v>
      </c>
      <c r="AI1783" s="4">
        <v>4.1379029999999997</v>
      </c>
      <c r="AJ1783" s="4">
        <v>6.1893050000000001</v>
      </c>
    </row>
    <row r="1784" spans="1:36" hidden="1" x14ac:dyDescent="0.3">
      <c r="A1784" s="1" t="s">
        <v>1778</v>
      </c>
      <c r="B1784" s="2">
        <v>4810311</v>
      </c>
      <c r="C1784" s="3" t="s">
        <v>2919</v>
      </c>
      <c r="D1784" s="4">
        <v>1410.1357127000001</v>
      </c>
      <c r="E1784" s="3" t="s">
        <v>2920</v>
      </c>
      <c r="F1784" s="3" t="s">
        <v>2921</v>
      </c>
      <c r="G1784" s="3" t="s">
        <v>2942</v>
      </c>
      <c r="H1784" s="3" t="s">
        <v>2942</v>
      </c>
      <c r="I1784" s="3" t="s">
        <v>2943</v>
      </c>
      <c r="J1784" s="4">
        <v>-14.039956</v>
      </c>
      <c r="K1784" s="4">
        <v>-43.998553999999999</v>
      </c>
      <c r="L1784" s="4">
        <v>-31.520778</v>
      </c>
      <c r="M1784" s="4">
        <v>1.573771</v>
      </c>
      <c r="N1784" s="4" t="s">
        <v>2924</v>
      </c>
      <c r="O1784" s="4" t="s">
        <v>2924</v>
      </c>
      <c r="P1784" s="4">
        <v>1.926377</v>
      </c>
      <c r="Q1784" s="4" t="s">
        <v>2924</v>
      </c>
      <c r="R1784" s="4" t="s">
        <v>2924</v>
      </c>
      <c r="S1784" s="3" t="s">
        <v>6337</v>
      </c>
      <c r="T1784" s="4">
        <v>15.49</v>
      </c>
      <c r="U1784" s="4">
        <v>1410.1357127000001</v>
      </c>
      <c r="V1784" s="10">
        <v>1453.3357120000001</v>
      </c>
      <c r="W1784" s="4" t="s">
        <v>2935</v>
      </c>
      <c r="X1784" s="4">
        <v>29.3</v>
      </c>
      <c r="Y1784" s="4">
        <v>14.72</v>
      </c>
      <c r="Z1784" s="4" t="s">
        <v>2924</v>
      </c>
      <c r="AA1784" s="10">
        <v>148.2296650717</v>
      </c>
      <c r="AB1784" s="10">
        <v>117.073539415</v>
      </c>
      <c r="AC1784" s="4">
        <v>1.7646139999999999</v>
      </c>
      <c r="AD1784" s="4">
        <v>1.6686836794047</v>
      </c>
      <c r="AE1784" s="4">
        <v>1.7284281131195001</v>
      </c>
      <c r="AF1784" s="4" t="s">
        <v>2924</v>
      </c>
      <c r="AG1784" s="4">
        <v>41.792543838964797</v>
      </c>
      <c r="AH1784" s="4">
        <v>40.2063721093648</v>
      </c>
      <c r="AI1784" s="4">
        <v>1.926377</v>
      </c>
      <c r="AJ1784" s="4">
        <v>10.609589</v>
      </c>
    </row>
    <row r="1785" spans="1:36" hidden="1" x14ac:dyDescent="0.3">
      <c r="A1785" s="1" t="s">
        <v>1779</v>
      </c>
      <c r="B1785" s="2">
        <v>27456468</v>
      </c>
      <c r="C1785" s="3" t="s">
        <v>2936</v>
      </c>
      <c r="D1785" s="4">
        <v>596.86173399999996</v>
      </c>
      <c r="E1785" s="3" t="s">
        <v>2925</v>
      </c>
      <c r="F1785" s="3" t="s">
        <v>2926</v>
      </c>
      <c r="G1785" s="3" t="s">
        <v>2927</v>
      </c>
      <c r="H1785" s="3" t="s">
        <v>2965</v>
      </c>
      <c r="I1785" s="3" t="s">
        <v>3325</v>
      </c>
      <c r="J1785" s="4">
        <v>125.080386</v>
      </c>
      <c r="K1785" s="4">
        <v>85.676393000000004</v>
      </c>
      <c r="L1785" s="4">
        <v>-2.506964</v>
      </c>
      <c r="M1785" s="4">
        <v>13.452188</v>
      </c>
      <c r="N1785" s="4" t="s">
        <v>2924</v>
      </c>
      <c r="O1785" s="4">
        <v>81.509090999999998</v>
      </c>
      <c r="P1785" s="4">
        <v>1.311366</v>
      </c>
      <c r="Q1785" s="4" t="s">
        <v>2924</v>
      </c>
      <c r="R1785" s="4">
        <v>17.319782</v>
      </c>
      <c r="S1785" s="3" t="s">
        <v>6338</v>
      </c>
      <c r="T1785" s="4">
        <v>7</v>
      </c>
      <c r="U1785" s="4">
        <v>596.86173399999996</v>
      </c>
      <c r="V1785" s="10">
        <v>669.90768400000002</v>
      </c>
      <c r="W1785" s="4" t="s">
        <v>2935</v>
      </c>
      <c r="X1785" s="5" t="s">
        <v>6339</v>
      </c>
      <c r="Y1785" s="4">
        <v>2.41</v>
      </c>
      <c r="Z1785" s="4" t="s">
        <v>2924</v>
      </c>
      <c r="AA1785" s="10">
        <v>35.914666666634602</v>
      </c>
      <c r="AB1785" s="10">
        <v>26.091673447213399</v>
      </c>
      <c r="AC1785" s="4">
        <v>0.70243100000000003</v>
      </c>
      <c r="AD1785" s="4">
        <v>0.69211485832160002</v>
      </c>
      <c r="AE1785" s="4">
        <v>0.70230153197349998</v>
      </c>
      <c r="AF1785" s="4" t="s">
        <v>2924</v>
      </c>
      <c r="AG1785" s="4">
        <v>16.6524855816021</v>
      </c>
      <c r="AH1785" s="4">
        <v>16.7843140075904</v>
      </c>
      <c r="AI1785" s="4">
        <v>1.311366</v>
      </c>
      <c r="AJ1785" s="4">
        <v>2.0885859999999998</v>
      </c>
    </row>
    <row r="1786" spans="1:36" hidden="1" x14ac:dyDescent="0.3">
      <c r="A1786" s="1" t="s">
        <v>1780</v>
      </c>
      <c r="B1786" s="2">
        <v>28465782</v>
      </c>
      <c r="C1786" s="3" t="s">
        <v>2936</v>
      </c>
      <c r="D1786" s="4">
        <v>1926.2863393800001</v>
      </c>
      <c r="E1786" s="3" t="s">
        <v>2946</v>
      </c>
      <c r="F1786" s="3" t="s">
        <v>2947</v>
      </c>
      <c r="G1786" s="3" t="s">
        <v>2948</v>
      </c>
      <c r="H1786" s="3" t="s">
        <v>2949</v>
      </c>
      <c r="I1786" s="3" t="s">
        <v>2950</v>
      </c>
      <c r="J1786" s="4">
        <v>-12.783852</v>
      </c>
      <c r="K1786" s="4">
        <v>-17.304625000000001</v>
      </c>
      <c r="L1786" s="4">
        <v>-17.304625000000001</v>
      </c>
      <c r="M1786" s="4">
        <v>-1.612903</v>
      </c>
      <c r="N1786" s="4">
        <v>51.85</v>
      </c>
      <c r="O1786" s="4">
        <v>29.884726000000001</v>
      </c>
      <c r="P1786" s="4">
        <v>2.5182129999999998</v>
      </c>
      <c r="Q1786" s="4">
        <v>18.359843999999999</v>
      </c>
      <c r="R1786" s="4">
        <v>24.359387000000002</v>
      </c>
      <c r="S1786" s="3" t="s">
        <v>6340</v>
      </c>
      <c r="T1786" s="4">
        <v>10.37</v>
      </c>
      <c r="U1786" s="4">
        <v>1926.2863393800001</v>
      </c>
      <c r="V1786" s="10">
        <v>2123.7153389999999</v>
      </c>
      <c r="W1786" s="4" t="s">
        <v>2935</v>
      </c>
      <c r="X1786" s="4">
        <v>15.484999999999999</v>
      </c>
      <c r="Y1786" s="4">
        <v>9.98</v>
      </c>
      <c r="Z1786" s="4">
        <v>51.85</v>
      </c>
      <c r="AA1786" s="10">
        <v>27.742108079099999</v>
      </c>
      <c r="AB1786" s="10">
        <v>22.680051615099998</v>
      </c>
      <c r="AC1786" s="4">
        <v>4.6363969999999997</v>
      </c>
      <c r="AD1786" s="4">
        <v>4.3464079490985004</v>
      </c>
      <c r="AE1786" s="4">
        <v>4.5869922267923</v>
      </c>
      <c r="AF1786" s="4">
        <v>18.359843999999999</v>
      </c>
      <c r="AG1786" s="4">
        <v>14.9415158173345</v>
      </c>
      <c r="AH1786" s="4">
        <v>12.684534023088601</v>
      </c>
      <c r="AI1786" s="4">
        <v>2.5182129999999998</v>
      </c>
      <c r="AJ1786" s="4" t="s">
        <v>2924</v>
      </c>
    </row>
    <row r="1787" spans="1:36" hidden="1" x14ac:dyDescent="0.3">
      <c r="A1787" s="1" t="s">
        <v>1781</v>
      </c>
      <c r="B1787" s="2">
        <v>4010705</v>
      </c>
      <c r="C1787" s="3" t="s">
        <v>2936</v>
      </c>
      <c r="D1787" s="4">
        <v>738.05522089999999</v>
      </c>
      <c r="E1787" s="3" t="s">
        <v>3098</v>
      </c>
      <c r="F1787" s="3" t="s">
        <v>3098</v>
      </c>
      <c r="G1787" s="3" t="s">
        <v>3184</v>
      </c>
      <c r="H1787" s="3" t="s">
        <v>3608</v>
      </c>
      <c r="I1787" s="3" t="s">
        <v>3609</v>
      </c>
      <c r="J1787" s="4">
        <v>-17.060085999999998</v>
      </c>
      <c r="K1787" s="4">
        <v>2.696958</v>
      </c>
      <c r="L1787" s="4">
        <v>8.2329880000000006</v>
      </c>
      <c r="M1787" s="4">
        <v>7.0340629999999997</v>
      </c>
      <c r="N1787" s="4" t="s">
        <v>2924</v>
      </c>
      <c r="O1787" s="4">
        <v>5.8949129999999998</v>
      </c>
      <c r="P1787" s="4">
        <v>3.8569010000000001</v>
      </c>
      <c r="Q1787" s="4">
        <v>4.2557479999999996</v>
      </c>
      <c r="R1787" s="4">
        <v>12.746071000000001</v>
      </c>
      <c r="S1787" s="3" t="s">
        <v>6341</v>
      </c>
      <c r="T1787" s="4">
        <v>77.3</v>
      </c>
      <c r="U1787" s="4">
        <v>738.05522089999999</v>
      </c>
      <c r="V1787" s="10">
        <v>3830.6292199999998</v>
      </c>
      <c r="W1787" s="4" t="s">
        <v>2935</v>
      </c>
      <c r="X1787" s="4">
        <v>105.96</v>
      </c>
      <c r="Y1787" s="4">
        <v>59.664999999999999</v>
      </c>
      <c r="Z1787" s="4" t="s">
        <v>2924</v>
      </c>
      <c r="AA1787" s="10" t="s">
        <v>2924</v>
      </c>
      <c r="AB1787" s="10" t="s">
        <v>2924</v>
      </c>
      <c r="AC1787" s="4">
        <v>1.309121</v>
      </c>
      <c r="AD1787" s="4">
        <v>1.2039345472678</v>
      </c>
      <c r="AE1787" s="4">
        <v>1.3006403898884</v>
      </c>
      <c r="AF1787" s="4">
        <v>4.2557479999999996</v>
      </c>
      <c r="AG1787" s="4">
        <v>3.9491890079648</v>
      </c>
      <c r="AH1787" s="4">
        <v>4.3111879414429</v>
      </c>
      <c r="AI1787" s="4">
        <v>3.8569010000000001</v>
      </c>
      <c r="AJ1787" s="4">
        <v>3.8569010000000001</v>
      </c>
    </row>
    <row r="1788" spans="1:36" hidden="1" x14ac:dyDescent="0.3">
      <c r="A1788" s="1" t="s">
        <v>1782</v>
      </c>
      <c r="B1788" s="2">
        <v>106131381</v>
      </c>
      <c r="C1788" s="3" t="s">
        <v>2957</v>
      </c>
      <c r="D1788" s="4">
        <v>1094.115288</v>
      </c>
      <c r="E1788" s="3" t="s">
        <v>2937</v>
      </c>
      <c r="F1788" s="3" t="s">
        <v>2938</v>
      </c>
      <c r="G1788" s="3" t="s">
        <v>2994</v>
      </c>
      <c r="H1788" s="3" t="s">
        <v>3282</v>
      </c>
      <c r="I1788" s="3" t="s">
        <v>3747</v>
      </c>
      <c r="J1788" s="4">
        <v>547.39884400000005</v>
      </c>
      <c r="K1788" s="4">
        <v>221.83908099999999</v>
      </c>
      <c r="L1788" s="4">
        <v>42.675159000000001</v>
      </c>
      <c r="M1788" s="4">
        <v>54.838709999999999</v>
      </c>
      <c r="N1788" s="4" t="s">
        <v>2924</v>
      </c>
      <c r="O1788" s="4" t="s">
        <v>2924</v>
      </c>
      <c r="P1788" s="4">
        <v>75</v>
      </c>
      <c r="Q1788" s="4" t="s">
        <v>2924</v>
      </c>
      <c r="R1788" s="4" t="s">
        <v>2935</v>
      </c>
      <c r="S1788" s="3" t="s">
        <v>6342</v>
      </c>
      <c r="T1788" s="4">
        <v>33.6</v>
      </c>
      <c r="U1788" s="4">
        <v>1094.115288</v>
      </c>
      <c r="V1788" s="10">
        <v>1082.296548</v>
      </c>
      <c r="W1788" s="4" t="s">
        <v>2935</v>
      </c>
      <c r="X1788" s="4">
        <v>37.51</v>
      </c>
      <c r="Y1788" s="5" t="s">
        <v>4197</v>
      </c>
      <c r="Z1788" s="4" t="s">
        <v>2924</v>
      </c>
      <c r="AA1788" s="10" t="s">
        <v>2924</v>
      </c>
      <c r="AB1788" s="10" t="s">
        <v>2924</v>
      </c>
      <c r="AC1788" s="4" t="s">
        <v>2935</v>
      </c>
      <c r="AD1788" s="4" t="s">
        <v>2924</v>
      </c>
      <c r="AE1788" s="4" t="s">
        <v>2935</v>
      </c>
      <c r="AF1788" s="4" t="s">
        <v>2924</v>
      </c>
      <c r="AG1788" s="4" t="s">
        <v>2924</v>
      </c>
      <c r="AH1788" s="4" t="s">
        <v>2924</v>
      </c>
      <c r="AI1788" s="4">
        <v>75</v>
      </c>
      <c r="AJ1788" s="4">
        <v>75</v>
      </c>
    </row>
    <row r="1789" spans="1:36" hidden="1" x14ac:dyDescent="0.3">
      <c r="A1789" s="1" t="s">
        <v>1783</v>
      </c>
      <c r="B1789" s="2">
        <v>4964127</v>
      </c>
      <c r="C1789" s="3" t="s">
        <v>2919</v>
      </c>
      <c r="D1789" s="4">
        <v>1438.74914696</v>
      </c>
      <c r="E1789" s="3" t="s">
        <v>2946</v>
      </c>
      <c r="F1789" s="3" t="s">
        <v>3022</v>
      </c>
      <c r="G1789" s="3" t="s">
        <v>3029</v>
      </c>
      <c r="H1789" s="3" t="s">
        <v>3030</v>
      </c>
      <c r="I1789" s="3" t="s">
        <v>3194</v>
      </c>
      <c r="J1789" s="4">
        <v>36.086050999999998</v>
      </c>
      <c r="K1789" s="4">
        <v>-28.404527000000002</v>
      </c>
      <c r="L1789" s="4">
        <v>-2.872709</v>
      </c>
      <c r="M1789" s="4">
        <v>9.0656289999999995</v>
      </c>
      <c r="N1789" s="4">
        <v>28.838235000000001</v>
      </c>
      <c r="O1789" s="4">
        <v>32.710591999999998</v>
      </c>
      <c r="P1789" s="4">
        <v>8.0550420000000003</v>
      </c>
      <c r="Q1789" s="4">
        <v>22.953088000000001</v>
      </c>
      <c r="R1789" s="4">
        <v>39.938431000000001</v>
      </c>
      <c r="S1789" s="3" t="s">
        <v>6343</v>
      </c>
      <c r="T1789" s="4">
        <v>39.22</v>
      </c>
      <c r="U1789" s="4">
        <v>1438.74914696</v>
      </c>
      <c r="V1789" s="10">
        <v>1342.021146</v>
      </c>
      <c r="W1789" s="4">
        <v>1.2748597654258</v>
      </c>
      <c r="X1789" s="4">
        <v>58.09</v>
      </c>
      <c r="Y1789" s="4">
        <v>28.25</v>
      </c>
      <c r="Z1789" s="4">
        <v>28.838235000000001</v>
      </c>
      <c r="AA1789" s="10">
        <v>25.578816930799999</v>
      </c>
      <c r="AB1789" s="10">
        <v>27.5228070175</v>
      </c>
      <c r="AC1789" s="4">
        <v>7.0208849999999998</v>
      </c>
      <c r="AD1789" s="4">
        <v>6.4254333316735002</v>
      </c>
      <c r="AE1789" s="4">
        <v>6.6088961037329996</v>
      </c>
      <c r="AF1789" s="4">
        <v>22.953088000000001</v>
      </c>
      <c r="AG1789" s="4">
        <v>20.178341643110599</v>
      </c>
      <c r="AH1789" s="4">
        <v>21.2201311358141</v>
      </c>
      <c r="AI1789" s="4">
        <v>8.0550420000000003</v>
      </c>
      <c r="AJ1789" s="4">
        <v>8.2170539999999992</v>
      </c>
    </row>
    <row r="1790" spans="1:36" hidden="1" x14ac:dyDescent="0.3">
      <c r="A1790" s="1" t="s">
        <v>1784</v>
      </c>
      <c r="B1790" s="2">
        <v>4057757</v>
      </c>
      <c r="C1790" s="3" t="s">
        <v>2919</v>
      </c>
      <c r="D1790" s="4">
        <v>46595.598956280002</v>
      </c>
      <c r="E1790" s="3" t="s">
        <v>2930</v>
      </c>
      <c r="F1790" s="3" t="s">
        <v>2954</v>
      </c>
      <c r="G1790" s="3" t="s">
        <v>2955</v>
      </c>
      <c r="H1790" s="3" t="s">
        <v>3393</v>
      </c>
      <c r="I1790" s="3" t="s">
        <v>3394</v>
      </c>
      <c r="J1790" s="4">
        <v>46.600361999999997</v>
      </c>
      <c r="K1790" s="4">
        <v>14.781254000000001</v>
      </c>
      <c r="L1790" s="4">
        <v>9.1263970000000008</v>
      </c>
      <c r="M1790" s="4">
        <v>2.9329610000000002</v>
      </c>
      <c r="N1790" s="4">
        <v>48.198573000000003</v>
      </c>
      <c r="O1790" s="4">
        <v>31.532478000000001</v>
      </c>
      <c r="P1790" s="4">
        <v>4.2083680000000001</v>
      </c>
      <c r="Q1790" s="4">
        <v>21.497001999999998</v>
      </c>
      <c r="R1790" s="4">
        <v>32.773327000000002</v>
      </c>
      <c r="S1790" s="3" t="s">
        <v>6344</v>
      </c>
      <c r="T1790" s="4">
        <v>81.069999999999993</v>
      </c>
      <c r="U1790" s="4">
        <v>46595.598956280002</v>
      </c>
      <c r="V1790" s="10">
        <v>56644.598956000002</v>
      </c>
      <c r="W1790" s="4">
        <v>1.1841618354508401</v>
      </c>
      <c r="X1790" s="4">
        <v>81.349999999999994</v>
      </c>
      <c r="Y1790" s="4">
        <v>53.615000000000002</v>
      </c>
      <c r="Z1790" s="4">
        <v>48.198573000000003</v>
      </c>
      <c r="AA1790" s="10">
        <v>26.518596055</v>
      </c>
      <c r="AB1790" s="10">
        <v>28.979549524700001</v>
      </c>
      <c r="AC1790" s="4">
        <v>8.0724809999999998</v>
      </c>
      <c r="AD1790" s="4">
        <v>11.4824095226043</v>
      </c>
      <c r="AE1790" s="4">
        <v>12.121349862679001</v>
      </c>
      <c r="AF1790" s="4">
        <v>21.497001999999998</v>
      </c>
      <c r="AG1790" s="4">
        <v>20.2180238885969</v>
      </c>
      <c r="AH1790" s="4">
        <v>21.403678457802101</v>
      </c>
      <c r="AI1790" s="4">
        <v>4.2083680000000001</v>
      </c>
      <c r="AJ1790" s="4" t="s">
        <v>2924</v>
      </c>
    </row>
    <row r="1791" spans="1:36" hidden="1" x14ac:dyDescent="0.3">
      <c r="A1791" s="1" t="s">
        <v>1785</v>
      </c>
      <c r="B1791" s="2">
        <v>4810724</v>
      </c>
      <c r="C1791" s="3" t="s">
        <v>2919</v>
      </c>
      <c r="D1791" s="4">
        <v>22081.80168416</v>
      </c>
      <c r="E1791" s="3" t="s">
        <v>2920</v>
      </c>
      <c r="F1791" s="3" t="s">
        <v>2921</v>
      </c>
      <c r="G1791" s="3" t="s">
        <v>2942</v>
      </c>
      <c r="H1791" s="3" t="s">
        <v>2942</v>
      </c>
      <c r="I1791" s="3" t="s">
        <v>3344</v>
      </c>
      <c r="J1791" s="4">
        <v>204.10909100000001</v>
      </c>
      <c r="K1791" s="4">
        <v>36.416279000000003</v>
      </c>
      <c r="L1791" s="4">
        <v>39.441434000000001</v>
      </c>
      <c r="M1791" s="4">
        <v>14.514583</v>
      </c>
      <c r="N1791" s="4" t="s">
        <v>2924</v>
      </c>
      <c r="O1791" s="4" t="s">
        <v>2924</v>
      </c>
      <c r="P1791" s="4">
        <v>23.634308000000001</v>
      </c>
      <c r="Q1791" s="4" t="s">
        <v>2924</v>
      </c>
      <c r="R1791" s="4" t="s">
        <v>2924</v>
      </c>
      <c r="S1791" s="3" t="s">
        <v>6345</v>
      </c>
      <c r="T1791" s="4">
        <v>167.26</v>
      </c>
      <c r="U1791" s="4">
        <v>22081.80168416</v>
      </c>
      <c r="V1791" s="10">
        <v>21635.200683999999</v>
      </c>
      <c r="W1791" s="4" t="s">
        <v>2935</v>
      </c>
      <c r="X1791" s="4">
        <v>171.94990000000001</v>
      </c>
      <c r="Y1791" s="4">
        <v>53.618299999999998</v>
      </c>
      <c r="Z1791" s="4" t="s">
        <v>2924</v>
      </c>
      <c r="AA1791" s="10" t="s">
        <v>2924</v>
      </c>
      <c r="AB1791" s="10" t="s">
        <v>2924</v>
      </c>
      <c r="AC1791" s="4">
        <v>14.122608</v>
      </c>
      <c r="AD1791" s="4">
        <v>12.4093793526706</v>
      </c>
      <c r="AE1791" s="4">
        <v>13.2626954995748</v>
      </c>
      <c r="AF1791" s="4" t="s">
        <v>2924</v>
      </c>
      <c r="AG1791" s="4" t="s">
        <v>2924</v>
      </c>
      <c r="AH1791" s="4" t="s">
        <v>2924</v>
      </c>
      <c r="AI1791" s="4">
        <v>23.634308000000001</v>
      </c>
      <c r="AJ1791" s="4">
        <v>23.634308000000001</v>
      </c>
    </row>
    <row r="1792" spans="1:36" hidden="1" x14ac:dyDescent="0.3">
      <c r="A1792" s="1" t="s">
        <v>1786</v>
      </c>
      <c r="B1792" s="2">
        <v>4244066</v>
      </c>
      <c r="C1792" s="3" t="s">
        <v>2936</v>
      </c>
      <c r="D1792" s="4">
        <v>1857.7205269200001</v>
      </c>
      <c r="E1792" s="3" t="s">
        <v>2930</v>
      </c>
      <c r="F1792" s="3" t="s">
        <v>2931</v>
      </c>
      <c r="G1792" s="3" t="s">
        <v>2931</v>
      </c>
      <c r="H1792" s="3" t="s">
        <v>2932</v>
      </c>
      <c r="I1792" s="3" t="s">
        <v>2933</v>
      </c>
      <c r="J1792" s="4">
        <v>49.495258999999997</v>
      </c>
      <c r="K1792" s="4">
        <v>16.274090000000001</v>
      </c>
      <c r="L1792" s="4">
        <v>16.718413999999999</v>
      </c>
      <c r="M1792" s="4">
        <v>0.59695399999999998</v>
      </c>
      <c r="N1792" s="4">
        <v>15.1300309597523</v>
      </c>
      <c r="O1792" s="4">
        <v>16.214333</v>
      </c>
      <c r="P1792" s="4">
        <v>1.43693</v>
      </c>
      <c r="Q1792" s="4" t="s">
        <v>2935</v>
      </c>
      <c r="R1792" s="4" t="s">
        <v>2935</v>
      </c>
      <c r="S1792" s="3" t="s">
        <v>6346</v>
      </c>
      <c r="T1792" s="4">
        <v>48.87</v>
      </c>
      <c r="U1792" s="4">
        <v>1857.7205269200001</v>
      </c>
      <c r="V1792" s="10" t="s">
        <v>2935</v>
      </c>
      <c r="W1792" s="4">
        <v>2.3736443625946402</v>
      </c>
      <c r="X1792" s="4">
        <v>51.755000000000003</v>
      </c>
      <c r="Y1792" s="4">
        <v>32.130000000000003</v>
      </c>
      <c r="Z1792" s="4">
        <v>15.130031000000001</v>
      </c>
      <c r="AA1792" s="10">
        <v>15.195895522300001</v>
      </c>
      <c r="AB1792" s="10">
        <v>15.262336039899999</v>
      </c>
      <c r="AC1792" s="4" t="s">
        <v>2935</v>
      </c>
      <c r="AD1792" s="4" t="s">
        <v>2935</v>
      </c>
      <c r="AE1792" s="4" t="s">
        <v>2935</v>
      </c>
      <c r="AF1792" s="4" t="s">
        <v>2935</v>
      </c>
      <c r="AG1792" s="4" t="s">
        <v>2935</v>
      </c>
      <c r="AH1792" s="4" t="s">
        <v>2935</v>
      </c>
      <c r="AI1792" s="4">
        <v>1.43693</v>
      </c>
      <c r="AJ1792" s="4">
        <v>1.9892540000000001</v>
      </c>
    </row>
    <row r="1793" spans="1:36" hidden="1" x14ac:dyDescent="0.3">
      <c r="A1793" s="1" t="s">
        <v>1787</v>
      </c>
      <c r="B1793" s="2">
        <v>4910100</v>
      </c>
      <c r="C1793" s="3" t="s">
        <v>2919</v>
      </c>
      <c r="D1793" s="4">
        <v>4481.1990680199997</v>
      </c>
      <c r="E1793" s="3" t="s">
        <v>3007</v>
      </c>
      <c r="F1793" s="3" t="s">
        <v>3008</v>
      </c>
      <c r="G1793" s="3" t="s">
        <v>3317</v>
      </c>
      <c r="H1793" s="3" t="s">
        <v>3363</v>
      </c>
      <c r="I1793" s="3" t="s">
        <v>3398</v>
      </c>
      <c r="J1793" s="4">
        <v>-1.583059</v>
      </c>
      <c r="K1793" s="4">
        <v>5.9774190000000003</v>
      </c>
      <c r="L1793" s="4">
        <v>4.8860650000000003</v>
      </c>
      <c r="M1793" s="4">
        <v>-0.70524799999999999</v>
      </c>
      <c r="N1793" s="4">
        <v>24.336552999999999</v>
      </c>
      <c r="O1793" s="4">
        <v>28.545020999999998</v>
      </c>
      <c r="P1793" s="4">
        <v>14.384014000000001</v>
      </c>
      <c r="Q1793" s="4">
        <v>17.000829</v>
      </c>
      <c r="R1793" s="4">
        <v>38.379631000000003</v>
      </c>
      <c r="S1793" s="3" t="s">
        <v>6347</v>
      </c>
      <c r="T1793" s="4">
        <v>47.87</v>
      </c>
      <c r="U1793" s="4">
        <v>4481.1990680199997</v>
      </c>
      <c r="V1793" s="10">
        <v>4451.1400679999997</v>
      </c>
      <c r="W1793" s="4" t="s">
        <v>2935</v>
      </c>
      <c r="X1793" s="4">
        <v>53.58</v>
      </c>
      <c r="Y1793" s="4">
        <v>42.85</v>
      </c>
      <c r="Z1793" s="4">
        <v>24.336552999999999</v>
      </c>
      <c r="AA1793" s="10">
        <v>23.9853692754</v>
      </c>
      <c r="AB1793" s="10">
        <v>23.8810288747</v>
      </c>
      <c r="AC1793" s="4">
        <v>3.718807</v>
      </c>
      <c r="AD1793" s="4">
        <v>3.6346809575657999</v>
      </c>
      <c r="AE1793" s="4">
        <v>3.6543440125679001</v>
      </c>
      <c r="AF1793" s="4">
        <v>17.000829</v>
      </c>
      <c r="AG1793" s="4">
        <v>16.958539439841001</v>
      </c>
      <c r="AH1793" s="4">
        <v>17.114254752833901</v>
      </c>
      <c r="AI1793" s="4">
        <v>14.384014000000001</v>
      </c>
      <c r="AJ1793" s="4">
        <v>15.100946</v>
      </c>
    </row>
    <row r="1794" spans="1:36" hidden="1" x14ac:dyDescent="0.3">
      <c r="A1794" s="1" t="s">
        <v>1788</v>
      </c>
      <c r="B1794" s="2">
        <v>4137151</v>
      </c>
      <c r="C1794" s="3" t="s">
        <v>2919</v>
      </c>
      <c r="D1794" s="4">
        <v>653.01572976</v>
      </c>
      <c r="E1794" s="3" t="s">
        <v>3107</v>
      </c>
      <c r="F1794" s="3" t="s">
        <v>3108</v>
      </c>
      <c r="G1794" s="3" t="s">
        <v>3328</v>
      </c>
      <c r="H1794" s="3" t="s">
        <v>3436</v>
      </c>
      <c r="I1794" s="3" t="s">
        <v>3437</v>
      </c>
      <c r="J1794" s="4">
        <v>61.124122</v>
      </c>
      <c r="K1794" s="4">
        <v>0.291545</v>
      </c>
      <c r="L1794" s="4">
        <v>-0.79307899999999998</v>
      </c>
      <c r="M1794" s="4">
        <v>3.7707389999999998</v>
      </c>
      <c r="N1794" s="4" t="s">
        <v>2924</v>
      </c>
      <c r="O1794" s="4">
        <v>16.420048000000001</v>
      </c>
      <c r="P1794" s="4">
        <v>1.6970890000000001</v>
      </c>
      <c r="Q1794" s="4">
        <v>23.668517999999999</v>
      </c>
      <c r="R1794" s="4">
        <v>13.743429000000001</v>
      </c>
      <c r="S1794" s="3" t="s">
        <v>6348</v>
      </c>
      <c r="T1794" s="4">
        <v>6.88</v>
      </c>
      <c r="U1794" s="4">
        <v>653.01572976</v>
      </c>
      <c r="V1794" s="10">
        <v>627.21572900000001</v>
      </c>
      <c r="W1794" s="4" t="s">
        <v>2935</v>
      </c>
      <c r="X1794" s="4">
        <v>7.39</v>
      </c>
      <c r="Y1794" s="5" t="s">
        <v>6349</v>
      </c>
      <c r="Z1794" s="4" t="s">
        <v>2924</v>
      </c>
      <c r="AA1794" s="10">
        <v>79.354094579000005</v>
      </c>
      <c r="AB1794" s="10" t="s">
        <v>2924</v>
      </c>
      <c r="AC1794" s="4">
        <v>2.5569329999999999</v>
      </c>
      <c r="AD1794" s="4">
        <v>2.3577322770415998</v>
      </c>
      <c r="AE1794" s="4">
        <v>2.6328711470249</v>
      </c>
      <c r="AF1794" s="4">
        <v>23.668517999999999</v>
      </c>
      <c r="AG1794" s="4">
        <v>11.461228487893999</v>
      </c>
      <c r="AH1794" s="4">
        <v>15.709849192235399</v>
      </c>
      <c r="AI1794" s="4">
        <v>1.6970890000000001</v>
      </c>
      <c r="AJ1794" s="4">
        <v>30.990991000000001</v>
      </c>
    </row>
    <row r="1795" spans="1:36" hidden="1" x14ac:dyDescent="0.3">
      <c r="A1795" s="1" t="s">
        <v>1789</v>
      </c>
      <c r="B1795" s="2">
        <v>7180784</v>
      </c>
      <c r="C1795" s="3" t="s">
        <v>2957</v>
      </c>
      <c r="D1795" s="4">
        <v>839.59438639999996</v>
      </c>
      <c r="E1795" s="3" t="s">
        <v>3098</v>
      </c>
      <c r="F1795" s="3" t="s">
        <v>3098</v>
      </c>
      <c r="G1795" s="3" t="s">
        <v>3184</v>
      </c>
      <c r="H1795" s="3" t="s">
        <v>3185</v>
      </c>
      <c r="I1795" s="3" t="s">
        <v>3304</v>
      </c>
      <c r="J1795" s="4">
        <v>67.619048000000006</v>
      </c>
      <c r="K1795" s="4">
        <v>3.5294120000000002</v>
      </c>
      <c r="L1795" s="4">
        <v>-6.8783070000000004</v>
      </c>
      <c r="M1795" s="4">
        <v>2.9239769999999998</v>
      </c>
      <c r="N1795" s="4">
        <v>16.266173999999999</v>
      </c>
      <c r="O1795" s="4">
        <v>6.1111110000000002</v>
      </c>
      <c r="P1795" s="4">
        <v>0.961538</v>
      </c>
      <c r="Q1795" s="4">
        <v>2.1792069999999999</v>
      </c>
      <c r="R1795" s="4" t="s">
        <v>2935</v>
      </c>
      <c r="S1795" s="3" t="s">
        <v>6350</v>
      </c>
      <c r="T1795" s="5" t="s">
        <v>4452</v>
      </c>
      <c r="U1795" s="4">
        <v>839.59438639999996</v>
      </c>
      <c r="V1795" s="10">
        <v>1159.2593859999999</v>
      </c>
      <c r="W1795" s="4" t="s">
        <v>2935</v>
      </c>
      <c r="X1795" s="5" t="s">
        <v>6351</v>
      </c>
      <c r="Y1795" s="5" t="s">
        <v>3568</v>
      </c>
      <c r="Z1795" s="4">
        <v>16.266173999999999</v>
      </c>
      <c r="AA1795" s="10">
        <v>8.1481481481000007</v>
      </c>
      <c r="AB1795" s="10">
        <v>11.8918918918</v>
      </c>
      <c r="AC1795" s="4">
        <v>0.916018</v>
      </c>
      <c r="AD1795" s="4">
        <v>0.85526425810069995</v>
      </c>
      <c r="AE1795" s="4">
        <v>0.90177544359140005</v>
      </c>
      <c r="AF1795" s="4">
        <v>2.1792069999999999</v>
      </c>
      <c r="AG1795" s="4">
        <v>3.6778533819797001</v>
      </c>
      <c r="AH1795" s="4">
        <v>3.8940523547194998</v>
      </c>
      <c r="AI1795" s="4">
        <v>0.961538</v>
      </c>
      <c r="AJ1795" s="4">
        <v>5.3140099999999997</v>
      </c>
    </row>
    <row r="1796" spans="1:36" hidden="1" x14ac:dyDescent="0.3">
      <c r="A1796" s="1" t="s">
        <v>1790</v>
      </c>
      <c r="B1796" s="2">
        <v>4010821</v>
      </c>
      <c r="C1796" s="3" t="s">
        <v>2936</v>
      </c>
      <c r="D1796" s="4">
        <v>5867.8525950900002</v>
      </c>
      <c r="E1796" s="3" t="s">
        <v>3095</v>
      </c>
      <c r="F1796" s="3" t="s">
        <v>3095</v>
      </c>
      <c r="G1796" s="3" t="s">
        <v>3217</v>
      </c>
      <c r="H1796" s="3" t="s">
        <v>3217</v>
      </c>
      <c r="I1796" s="3" t="s">
        <v>3748</v>
      </c>
      <c r="J1796" s="4">
        <v>25.351288</v>
      </c>
      <c r="K1796" s="4">
        <v>9.1975519999999999</v>
      </c>
      <c r="L1796" s="4">
        <v>2.7022710000000001</v>
      </c>
      <c r="M1796" s="4">
        <v>5.1571709999999999</v>
      </c>
      <c r="N1796" s="4">
        <v>76.464286000000001</v>
      </c>
      <c r="O1796" s="4">
        <v>43.753405999999998</v>
      </c>
      <c r="P1796" s="4">
        <v>2.0522079999999998</v>
      </c>
      <c r="Q1796" s="4">
        <v>7.2592340000000002</v>
      </c>
      <c r="R1796" s="4">
        <v>209.780373</v>
      </c>
      <c r="S1796" s="3" t="s">
        <v>6352</v>
      </c>
      <c r="T1796" s="4">
        <v>64.23</v>
      </c>
      <c r="U1796" s="4">
        <v>5867.8525950900002</v>
      </c>
      <c r="V1796" s="10">
        <v>8608.5735949999998</v>
      </c>
      <c r="W1796" s="4">
        <v>3.2072240386112401</v>
      </c>
      <c r="X1796" s="4">
        <v>64.3</v>
      </c>
      <c r="Y1796" s="4">
        <v>45.32</v>
      </c>
      <c r="Z1796" s="4">
        <v>76.464286000000001</v>
      </c>
      <c r="AA1796" s="10">
        <v>10.5745627682</v>
      </c>
      <c r="AB1796" s="10">
        <v>10.5745627682</v>
      </c>
      <c r="AC1796" s="4">
        <v>4.4264340000000004</v>
      </c>
      <c r="AD1796" s="4">
        <v>3.3592894757469001</v>
      </c>
      <c r="AE1796" s="4">
        <v>3.3592894757469001</v>
      </c>
      <c r="AF1796" s="4">
        <v>7.2592340000000002</v>
      </c>
      <c r="AG1796" s="4">
        <v>6.7571221310832001</v>
      </c>
      <c r="AH1796" s="4">
        <v>6.7571221310832001</v>
      </c>
      <c r="AI1796" s="4">
        <v>2.0522079999999998</v>
      </c>
      <c r="AJ1796" s="5" t="s">
        <v>6353</v>
      </c>
    </row>
    <row r="1797" spans="1:36" hidden="1" x14ac:dyDescent="0.3">
      <c r="A1797" s="1" t="s">
        <v>1791</v>
      </c>
      <c r="B1797" s="2">
        <v>102983</v>
      </c>
      <c r="C1797" s="3" t="s">
        <v>2936</v>
      </c>
      <c r="D1797" s="4">
        <v>3529.7485934400001</v>
      </c>
      <c r="E1797" s="3" t="s">
        <v>2977</v>
      </c>
      <c r="F1797" s="3" t="s">
        <v>2978</v>
      </c>
      <c r="G1797" s="3" t="s">
        <v>3083</v>
      </c>
      <c r="H1797" s="3" t="s">
        <v>3083</v>
      </c>
      <c r="I1797" s="3" t="s">
        <v>2980</v>
      </c>
      <c r="J1797" s="4">
        <v>43.112338999999999</v>
      </c>
      <c r="K1797" s="4">
        <v>1.2904070000000001</v>
      </c>
      <c r="L1797" s="4">
        <v>3.1868280000000002</v>
      </c>
      <c r="M1797" s="4">
        <v>-3.8589999999999999E-2</v>
      </c>
      <c r="N1797" s="4">
        <v>26.704467353951902</v>
      </c>
      <c r="O1797" s="4">
        <v>16.978370000000002</v>
      </c>
      <c r="P1797" s="4">
        <v>2.7583150000000001</v>
      </c>
      <c r="Q1797" s="4">
        <v>18.215350000000001</v>
      </c>
      <c r="R1797" s="4">
        <v>24.150921</v>
      </c>
      <c r="S1797" s="3" t="s">
        <v>6354</v>
      </c>
      <c r="T1797" s="4">
        <v>77.709999999999994</v>
      </c>
      <c r="U1797" s="4">
        <v>3529.7485934400001</v>
      </c>
      <c r="V1797" s="10">
        <v>4668.9585930000003</v>
      </c>
      <c r="W1797" s="4">
        <v>4.63260841590529</v>
      </c>
      <c r="X1797" s="4">
        <v>86.13</v>
      </c>
      <c r="Y1797" s="4">
        <v>51.59</v>
      </c>
      <c r="Z1797" s="4">
        <v>26.704467000000001</v>
      </c>
      <c r="AA1797" s="10">
        <v>25.240353384399999</v>
      </c>
      <c r="AB1797" s="10">
        <v>26.5040927694</v>
      </c>
      <c r="AC1797" s="4">
        <v>14.154878999999999</v>
      </c>
      <c r="AD1797" s="4">
        <v>13.600858860052099</v>
      </c>
      <c r="AE1797" s="4">
        <v>14.374167526204801</v>
      </c>
      <c r="AF1797" s="4">
        <v>18.215350000000001</v>
      </c>
      <c r="AG1797" s="4">
        <v>16.732069820905402</v>
      </c>
      <c r="AH1797" s="4">
        <v>17.889744679008601</v>
      </c>
      <c r="AI1797" s="4">
        <v>2.7583150000000001</v>
      </c>
      <c r="AJ1797" s="4">
        <v>2.7583150000000001</v>
      </c>
    </row>
    <row r="1798" spans="1:36" hidden="1" x14ac:dyDescent="0.3">
      <c r="A1798" s="1" t="s">
        <v>1792</v>
      </c>
      <c r="B1798" s="2">
        <v>4079792</v>
      </c>
      <c r="C1798" s="3" t="s">
        <v>2971</v>
      </c>
      <c r="D1798" s="4">
        <v>1952.9865336</v>
      </c>
      <c r="E1798" s="3" t="s">
        <v>2920</v>
      </c>
      <c r="F1798" s="3" t="s">
        <v>2961</v>
      </c>
      <c r="G1798" s="3" t="s">
        <v>2974</v>
      </c>
      <c r="H1798" s="3" t="s">
        <v>2975</v>
      </c>
      <c r="I1798" s="3" t="s">
        <v>3749</v>
      </c>
      <c r="J1798" s="4">
        <v>64.473342000000002</v>
      </c>
      <c r="K1798" s="4">
        <v>-2.879521</v>
      </c>
      <c r="L1798" s="4">
        <v>5.8941730000000003</v>
      </c>
      <c r="M1798" s="4">
        <v>0.49261100000000002</v>
      </c>
      <c r="N1798" s="4">
        <v>15.845653</v>
      </c>
      <c r="O1798" s="4">
        <v>21.076487</v>
      </c>
      <c r="P1798" s="4">
        <v>1.9858070000000001</v>
      </c>
      <c r="Q1798" s="4">
        <v>12.776439</v>
      </c>
      <c r="R1798" s="4">
        <v>27.460968000000001</v>
      </c>
      <c r="S1798" s="3" t="s">
        <v>6355</v>
      </c>
      <c r="T1798" s="4">
        <v>126.48</v>
      </c>
      <c r="U1798" s="4">
        <v>1952.9865336</v>
      </c>
      <c r="V1798" s="10">
        <v>1938.198533</v>
      </c>
      <c r="W1798" s="4">
        <v>1.9291587602783</v>
      </c>
      <c r="X1798" s="4">
        <v>138.49</v>
      </c>
      <c r="Y1798" s="4">
        <v>75.53</v>
      </c>
      <c r="Z1798" s="4">
        <v>15.845653</v>
      </c>
      <c r="AA1798" s="10" t="s">
        <v>2935</v>
      </c>
      <c r="AB1798" s="10" t="s">
        <v>2935</v>
      </c>
      <c r="AC1798" s="4">
        <v>1.5844389999999999</v>
      </c>
      <c r="AD1798" s="4" t="s">
        <v>2935</v>
      </c>
      <c r="AE1798" s="4" t="s">
        <v>2935</v>
      </c>
      <c r="AF1798" s="4">
        <v>12.776439</v>
      </c>
      <c r="AG1798" s="4" t="s">
        <v>2935</v>
      </c>
      <c r="AH1798" s="4" t="s">
        <v>2935</v>
      </c>
      <c r="AI1798" s="4">
        <v>1.9858070000000001</v>
      </c>
      <c r="AJ1798" s="4">
        <v>2.459743</v>
      </c>
    </row>
    <row r="1799" spans="1:36" hidden="1" x14ac:dyDescent="0.3">
      <c r="A1799" s="1" t="s">
        <v>1793</v>
      </c>
      <c r="B1799" s="2">
        <v>4987134</v>
      </c>
      <c r="C1799" s="3" t="s">
        <v>2936</v>
      </c>
      <c r="D1799" s="4">
        <v>558.58484917999999</v>
      </c>
      <c r="E1799" s="3" t="s">
        <v>2937</v>
      </c>
      <c r="F1799" s="3" t="s">
        <v>2938</v>
      </c>
      <c r="G1799" s="3" t="s">
        <v>2952</v>
      </c>
      <c r="H1799" s="3" t="s">
        <v>2952</v>
      </c>
      <c r="I1799" s="3" t="s">
        <v>3330</v>
      </c>
      <c r="J1799" s="4">
        <v>1.904145</v>
      </c>
      <c r="K1799" s="4">
        <v>6.6856520000000002</v>
      </c>
      <c r="L1799" s="4">
        <v>5.7961270000000003</v>
      </c>
      <c r="M1799" s="4">
        <v>3.4451019999999999</v>
      </c>
      <c r="N1799" s="4">
        <v>16.534258000000001</v>
      </c>
      <c r="O1799" s="4" t="s">
        <v>2924</v>
      </c>
      <c r="P1799" s="4">
        <v>1.6117269999999999</v>
      </c>
      <c r="Q1799" s="4">
        <v>12.633692</v>
      </c>
      <c r="R1799" s="4" t="s">
        <v>2924</v>
      </c>
      <c r="S1799" s="3" t="s">
        <v>6356</v>
      </c>
      <c r="T1799" s="4">
        <v>78.67</v>
      </c>
      <c r="U1799" s="4">
        <v>558.58484917999999</v>
      </c>
      <c r="V1799" s="10">
        <v>535.55484899999999</v>
      </c>
      <c r="W1799" s="4">
        <v>1.2711325791279999</v>
      </c>
      <c r="X1799" s="4">
        <v>86.078000000000003</v>
      </c>
      <c r="Y1799" s="4">
        <v>69.58</v>
      </c>
      <c r="Z1799" s="4">
        <v>16.534258000000001</v>
      </c>
      <c r="AA1799" s="10">
        <v>15.294117647058799</v>
      </c>
      <c r="AB1799" s="10">
        <v>15.6026936026936</v>
      </c>
      <c r="AC1799" s="4">
        <v>1.5216700000000001</v>
      </c>
      <c r="AD1799" s="4">
        <v>0.89855159483680003</v>
      </c>
      <c r="AE1799" s="4">
        <v>0.90084023702303295</v>
      </c>
      <c r="AF1799" s="4">
        <v>12.633692</v>
      </c>
      <c r="AG1799" s="4" t="s">
        <v>2935</v>
      </c>
      <c r="AH1799" s="4" t="s">
        <v>2935</v>
      </c>
      <c r="AI1799" s="4">
        <v>1.6117269999999999</v>
      </c>
      <c r="AJ1799" s="4">
        <v>1.7294290000000001</v>
      </c>
    </row>
    <row r="1800" spans="1:36" hidden="1" x14ac:dyDescent="0.3">
      <c r="A1800" s="1" t="s">
        <v>1794</v>
      </c>
      <c r="B1800" s="2">
        <v>4579197</v>
      </c>
      <c r="C1800" s="3" t="s">
        <v>2936</v>
      </c>
      <c r="D1800" s="4">
        <v>3380.4879212000001</v>
      </c>
      <c r="E1800" s="3" t="s">
        <v>2977</v>
      </c>
      <c r="F1800" s="3" t="s">
        <v>2978</v>
      </c>
      <c r="G1800" s="3" t="s">
        <v>3141</v>
      </c>
      <c r="H1800" s="3" t="s">
        <v>3447</v>
      </c>
      <c r="I1800" s="3" t="s">
        <v>2980</v>
      </c>
      <c r="J1800" s="4">
        <v>34.434677000000001</v>
      </c>
      <c r="K1800" s="4">
        <v>-0.84954200000000002</v>
      </c>
      <c r="L1800" s="4">
        <v>3.1635260000000001</v>
      </c>
      <c r="M1800" s="4">
        <v>2.8286579999999999</v>
      </c>
      <c r="N1800" s="4">
        <v>25.935672514619899</v>
      </c>
      <c r="O1800" s="4">
        <v>10.410798</v>
      </c>
      <c r="P1800" s="4">
        <v>5.2305700000000002</v>
      </c>
      <c r="Q1800" s="4">
        <v>15.881553</v>
      </c>
      <c r="R1800" s="4">
        <v>21.789059000000002</v>
      </c>
      <c r="S1800" s="3" t="s">
        <v>6357</v>
      </c>
      <c r="T1800" s="4">
        <v>44.35</v>
      </c>
      <c r="U1800" s="4">
        <v>3380.4879212000001</v>
      </c>
      <c r="V1800" s="10">
        <v>7911.8879209999996</v>
      </c>
      <c r="W1800" s="4">
        <v>5.1409244644870302</v>
      </c>
      <c r="X1800" s="4">
        <v>49.44</v>
      </c>
      <c r="Y1800" s="4">
        <v>32.42</v>
      </c>
      <c r="Z1800" s="4">
        <v>24.274767000000001</v>
      </c>
      <c r="AA1800" s="10">
        <v>77.359148787699993</v>
      </c>
      <c r="AB1800" s="10">
        <v>45.101847802800002</v>
      </c>
      <c r="AC1800" s="4">
        <v>10.054221</v>
      </c>
      <c r="AD1800" s="4">
        <v>10.421874445194</v>
      </c>
      <c r="AE1800" s="4">
        <v>10.6142076629923</v>
      </c>
      <c r="AF1800" s="4">
        <v>15.881553</v>
      </c>
      <c r="AG1800" s="4">
        <v>16.1148782252363</v>
      </c>
      <c r="AH1800" s="4">
        <v>16.0937036235369</v>
      </c>
      <c r="AI1800" s="4">
        <v>5.2305700000000002</v>
      </c>
      <c r="AJ1800" s="4">
        <v>6.8887850000000004</v>
      </c>
    </row>
    <row r="1801" spans="1:36" hidden="1" x14ac:dyDescent="0.3">
      <c r="A1801" s="1" t="s">
        <v>1795</v>
      </c>
      <c r="B1801" s="2">
        <v>4404432</v>
      </c>
      <c r="C1801" s="3" t="s">
        <v>2919</v>
      </c>
      <c r="D1801" s="4">
        <v>918.22225990000004</v>
      </c>
      <c r="E1801" s="3" t="s">
        <v>2925</v>
      </c>
      <c r="F1801" s="3" t="s">
        <v>2926</v>
      </c>
      <c r="G1801" s="3" t="s">
        <v>2927</v>
      </c>
      <c r="H1801" s="3" t="s">
        <v>2928</v>
      </c>
      <c r="I1801" s="3" t="s">
        <v>3750</v>
      </c>
      <c r="J1801" s="4">
        <v>-41.318570999999999</v>
      </c>
      <c r="K1801" s="4">
        <v>13.867188000000001</v>
      </c>
      <c r="L1801" s="4">
        <v>20.454546000000001</v>
      </c>
      <c r="M1801" s="4">
        <v>5.7116949999999997</v>
      </c>
      <c r="N1801" s="4" t="s">
        <v>2924</v>
      </c>
      <c r="O1801" s="4">
        <v>34.093567</v>
      </c>
      <c r="P1801" s="4">
        <v>1.0922719999999999</v>
      </c>
      <c r="Q1801" s="4">
        <v>6.2785669999999998</v>
      </c>
      <c r="R1801" s="4">
        <v>27.911135999999999</v>
      </c>
      <c r="S1801" s="3" t="s">
        <v>6358</v>
      </c>
      <c r="T1801" s="4">
        <v>11.66</v>
      </c>
      <c r="U1801" s="4">
        <v>918.22225990000004</v>
      </c>
      <c r="V1801" s="10">
        <v>1668.5102589999999</v>
      </c>
      <c r="W1801" s="4" t="s">
        <v>2935</v>
      </c>
      <c r="X1801" s="4">
        <v>24.11</v>
      </c>
      <c r="Y1801" s="4">
        <v>9.56</v>
      </c>
      <c r="Z1801" s="4" t="s">
        <v>2924</v>
      </c>
      <c r="AA1801" s="10">
        <v>25.882352941099999</v>
      </c>
      <c r="AB1801" s="10">
        <v>23.6530347289</v>
      </c>
      <c r="AC1801" s="4">
        <v>0.76639400000000002</v>
      </c>
      <c r="AD1801" s="4">
        <v>0.88903398060399996</v>
      </c>
      <c r="AE1801" s="4">
        <v>0.91124692930509998</v>
      </c>
      <c r="AF1801" s="4">
        <v>6.2785669999999998</v>
      </c>
      <c r="AG1801" s="4">
        <v>10.1741408224143</v>
      </c>
      <c r="AH1801" s="4">
        <v>10.9428038799921</v>
      </c>
      <c r="AI1801" s="4">
        <v>1.0922719999999999</v>
      </c>
      <c r="AJ1801" s="4" t="s">
        <v>2924</v>
      </c>
    </row>
    <row r="1802" spans="1:36" hidden="1" x14ac:dyDescent="0.3">
      <c r="A1802" s="1" t="s">
        <v>1796</v>
      </c>
      <c r="B1802" s="2">
        <v>4912899</v>
      </c>
      <c r="C1802" s="3" t="s">
        <v>2936</v>
      </c>
      <c r="D1802" s="4">
        <v>1043.7174239999999</v>
      </c>
      <c r="E1802" s="3" t="s">
        <v>3007</v>
      </c>
      <c r="F1802" s="3" t="s">
        <v>3075</v>
      </c>
      <c r="G1802" s="3" t="s">
        <v>3075</v>
      </c>
      <c r="H1802" s="3" t="s">
        <v>3076</v>
      </c>
      <c r="I1802" s="3" t="s">
        <v>3077</v>
      </c>
      <c r="J1802" s="4">
        <v>168.709487</v>
      </c>
      <c r="K1802" s="4">
        <v>85.667751999999993</v>
      </c>
      <c r="L1802" s="4">
        <v>71.299774999999997</v>
      </c>
      <c r="M1802" s="4">
        <v>38.855055</v>
      </c>
      <c r="N1802" s="4">
        <v>31.020408</v>
      </c>
      <c r="O1802" s="4">
        <v>29.610389999999999</v>
      </c>
      <c r="P1802" s="4">
        <v>5.9897539999999996</v>
      </c>
      <c r="Q1802" s="4">
        <v>10.401837</v>
      </c>
      <c r="R1802" s="4">
        <v>49.094495999999999</v>
      </c>
      <c r="S1802" s="3" t="s">
        <v>6359</v>
      </c>
      <c r="T1802" s="4">
        <v>45.6</v>
      </c>
      <c r="U1802" s="4">
        <v>1043.7174239999999</v>
      </c>
      <c r="V1802" s="10">
        <v>1381.3534239999999</v>
      </c>
      <c r="W1802" s="4">
        <v>1.0526315789473699</v>
      </c>
      <c r="X1802" s="4">
        <v>45.61</v>
      </c>
      <c r="Y1802" s="4">
        <v>14.31</v>
      </c>
      <c r="Z1802" s="4">
        <v>31.020408</v>
      </c>
      <c r="AA1802" s="10" t="s">
        <v>2935</v>
      </c>
      <c r="AB1802" s="10">
        <v>19.1097560975</v>
      </c>
      <c r="AC1802" s="4">
        <v>1.112573</v>
      </c>
      <c r="AD1802" s="4" t="s">
        <v>2935</v>
      </c>
      <c r="AE1802" s="4">
        <v>0.58472661690659999</v>
      </c>
      <c r="AF1802" s="4">
        <v>10.401837</v>
      </c>
      <c r="AG1802" s="4" t="s">
        <v>2935</v>
      </c>
      <c r="AH1802" s="4">
        <v>9.9124614824856003</v>
      </c>
      <c r="AI1802" s="4">
        <v>5.9897539999999996</v>
      </c>
      <c r="AJ1802" s="4">
        <v>6.4920270000000002</v>
      </c>
    </row>
    <row r="1803" spans="1:36" hidden="1" x14ac:dyDescent="0.3">
      <c r="A1803" s="1" t="s">
        <v>1797</v>
      </c>
      <c r="B1803" s="2">
        <v>4098968</v>
      </c>
      <c r="C1803" s="3" t="s">
        <v>2936</v>
      </c>
      <c r="D1803" s="4">
        <v>1382.9460555400001</v>
      </c>
      <c r="E1803" s="3" t="s">
        <v>3098</v>
      </c>
      <c r="F1803" s="3" t="s">
        <v>3098</v>
      </c>
      <c r="G1803" s="3" t="s">
        <v>3099</v>
      </c>
      <c r="H1803" s="3" t="s">
        <v>3100</v>
      </c>
      <c r="I1803" s="3" t="s">
        <v>3101</v>
      </c>
      <c r="J1803" s="4">
        <v>35.871794999999999</v>
      </c>
      <c r="K1803" s="4">
        <v>21.956271999999998</v>
      </c>
      <c r="L1803" s="4">
        <v>10.453360999999999</v>
      </c>
      <c r="M1803" s="4">
        <v>0.30285800000000002</v>
      </c>
      <c r="N1803" s="4">
        <v>8.411111</v>
      </c>
      <c r="O1803" s="4">
        <v>5.4304160000000001</v>
      </c>
      <c r="P1803" s="4">
        <v>2.7207150000000002</v>
      </c>
      <c r="Q1803" s="4">
        <v>6.6507120000000004</v>
      </c>
      <c r="R1803" s="4">
        <v>10.517056999999999</v>
      </c>
      <c r="S1803" s="3" t="s">
        <v>6360</v>
      </c>
      <c r="T1803" s="4">
        <v>105.98</v>
      </c>
      <c r="U1803" s="4">
        <v>1382.9460555400001</v>
      </c>
      <c r="V1803" s="10">
        <v>1561.8000549999999</v>
      </c>
      <c r="W1803" s="4">
        <v>2.8307227778826198</v>
      </c>
      <c r="X1803" s="4">
        <v>113.04259999999999</v>
      </c>
      <c r="Y1803" s="4">
        <v>74.931899999999999</v>
      </c>
      <c r="Z1803" s="4">
        <v>8.411111</v>
      </c>
      <c r="AA1803" s="10" t="s">
        <v>2924</v>
      </c>
      <c r="AB1803" s="10" t="s">
        <v>2924</v>
      </c>
      <c r="AC1803" s="4">
        <v>6.0849510000000002</v>
      </c>
      <c r="AD1803" s="4">
        <v>4.1032176725414002</v>
      </c>
      <c r="AE1803" s="4">
        <v>5.6396481065088802</v>
      </c>
      <c r="AF1803" s="4">
        <v>6.6507120000000004</v>
      </c>
      <c r="AG1803" s="4">
        <v>5.5182227175682996</v>
      </c>
      <c r="AH1803" s="4">
        <v>7.4679767286973604</v>
      </c>
      <c r="AI1803" s="4">
        <v>2.7207150000000002</v>
      </c>
      <c r="AJ1803" s="4">
        <v>2.7927689999999998</v>
      </c>
    </row>
    <row r="1804" spans="1:36" hidden="1" x14ac:dyDescent="0.3">
      <c r="A1804" s="1" t="s">
        <v>1798</v>
      </c>
      <c r="B1804" s="2">
        <v>102896</v>
      </c>
      <c r="C1804" s="3" t="s">
        <v>2919</v>
      </c>
      <c r="D1804" s="4">
        <v>1650.1766875999999</v>
      </c>
      <c r="E1804" s="3" t="s">
        <v>2930</v>
      </c>
      <c r="F1804" s="3" t="s">
        <v>2954</v>
      </c>
      <c r="G1804" s="3" t="s">
        <v>3106</v>
      </c>
      <c r="H1804" s="3" t="s">
        <v>3106</v>
      </c>
      <c r="I1804" s="3" t="s">
        <v>3043</v>
      </c>
      <c r="J1804" s="4">
        <v>-8.7292159999999992</v>
      </c>
      <c r="K1804" s="4">
        <v>-1.2845219999999999</v>
      </c>
      <c r="L1804" s="4">
        <v>0.32637100000000002</v>
      </c>
      <c r="M1804" s="4">
        <v>1.519155</v>
      </c>
      <c r="N1804" s="4">
        <v>22.051649999999999</v>
      </c>
      <c r="O1804" s="4">
        <v>2.2669619999999999</v>
      </c>
      <c r="P1804" s="4">
        <v>0.61254600000000003</v>
      </c>
      <c r="Q1804" s="4" t="s">
        <v>2935</v>
      </c>
      <c r="R1804" s="4" t="s">
        <v>2935</v>
      </c>
      <c r="S1804" s="3" t="s">
        <v>6361</v>
      </c>
      <c r="T1804" s="4">
        <v>15.37</v>
      </c>
      <c r="U1804" s="4">
        <v>1650.1766875999999</v>
      </c>
      <c r="V1804" s="10" t="s">
        <v>2935</v>
      </c>
      <c r="W1804" s="4">
        <v>4.1639557579700703</v>
      </c>
      <c r="X1804" s="4">
        <v>19.68</v>
      </c>
      <c r="Y1804" s="4">
        <v>13.71</v>
      </c>
      <c r="Z1804" s="4">
        <v>22.051649999999999</v>
      </c>
      <c r="AA1804" s="10">
        <v>11.163567693199999</v>
      </c>
      <c r="AB1804" s="10">
        <v>6.5325586632999997</v>
      </c>
      <c r="AC1804" s="4" t="s">
        <v>2935</v>
      </c>
      <c r="AD1804" s="4" t="s">
        <v>2935</v>
      </c>
      <c r="AE1804" s="4" t="s">
        <v>2935</v>
      </c>
      <c r="AF1804" s="4" t="s">
        <v>2935</v>
      </c>
      <c r="AG1804" s="4" t="s">
        <v>2935</v>
      </c>
      <c r="AH1804" s="4" t="s">
        <v>2935</v>
      </c>
      <c r="AI1804" s="4">
        <v>0.61254600000000003</v>
      </c>
      <c r="AJ1804" s="4">
        <v>0.73145199999999999</v>
      </c>
    </row>
    <row r="1805" spans="1:36" hidden="1" x14ac:dyDescent="0.3">
      <c r="A1805" s="1" t="s">
        <v>1799</v>
      </c>
      <c r="B1805" s="2">
        <v>4318350</v>
      </c>
      <c r="C1805" s="3" t="s">
        <v>2936</v>
      </c>
      <c r="D1805" s="4">
        <v>1133.47999392</v>
      </c>
      <c r="E1805" s="3" t="s">
        <v>3098</v>
      </c>
      <c r="F1805" s="3" t="s">
        <v>3098</v>
      </c>
      <c r="G1805" s="3" t="s">
        <v>3099</v>
      </c>
      <c r="H1805" s="3" t="s">
        <v>3156</v>
      </c>
      <c r="I1805" s="3" t="s">
        <v>3341</v>
      </c>
      <c r="J1805" s="4">
        <v>8.2228119999999993</v>
      </c>
      <c r="K1805" s="4">
        <v>1.2406950000000001</v>
      </c>
      <c r="L1805" s="4">
        <v>0.92764400000000002</v>
      </c>
      <c r="M1805" s="4">
        <v>1.177929</v>
      </c>
      <c r="N1805" s="4">
        <v>14.58445</v>
      </c>
      <c r="O1805" s="4">
        <v>5.7810839999999999</v>
      </c>
      <c r="P1805" s="4">
        <v>0.95421900000000004</v>
      </c>
      <c r="Q1805" s="4">
        <v>6.7379069999999999</v>
      </c>
      <c r="R1805" s="4">
        <v>8.0241769999999999</v>
      </c>
      <c r="S1805" s="3" t="s">
        <v>6362</v>
      </c>
      <c r="T1805" s="4">
        <v>16.32</v>
      </c>
      <c r="U1805" s="4">
        <v>1133.47999392</v>
      </c>
      <c r="V1805" s="10">
        <v>1870.6519929999999</v>
      </c>
      <c r="W1805" s="4">
        <v>1.2254901960784299</v>
      </c>
      <c r="X1805" s="4">
        <v>18.18</v>
      </c>
      <c r="Y1805" s="4">
        <v>13.85</v>
      </c>
      <c r="Z1805" s="4">
        <v>14.58445</v>
      </c>
      <c r="AA1805" s="10">
        <v>9.8669891171999993</v>
      </c>
      <c r="AB1805" s="10">
        <v>12.4465188642</v>
      </c>
      <c r="AC1805" s="4">
        <v>3.3151130000000002</v>
      </c>
      <c r="AD1805" s="4">
        <v>3.8606999940149</v>
      </c>
      <c r="AE1805" s="4">
        <v>3.8484579080083998</v>
      </c>
      <c r="AF1805" s="4">
        <v>6.7379069999999999</v>
      </c>
      <c r="AG1805" s="4">
        <v>6.0607764777388997</v>
      </c>
      <c r="AH1805" s="4">
        <v>6.4086756825747004</v>
      </c>
      <c r="AI1805" s="4">
        <v>0.95421900000000004</v>
      </c>
      <c r="AJ1805" s="4">
        <v>0.95438599999999996</v>
      </c>
    </row>
    <row r="1806" spans="1:36" hidden="1" x14ac:dyDescent="0.3">
      <c r="A1806" s="1" t="s">
        <v>1800</v>
      </c>
      <c r="B1806" s="2">
        <v>4994909</v>
      </c>
      <c r="C1806" s="3" t="s">
        <v>2936</v>
      </c>
      <c r="D1806" s="4">
        <v>1576.2426092000001</v>
      </c>
      <c r="E1806" s="3" t="s">
        <v>2937</v>
      </c>
      <c r="F1806" s="3" t="s">
        <v>3060</v>
      </c>
      <c r="G1806" s="3" t="s">
        <v>3340</v>
      </c>
      <c r="H1806" s="3" t="s">
        <v>3340</v>
      </c>
      <c r="I1806" s="3" t="s">
        <v>3341</v>
      </c>
      <c r="J1806" s="4">
        <v>114.937759</v>
      </c>
      <c r="K1806" s="4">
        <v>0.27100299999999999</v>
      </c>
      <c r="L1806" s="4">
        <v>-11.859792000000001</v>
      </c>
      <c r="M1806" s="4">
        <v>-0.63303299999999996</v>
      </c>
      <c r="N1806" s="4">
        <v>3.90266</v>
      </c>
      <c r="O1806" s="4" t="s">
        <v>2924</v>
      </c>
      <c r="P1806" s="4">
        <v>0.52273099999999995</v>
      </c>
      <c r="Q1806" s="4">
        <v>4.913907</v>
      </c>
      <c r="R1806" s="4" t="s">
        <v>2924</v>
      </c>
      <c r="S1806" s="3" t="s">
        <v>6363</v>
      </c>
      <c r="T1806" s="4">
        <v>51.8</v>
      </c>
      <c r="U1806" s="4">
        <v>1576.2426092000001</v>
      </c>
      <c r="V1806" s="10">
        <v>3574.2716089999999</v>
      </c>
      <c r="W1806" s="4">
        <v>0.38610038610038599</v>
      </c>
      <c r="X1806" s="4">
        <v>65.89</v>
      </c>
      <c r="Y1806" s="4">
        <v>23.4</v>
      </c>
      <c r="Z1806" s="4">
        <v>3.90266</v>
      </c>
      <c r="AA1806" s="10">
        <v>3.1225887344999999</v>
      </c>
      <c r="AB1806" s="10">
        <v>3.855601042</v>
      </c>
      <c r="AC1806" s="4">
        <v>2.6898529999999998</v>
      </c>
      <c r="AD1806" s="4">
        <v>2.4814963167437001</v>
      </c>
      <c r="AE1806" s="4">
        <v>2.9166346592921002</v>
      </c>
      <c r="AF1806" s="4">
        <v>4.913907</v>
      </c>
      <c r="AG1806" s="4">
        <v>4.1050312086147001</v>
      </c>
      <c r="AH1806" s="4">
        <v>4.6242369864272002</v>
      </c>
      <c r="AI1806" s="4">
        <v>0.52273099999999995</v>
      </c>
      <c r="AJ1806" s="4">
        <v>0.53095000000000003</v>
      </c>
    </row>
    <row r="1807" spans="1:36" hidden="1" x14ac:dyDescent="0.3">
      <c r="A1807" s="1" t="s">
        <v>1801</v>
      </c>
      <c r="B1807" s="2">
        <v>111698547</v>
      </c>
      <c r="C1807" s="3" t="s">
        <v>2957</v>
      </c>
      <c r="D1807" s="4">
        <v>880.16507468999998</v>
      </c>
      <c r="E1807" s="3" t="s">
        <v>2930</v>
      </c>
      <c r="F1807" s="3" t="s">
        <v>2931</v>
      </c>
      <c r="G1807" s="3" t="s">
        <v>2931</v>
      </c>
      <c r="H1807" s="3" t="s">
        <v>2932</v>
      </c>
      <c r="I1807" s="3" t="s">
        <v>2933</v>
      </c>
      <c r="J1807" s="4">
        <v>49.673203000000001</v>
      </c>
      <c r="K1807" s="4">
        <v>15.139665000000001</v>
      </c>
      <c r="L1807" s="4">
        <v>11.950027</v>
      </c>
      <c r="M1807" s="4">
        <v>3.1531530000000001</v>
      </c>
      <c r="N1807" s="4">
        <v>58.8857142857143</v>
      </c>
      <c r="O1807" s="4">
        <v>25.570720000000001</v>
      </c>
      <c r="P1807" s="4">
        <v>1.1775800000000001</v>
      </c>
      <c r="Q1807" s="4" t="s">
        <v>2935</v>
      </c>
      <c r="R1807" s="4" t="s">
        <v>2935</v>
      </c>
      <c r="S1807" s="3" t="s">
        <v>6364</v>
      </c>
      <c r="T1807" s="4">
        <v>20.61</v>
      </c>
      <c r="U1807" s="4">
        <v>880.16507468999998</v>
      </c>
      <c r="V1807" s="10" t="s">
        <v>2935</v>
      </c>
      <c r="W1807" s="4" t="s">
        <v>2935</v>
      </c>
      <c r="X1807" s="4">
        <v>20.98</v>
      </c>
      <c r="Y1807" s="4">
        <v>13.1</v>
      </c>
      <c r="Z1807" s="4">
        <v>69.628377999999998</v>
      </c>
      <c r="AA1807" s="10">
        <v>15.732824427400001</v>
      </c>
      <c r="AB1807" s="10">
        <v>18.567567567499999</v>
      </c>
      <c r="AC1807" s="4" t="s">
        <v>2935</v>
      </c>
      <c r="AD1807" s="4" t="s">
        <v>2935</v>
      </c>
      <c r="AE1807" s="4" t="s">
        <v>2935</v>
      </c>
      <c r="AF1807" s="4" t="s">
        <v>2935</v>
      </c>
      <c r="AG1807" s="4" t="s">
        <v>2935</v>
      </c>
      <c r="AH1807" s="4" t="s">
        <v>2935</v>
      </c>
      <c r="AI1807" s="4">
        <v>1.1775800000000001</v>
      </c>
      <c r="AJ1807" s="4">
        <v>1.1775800000000001</v>
      </c>
    </row>
    <row r="1808" spans="1:36" hidden="1" x14ac:dyDescent="0.3">
      <c r="A1808" s="1" t="s">
        <v>1802</v>
      </c>
      <c r="B1808" s="2">
        <v>100374</v>
      </c>
      <c r="C1808" s="3" t="s">
        <v>2919</v>
      </c>
      <c r="D1808" s="4">
        <v>2379.8568627999998</v>
      </c>
      <c r="E1808" s="3" t="s">
        <v>2930</v>
      </c>
      <c r="F1808" s="3" t="s">
        <v>2931</v>
      </c>
      <c r="G1808" s="3" t="s">
        <v>2931</v>
      </c>
      <c r="H1808" s="3" t="s">
        <v>2932</v>
      </c>
      <c r="I1808" s="3" t="s">
        <v>2933</v>
      </c>
      <c r="J1808" s="4">
        <v>39.866925000000002</v>
      </c>
      <c r="K1808" s="4">
        <v>8.5646649999999998</v>
      </c>
      <c r="L1808" s="4">
        <v>13.882619</v>
      </c>
      <c r="M1808" s="4">
        <v>2.415753</v>
      </c>
      <c r="N1808" s="4">
        <v>17.764084507042298</v>
      </c>
      <c r="O1808" s="4">
        <v>14.501293</v>
      </c>
      <c r="P1808" s="4">
        <v>1.5638080000000001</v>
      </c>
      <c r="Q1808" s="4" t="s">
        <v>2935</v>
      </c>
      <c r="R1808" s="4" t="s">
        <v>2935</v>
      </c>
      <c r="S1808" s="3" t="s">
        <v>6365</v>
      </c>
      <c r="T1808" s="4">
        <v>50.45</v>
      </c>
      <c r="U1808" s="4">
        <v>2379.8568627999998</v>
      </c>
      <c r="V1808" s="10" t="s">
        <v>2935</v>
      </c>
      <c r="W1808" s="4">
        <v>2.69573835480674</v>
      </c>
      <c r="X1808" s="4">
        <v>51.93</v>
      </c>
      <c r="Y1808" s="4">
        <v>32.79</v>
      </c>
      <c r="Z1808" s="4">
        <v>17.689340999999999</v>
      </c>
      <c r="AA1808" s="10">
        <v>15.6798756798</v>
      </c>
      <c r="AB1808" s="10">
        <v>17.218430034099999</v>
      </c>
      <c r="AC1808" s="4" t="s">
        <v>2935</v>
      </c>
      <c r="AD1808" s="4" t="s">
        <v>2935</v>
      </c>
      <c r="AE1808" s="4" t="s">
        <v>2935</v>
      </c>
      <c r="AF1808" s="4" t="s">
        <v>2935</v>
      </c>
      <c r="AG1808" s="4" t="s">
        <v>2935</v>
      </c>
      <c r="AH1808" s="4" t="s">
        <v>2935</v>
      </c>
      <c r="AI1808" s="4">
        <v>1.5638080000000001</v>
      </c>
      <c r="AJ1808" s="4">
        <v>2.1172569999999999</v>
      </c>
    </row>
    <row r="1809" spans="1:36" hidden="1" x14ac:dyDescent="0.3">
      <c r="A1809" s="1" t="s">
        <v>1803</v>
      </c>
      <c r="B1809" s="2">
        <v>5254433</v>
      </c>
      <c r="C1809" s="3" t="s">
        <v>2919</v>
      </c>
      <c r="D1809" s="4">
        <v>4786.47519414</v>
      </c>
      <c r="E1809" s="3" t="s">
        <v>2946</v>
      </c>
      <c r="F1809" s="3" t="s">
        <v>2947</v>
      </c>
      <c r="G1809" s="3" t="s">
        <v>2948</v>
      </c>
      <c r="H1809" s="3" t="s">
        <v>2990</v>
      </c>
      <c r="I1809" s="3" t="s">
        <v>2950</v>
      </c>
      <c r="J1809" s="4">
        <v>38.204872000000002</v>
      </c>
      <c r="K1809" s="4">
        <v>20.934307</v>
      </c>
      <c r="L1809" s="4">
        <v>12.097429</v>
      </c>
      <c r="M1809" s="4">
        <v>2.98359</v>
      </c>
      <c r="N1809" s="4" t="s">
        <v>2935</v>
      </c>
      <c r="O1809" s="4" t="s">
        <v>2935</v>
      </c>
      <c r="P1809" s="4" t="s">
        <v>2935</v>
      </c>
      <c r="Q1809" s="4" t="s">
        <v>2935</v>
      </c>
      <c r="R1809" s="4" t="s">
        <v>2935</v>
      </c>
      <c r="S1809" s="3" t="s">
        <v>6366</v>
      </c>
      <c r="T1809" s="4">
        <v>41.42</v>
      </c>
      <c r="U1809" s="4">
        <v>4786.47519414</v>
      </c>
      <c r="V1809" s="10">
        <v>4779.8881940000001</v>
      </c>
      <c r="W1809" s="4" t="s">
        <v>2935</v>
      </c>
      <c r="X1809" s="4">
        <v>43.2</v>
      </c>
      <c r="Y1809" s="4">
        <v>27.47</v>
      </c>
      <c r="Z1809" s="4" t="s">
        <v>2935</v>
      </c>
      <c r="AA1809" s="10">
        <v>55.285638013800003</v>
      </c>
      <c r="AB1809" s="10">
        <v>61.434864507999997</v>
      </c>
      <c r="AC1809" s="4" t="s">
        <v>2935</v>
      </c>
      <c r="AD1809" s="4">
        <v>8.2330854691770998</v>
      </c>
      <c r="AE1809" s="4">
        <v>8.8257640677752995</v>
      </c>
      <c r="AF1809" s="4" t="s">
        <v>2935</v>
      </c>
      <c r="AG1809" s="4">
        <v>42.883336599002703</v>
      </c>
      <c r="AH1809" s="4">
        <v>49.702585395562302</v>
      </c>
      <c r="AI1809" s="4" t="s">
        <v>2935</v>
      </c>
      <c r="AJ1809" s="4" t="s">
        <v>2935</v>
      </c>
    </row>
    <row r="1810" spans="1:36" hidden="1" x14ac:dyDescent="0.3">
      <c r="A1810" s="1" t="s">
        <v>1804</v>
      </c>
      <c r="B1810" s="2">
        <v>114112474</v>
      </c>
      <c r="C1810" s="3" t="s">
        <v>2936</v>
      </c>
      <c r="D1810" s="4">
        <v>2284.0861035799999</v>
      </c>
      <c r="E1810" s="3" t="s">
        <v>2930</v>
      </c>
      <c r="F1810" s="3" t="s">
        <v>2954</v>
      </c>
      <c r="G1810" s="3" t="s">
        <v>2954</v>
      </c>
      <c r="H1810" s="3" t="s">
        <v>3042</v>
      </c>
      <c r="I1810" s="3" t="s">
        <v>2950</v>
      </c>
      <c r="J1810" s="4">
        <v>35.236052000000001</v>
      </c>
      <c r="K1810" s="4">
        <v>16.058931999999999</v>
      </c>
      <c r="L1810" s="4">
        <v>16.444936999999999</v>
      </c>
      <c r="M1810" s="5" t="s">
        <v>3751</v>
      </c>
      <c r="N1810" s="4" t="s">
        <v>2924</v>
      </c>
      <c r="O1810" s="4">
        <v>19.295774999999999</v>
      </c>
      <c r="P1810" s="4">
        <v>8.6423480000000001</v>
      </c>
      <c r="Q1810" s="4">
        <v>6.680021</v>
      </c>
      <c r="R1810" s="4">
        <v>7.9076579999999996</v>
      </c>
      <c r="S1810" s="3" t="s">
        <v>6367</v>
      </c>
      <c r="T1810" s="4">
        <v>31.51</v>
      </c>
      <c r="U1810" s="4">
        <v>2284.0861035799999</v>
      </c>
      <c r="V1810" s="10">
        <v>5045.0861029999996</v>
      </c>
      <c r="W1810" s="4" t="s">
        <v>2935</v>
      </c>
      <c r="X1810" s="4">
        <v>35.29</v>
      </c>
      <c r="Y1810" s="4">
        <v>18.414999999999999</v>
      </c>
      <c r="Z1810" s="4" t="s">
        <v>2924</v>
      </c>
      <c r="AA1810" s="10">
        <v>8.8928400079000003</v>
      </c>
      <c r="AB1810" s="10">
        <v>10.024400874199999</v>
      </c>
      <c r="AC1810" s="4">
        <v>1.1713690000000001</v>
      </c>
      <c r="AD1810" s="4">
        <v>1.1600837166047</v>
      </c>
      <c r="AE1810" s="4">
        <v>1.1704225464383999</v>
      </c>
      <c r="AF1810" s="4">
        <v>6.680021</v>
      </c>
      <c r="AG1810" s="4">
        <v>6.0347919892344004</v>
      </c>
      <c r="AH1810" s="4">
        <v>6.4091422446415001</v>
      </c>
      <c r="AI1810" s="4">
        <v>8.6423480000000001</v>
      </c>
      <c r="AJ1810" s="4" t="s">
        <v>2924</v>
      </c>
    </row>
    <row r="1811" spans="1:36" hidden="1" x14ac:dyDescent="0.3">
      <c r="A1811" s="1" t="s">
        <v>1805</v>
      </c>
      <c r="B1811" s="2">
        <v>4019364</v>
      </c>
      <c r="C1811" s="3" t="s">
        <v>2936</v>
      </c>
      <c r="D1811" s="4">
        <v>2116.5340135000001</v>
      </c>
      <c r="E1811" s="3" t="s">
        <v>2946</v>
      </c>
      <c r="F1811" s="3" t="s">
        <v>2947</v>
      </c>
      <c r="G1811" s="3" t="s">
        <v>2948</v>
      </c>
      <c r="H1811" s="3" t="s">
        <v>2990</v>
      </c>
      <c r="I1811" s="3" t="s">
        <v>2950</v>
      </c>
      <c r="J1811" s="4">
        <v>-10.438542</v>
      </c>
      <c r="K1811" s="4">
        <v>14.533965</v>
      </c>
      <c r="L1811" s="4">
        <v>11.538462000000001</v>
      </c>
      <c r="M1811" s="4">
        <v>3.8681950000000001</v>
      </c>
      <c r="N1811" s="4" t="s">
        <v>2924</v>
      </c>
      <c r="O1811" s="4" t="s">
        <v>2924</v>
      </c>
      <c r="P1811" s="4">
        <v>2.082735</v>
      </c>
      <c r="Q1811" s="4">
        <v>8.4609729999999992</v>
      </c>
      <c r="R1811" s="4">
        <v>4.8844329999999996</v>
      </c>
      <c r="S1811" s="3" t="s">
        <v>6368</v>
      </c>
      <c r="T1811" s="4">
        <v>14.5</v>
      </c>
      <c r="U1811" s="4">
        <v>2116.5340135000001</v>
      </c>
      <c r="V1811" s="10">
        <v>2946.534013</v>
      </c>
      <c r="W1811" s="4" t="s">
        <v>2935</v>
      </c>
      <c r="X1811" s="4">
        <v>17.39</v>
      </c>
      <c r="Y1811" s="4">
        <v>10.87</v>
      </c>
      <c r="Z1811" s="4">
        <v>3.2917139999999998</v>
      </c>
      <c r="AA1811" s="10">
        <v>16.2775033677</v>
      </c>
      <c r="AB1811" s="10" t="s">
        <v>2924</v>
      </c>
      <c r="AC1811" s="4">
        <v>0.82030499999999995</v>
      </c>
      <c r="AD1811" s="4">
        <v>1.2729083656957001</v>
      </c>
      <c r="AE1811" s="4">
        <v>1.0428733331327</v>
      </c>
      <c r="AF1811" s="4">
        <v>8.4609729999999992</v>
      </c>
      <c r="AG1811" s="4">
        <v>6.7829972674954</v>
      </c>
      <c r="AH1811" s="4">
        <v>8.2233350324959993</v>
      </c>
      <c r="AI1811" s="4">
        <v>2.082735</v>
      </c>
      <c r="AJ1811" s="4" t="s">
        <v>2924</v>
      </c>
    </row>
    <row r="1812" spans="1:36" hidden="1" x14ac:dyDescent="0.3">
      <c r="A1812" s="1" t="s">
        <v>1806</v>
      </c>
      <c r="B1812" s="2">
        <v>4884349</v>
      </c>
      <c r="C1812" s="3" t="s">
        <v>2919</v>
      </c>
      <c r="D1812" s="4">
        <v>4739.6208974399997</v>
      </c>
      <c r="E1812" s="3" t="s">
        <v>3107</v>
      </c>
      <c r="F1812" s="3" t="s">
        <v>3108</v>
      </c>
      <c r="G1812" s="3" t="s">
        <v>3109</v>
      </c>
      <c r="H1812" s="3" t="s">
        <v>3109</v>
      </c>
      <c r="I1812" s="3" t="s">
        <v>3222</v>
      </c>
      <c r="J1812" s="4">
        <v>24.023230999999999</v>
      </c>
      <c r="K1812" s="4">
        <v>24.023230999999999</v>
      </c>
      <c r="L1812" s="4">
        <v>25.413775000000001</v>
      </c>
      <c r="M1812" s="4">
        <v>33.465909000000003</v>
      </c>
      <c r="N1812" s="4">
        <v>23.142856999999999</v>
      </c>
      <c r="O1812" s="4" t="s">
        <v>2935</v>
      </c>
      <c r="P1812" s="4">
        <v>1.62944</v>
      </c>
      <c r="Q1812" s="4">
        <v>2.8898259999999998</v>
      </c>
      <c r="R1812" s="4" t="s">
        <v>2935</v>
      </c>
      <c r="S1812" s="3" t="s">
        <v>6369</v>
      </c>
      <c r="T1812" s="4">
        <v>23.49</v>
      </c>
      <c r="U1812" s="4">
        <v>4739.6208974399997</v>
      </c>
      <c r="V1812" s="10">
        <v>2479.420897</v>
      </c>
      <c r="W1812" s="4" t="s">
        <v>2935</v>
      </c>
      <c r="X1812" s="4">
        <v>24.5</v>
      </c>
      <c r="Y1812" s="4">
        <v>14.09</v>
      </c>
      <c r="Z1812" s="4" t="s">
        <v>2924</v>
      </c>
      <c r="AA1812" s="10" t="s">
        <v>2935</v>
      </c>
      <c r="AB1812" s="10">
        <v>8.3025494832</v>
      </c>
      <c r="AC1812" s="4">
        <v>0.28640199999999999</v>
      </c>
      <c r="AD1812" s="4" t="s">
        <v>2935</v>
      </c>
      <c r="AE1812" s="4">
        <v>1.1584864710595999</v>
      </c>
      <c r="AF1812" s="4">
        <v>2.8898259999999998</v>
      </c>
      <c r="AG1812" s="4" t="s">
        <v>2935</v>
      </c>
      <c r="AH1812" s="4">
        <v>12.9263991898694</v>
      </c>
      <c r="AI1812" s="4">
        <v>1.62944</v>
      </c>
      <c r="AJ1812" s="4">
        <v>1.634428</v>
      </c>
    </row>
    <row r="1813" spans="1:36" hidden="1" x14ac:dyDescent="0.3">
      <c r="A1813" s="1" t="s">
        <v>1807</v>
      </c>
      <c r="B1813" s="2">
        <v>4089081</v>
      </c>
      <c r="C1813" s="3" t="s">
        <v>2936</v>
      </c>
      <c r="D1813" s="4">
        <v>3916.5783026200002</v>
      </c>
      <c r="E1813" s="3" t="s">
        <v>2930</v>
      </c>
      <c r="F1813" s="3" t="s">
        <v>2954</v>
      </c>
      <c r="G1813" s="3" t="s">
        <v>3106</v>
      </c>
      <c r="H1813" s="3" t="s">
        <v>3106</v>
      </c>
      <c r="I1813" s="3" t="s">
        <v>3043</v>
      </c>
      <c r="J1813" s="4">
        <v>26.189641000000002</v>
      </c>
      <c r="K1813" s="4">
        <v>-1.3707389999999999</v>
      </c>
      <c r="L1813" s="4">
        <v>-4.1559359999999996</v>
      </c>
      <c r="M1813" s="4">
        <v>-1.2895559999999999</v>
      </c>
      <c r="N1813" s="4">
        <v>34.693024999999999</v>
      </c>
      <c r="O1813" s="4">
        <v>7.9098569999999997</v>
      </c>
      <c r="P1813" s="4">
        <v>1.1902950000000001</v>
      </c>
      <c r="Q1813" s="4" t="s">
        <v>2935</v>
      </c>
      <c r="R1813" s="4" t="s">
        <v>2935</v>
      </c>
      <c r="S1813" s="3" t="s">
        <v>6370</v>
      </c>
      <c r="T1813" s="4">
        <v>107.93</v>
      </c>
      <c r="U1813" s="4">
        <v>3916.5783026200002</v>
      </c>
      <c r="V1813" s="10" t="s">
        <v>2935</v>
      </c>
      <c r="W1813" s="4">
        <v>1.03770962660984</v>
      </c>
      <c r="X1813" s="4">
        <v>127.32</v>
      </c>
      <c r="Y1813" s="4">
        <v>82.22</v>
      </c>
      <c r="Z1813" s="4">
        <v>34.693024999999999</v>
      </c>
      <c r="AA1813" s="10" t="s">
        <v>2935</v>
      </c>
      <c r="AB1813" s="10" t="s">
        <v>2935</v>
      </c>
      <c r="AC1813" s="4" t="s">
        <v>2935</v>
      </c>
      <c r="AD1813" s="4" t="s">
        <v>2935</v>
      </c>
      <c r="AE1813" s="4" t="s">
        <v>2935</v>
      </c>
      <c r="AF1813" s="4" t="s">
        <v>2935</v>
      </c>
      <c r="AG1813" s="4" t="s">
        <v>2935</v>
      </c>
      <c r="AH1813" s="4" t="s">
        <v>2935</v>
      </c>
      <c r="AI1813" s="4">
        <v>1.1902950000000001</v>
      </c>
      <c r="AJ1813" s="4">
        <v>1.2658480000000001</v>
      </c>
    </row>
    <row r="1814" spans="1:36" hidden="1" x14ac:dyDescent="0.3">
      <c r="A1814" s="1" t="s">
        <v>1808</v>
      </c>
      <c r="B1814" s="2">
        <v>4812277</v>
      </c>
      <c r="C1814" s="3" t="s">
        <v>2919</v>
      </c>
      <c r="D1814" s="4">
        <v>3246.13810724</v>
      </c>
      <c r="E1814" s="3" t="s">
        <v>2920</v>
      </c>
      <c r="F1814" s="3" t="s">
        <v>2961</v>
      </c>
      <c r="G1814" s="3" t="s">
        <v>2962</v>
      </c>
      <c r="H1814" s="3" t="s">
        <v>3090</v>
      </c>
      <c r="I1814" s="3" t="s">
        <v>3111</v>
      </c>
      <c r="J1814" s="4">
        <v>-11.150651999999999</v>
      </c>
      <c r="K1814" s="4">
        <v>-6.6666670000000003</v>
      </c>
      <c r="L1814" s="4">
        <v>7.0764829999999996</v>
      </c>
      <c r="M1814" s="4">
        <v>2.6027399999999998</v>
      </c>
      <c r="N1814" s="4" t="s">
        <v>2924</v>
      </c>
      <c r="O1814" s="4" t="s">
        <v>2924</v>
      </c>
      <c r="P1814" s="4">
        <v>1.035388</v>
      </c>
      <c r="Q1814" s="4">
        <v>22.391296000000001</v>
      </c>
      <c r="R1814" s="4" t="s">
        <v>2924</v>
      </c>
      <c r="S1814" s="3" t="s">
        <v>6371</v>
      </c>
      <c r="T1814" s="4">
        <v>14.98</v>
      </c>
      <c r="U1814" s="4">
        <v>3246.13810724</v>
      </c>
      <c r="V1814" s="10">
        <v>4020.0661070000001</v>
      </c>
      <c r="W1814" s="4" t="s">
        <v>2935</v>
      </c>
      <c r="X1814" s="4">
        <v>20.89</v>
      </c>
      <c r="Y1814" s="4">
        <v>11.46</v>
      </c>
      <c r="Z1814" s="4" t="s">
        <v>2924</v>
      </c>
      <c r="AA1814" s="10">
        <v>27.236363636299998</v>
      </c>
      <c r="AB1814" s="10">
        <v>29.96</v>
      </c>
      <c r="AC1814" s="4">
        <v>4.407006</v>
      </c>
      <c r="AD1814" s="4">
        <v>4.2381797918055</v>
      </c>
      <c r="AE1814" s="4">
        <v>4.2948621227701</v>
      </c>
      <c r="AF1814" s="4">
        <v>22.391296000000001</v>
      </c>
      <c r="AG1814" s="4">
        <v>17.928794897067199</v>
      </c>
      <c r="AH1814" s="4">
        <v>18.224897461703399</v>
      </c>
      <c r="AI1814" s="4">
        <v>1.035388</v>
      </c>
      <c r="AJ1814" s="4" t="s">
        <v>2924</v>
      </c>
    </row>
    <row r="1815" spans="1:36" hidden="1" x14ac:dyDescent="0.3">
      <c r="A1815" s="1" t="s">
        <v>1809</v>
      </c>
      <c r="B1815" s="2">
        <v>4810757</v>
      </c>
      <c r="C1815" s="3" t="s">
        <v>2957</v>
      </c>
      <c r="D1815" s="4">
        <v>2103.83467569</v>
      </c>
      <c r="E1815" s="3" t="s">
        <v>2920</v>
      </c>
      <c r="F1815" s="3" t="s">
        <v>2961</v>
      </c>
      <c r="G1815" s="3" t="s">
        <v>2974</v>
      </c>
      <c r="H1815" s="3" t="s">
        <v>3005</v>
      </c>
      <c r="I1815" s="3" t="s">
        <v>3557</v>
      </c>
      <c r="J1815" s="4">
        <v>-14.989627</v>
      </c>
      <c r="K1815" s="4">
        <v>1.1728400000000001</v>
      </c>
      <c r="L1815" s="4">
        <v>23.978819999999999</v>
      </c>
      <c r="M1815" s="4">
        <v>8.9760639999999992</v>
      </c>
      <c r="N1815" s="4" t="s">
        <v>2924</v>
      </c>
      <c r="O1815" s="4" t="s">
        <v>2924</v>
      </c>
      <c r="P1815" s="4">
        <v>2.3110550000000001</v>
      </c>
      <c r="Q1815" s="4">
        <v>216.117414</v>
      </c>
      <c r="R1815" s="4">
        <v>224.12407999999999</v>
      </c>
      <c r="S1815" s="3" t="s">
        <v>6372</v>
      </c>
      <c r="T1815" s="4">
        <v>16.39</v>
      </c>
      <c r="U1815" s="4">
        <v>2103.83467569</v>
      </c>
      <c r="V1815" s="10">
        <v>2322.289675</v>
      </c>
      <c r="W1815" s="4" t="s">
        <v>2935</v>
      </c>
      <c r="X1815" s="4">
        <v>21.22</v>
      </c>
      <c r="Y1815" s="4">
        <v>12.77</v>
      </c>
      <c r="Z1815" s="4" t="s">
        <v>2924</v>
      </c>
      <c r="AA1815" s="10">
        <v>104.06349206340001</v>
      </c>
      <c r="AB1815" s="10">
        <v>169.1085431283</v>
      </c>
      <c r="AC1815" s="4">
        <v>3.6053790000000001</v>
      </c>
      <c r="AD1815" s="4">
        <v>3.2704661705998999</v>
      </c>
      <c r="AE1815" s="4">
        <v>3.5086496689514002</v>
      </c>
      <c r="AF1815" s="4">
        <v>216.117414</v>
      </c>
      <c r="AG1815" s="4">
        <v>46.5354207203073</v>
      </c>
      <c r="AH1815" s="4">
        <v>60.054970467604903</v>
      </c>
      <c r="AI1815" s="4">
        <v>2.3110550000000001</v>
      </c>
      <c r="AJ1815" s="4">
        <v>56.130136999999998</v>
      </c>
    </row>
    <row r="1816" spans="1:36" hidden="1" x14ac:dyDescent="0.3">
      <c r="A1816" s="1" t="s">
        <v>1810</v>
      </c>
      <c r="B1816" s="2">
        <v>115688548</v>
      </c>
      <c r="C1816" s="3" t="s">
        <v>2941</v>
      </c>
      <c r="D1816" s="4">
        <v>635.37599999999998</v>
      </c>
      <c r="E1816" s="3" t="s">
        <v>2930</v>
      </c>
      <c r="F1816" s="3" t="s">
        <v>2954</v>
      </c>
      <c r="G1816" s="3" t="s">
        <v>2955</v>
      </c>
      <c r="H1816" s="3" t="s">
        <v>2956</v>
      </c>
      <c r="I1816" s="3"/>
      <c r="J1816" s="4">
        <v>4.5036079999999998</v>
      </c>
      <c r="K1816" s="4">
        <v>3.477052</v>
      </c>
      <c r="L1816" s="4">
        <v>-0.21076800000000001</v>
      </c>
      <c r="M1816" s="4">
        <v>0.11534</v>
      </c>
      <c r="N1816" s="4" t="s">
        <v>2935</v>
      </c>
      <c r="O1816" s="4" t="s">
        <v>2935</v>
      </c>
      <c r="P1816" s="4" t="s">
        <v>2935</v>
      </c>
      <c r="Q1816" s="4" t="s">
        <v>2935</v>
      </c>
      <c r="R1816" s="4" t="s">
        <v>2935</v>
      </c>
      <c r="S1816" s="3" t="s">
        <v>6373</v>
      </c>
      <c r="T1816" s="4">
        <v>52.08</v>
      </c>
      <c r="U1816" s="4">
        <v>635.37599999999998</v>
      </c>
      <c r="V1816" s="10" t="s">
        <v>2935</v>
      </c>
      <c r="W1816" s="4">
        <v>14.0921658986175</v>
      </c>
      <c r="X1816" s="4">
        <v>53.7</v>
      </c>
      <c r="Y1816" s="4">
        <v>45.65</v>
      </c>
      <c r="Z1816" s="4" t="s">
        <v>2935</v>
      </c>
      <c r="AA1816" s="10" t="s">
        <v>2935</v>
      </c>
      <c r="AB1816" s="10" t="s">
        <v>2935</v>
      </c>
      <c r="AC1816" s="4" t="s">
        <v>2935</v>
      </c>
      <c r="AD1816" s="4" t="s">
        <v>2935</v>
      </c>
      <c r="AE1816" s="4" t="s">
        <v>2935</v>
      </c>
      <c r="AF1816" s="4" t="s">
        <v>2935</v>
      </c>
      <c r="AG1816" s="4" t="s">
        <v>2935</v>
      </c>
      <c r="AH1816" s="4" t="s">
        <v>2935</v>
      </c>
      <c r="AI1816" s="4" t="s">
        <v>2935</v>
      </c>
      <c r="AJ1816" s="4" t="s">
        <v>2935</v>
      </c>
    </row>
    <row r="1817" spans="1:36" hidden="1" x14ac:dyDescent="0.3">
      <c r="A1817" s="1" t="s">
        <v>1811</v>
      </c>
      <c r="B1817" s="2">
        <v>4544827</v>
      </c>
      <c r="C1817" s="3" t="s">
        <v>2941</v>
      </c>
      <c r="D1817" s="4">
        <v>1009.78442125</v>
      </c>
      <c r="E1817" s="3" t="s">
        <v>2930</v>
      </c>
      <c r="F1817" s="3" t="s">
        <v>2954</v>
      </c>
      <c r="G1817" s="3" t="s">
        <v>3106</v>
      </c>
      <c r="H1817" s="3" t="s">
        <v>3106</v>
      </c>
      <c r="I1817" s="3" t="s">
        <v>3043</v>
      </c>
      <c r="J1817" s="4">
        <v>23.762376</v>
      </c>
      <c r="K1817" s="4">
        <v>15.352349</v>
      </c>
      <c r="L1817" s="4">
        <v>24.773140000000001</v>
      </c>
      <c r="M1817" s="4">
        <v>-0.93659899999999996</v>
      </c>
      <c r="N1817" s="4" t="s">
        <v>2924</v>
      </c>
      <c r="O1817" s="4">
        <v>16.157461999999999</v>
      </c>
      <c r="P1817" s="4">
        <v>3.1572900000000002</v>
      </c>
      <c r="Q1817" s="4">
        <v>27.875647000000001</v>
      </c>
      <c r="R1817" s="4">
        <v>11.882860000000001</v>
      </c>
      <c r="S1817" s="3" t="s">
        <v>6374</v>
      </c>
      <c r="T1817" s="4">
        <v>13.75</v>
      </c>
      <c r="U1817" s="4">
        <v>1009.78442125</v>
      </c>
      <c r="V1817" s="10">
        <v>944.984421</v>
      </c>
      <c r="W1817" s="4" t="s">
        <v>2935</v>
      </c>
      <c r="X1817" s="4">
        <v>17.3</v>
      </c>
      <c r="Y1817" s="5" t="s">
        <v>5127</v>
      </c>
      <c r="Z1817" s="4" t="s">
        <v>2924</v>
      </c>
      <c r="AA1817" s="10">
        <v>52.043906131699998</v>
      </c>
      <c r="AB1817" s="10" t="s">
        <v>2924</v>
      </c>
      <c r="AC1817" s="4">
        <v>1.482329</v>
      </c>
      <c r="AD1817" s="4">
        <v>1.3043700720397</v>
      </c>
      <c r="AE1817" s="4">
        <v>1.4055484097816999</v>
      </c>
      <c r="AF1817" s="4">
        <v>27.875647000000001</v>
      </c>
      <c r="AG1817" s="4">
        <v>7.4393811986024998</v>
      </c>
      <c r="AH1817" s="4">
        <v>9.4580831462287005</v>
      </c>
      <c r="AI1817" s="4">
        <v>3.1572900000000002</v>
      </c>
      <c r="AJ1817" s="4">
        <v>5.8535550000000001</v>
      </c>
    </row>
    <row r="1818" spans="1:36" hidden="1" x14ac:dyDescent="0.3">
      <c r="A1818" s="1" t="s">
        <v>1812</v>
      </c>
      <c r="B1818" s="2">
        <v>4334947</v>
      </c>
      <c r="C1818" s="3" t="s">
        <v>2936</v>
      </c>
      <c r="D1818" s="4">
        <v>951.14021839999998</v>
      </c>
      <c r="E1818" s="3" t="s">
        <v>2937</v>
      </c>
      <c r="F1818" s="3" t="s">
        <v>2938</v>
      </c>
      <c r="G1818" s="3" t="s">
        <v>2994</v>
      </c>
      <c r="H1818" s="3" t="s">
        <v>3282</v>
      </c>
      <c r="I1818" s="3" t="s">
        <v>3563</v>
      </c>
      <c r="J1818" s="4">
        <v>14.909091</v>
      </c>
      <c r="K1818" s="4">
        <v>53.026634000000001</v>
      </c>
      <c r="L1818" s="4">
        <v>44.292237</v>
      </c>
      <c r="M1818" s="4">
        <v>-0.23677999999999999</v>
      </c>
      <c r="N1818" s="4">
        <v>119.245283</v>
      </c>
      <c r="O1818" s="4" t="s">
        <v>2924</v>
      </c>
      <c r="P1818" s="4">
        <v>1.2392160000000001</v>
      </c>
      <c r="Q1818" s="4" t="s">
        <v>2924</v>
      </c>
      <c r="R1818" s="4" t="s">
        <v>2924</v>
      </c>
      <c r="S1818" s="3" t="s">
        <v>6375</v>
      </c>
      <c r="T1818" s="4">
        <v>12.64</v>
      </c>
      <c r="U1818" s="4">
        <v>951.14021839999998</v>
      </c>
      <c r="V1818" s="10">
        <v>1873.419218</v>
      </c>
      <c r="W1818" s="4" t="s">
        <v>2935</v>
      </c>
      <c r="X1818" s="4">
        <v>14.277699999999999</v>
      </c>
      <c r="Y1818" s="4">
        <v>6.57</v>
      </c>
      <c r="Z1818" s="4">
        <v>119.245283</v>
      </c>
      <c r="AA1818" s="10" t="s">
        <v>2924</v>
      </c>
      <c r="AB1818" s="10" t="s">
        <v>2935</v>
      </c>
      <c r="AC1818" s="4" t="s">
        <v>2924</v>
      </c>
      <c r="AD1818" s="4" t="s">
        <v>2924</v>
      </c>
      <c r="AE1818" s="4" t="s">
        <v>2924</v>
      </c>
      <c r="AF1818" s="4" t="s">
        <v>2924</v>
      </c>
      <c r="AG1818" s="4" t="s">
        <v>2924</v>
      </c>
      <c r="AH1818" s="4" t="s">
        <v>2924</v>
      </c>
      <c r="AI1818" s="4">
        <v>1.2392160000000001</v>
      </c>
      <c r="AJ1818" s="4" t="s">
        <v>2924</v>
      </c>
    </row>
    <row r="1819" spans="1:36" hidden="1" x14ac:dyDescent="0.3">
      <c r="A1819" s="1" t="s">
        <v>1813</v>
      </c>
      <c r="B1819" s="2">
        <v>4305562</v>
      </c>
      <c r="C1819" s="3" t="s">
        <v>2919</v>
      </c>
      <c r="D1819" s="4">
        <v>25053.11417226</v>
      </c>
      <c r="E1819" s="3" t="s">
        <v>2946</v>
      </c>
      <c r="F1819" s="3" t="s">
        <v>3022</v>
      </c>
      <c r="G1819" s="3" t="s">
        <v>3168</v>
      </c>
      <c r="H1819" s="3" t="s">
        <v>3168</v>
      </c>
      <c r="I1819" s="3" t="s">
        <v>3752</v>
      </c>
      <c r="J1819" s="4">
        <v>56.165433</v>
      </c>
      <c r="K1819" s="4">
        <v>-7.0576619999999997</v>
      </c>
      <c r="L1819" s="4">
        <v>2.162839</v>
      </c>
      <c r="M1819" s="4">
        <v>4.37676</v>
      </c>
      <c r="N1819" s="4">
        <v>22.505519</v>
      </c>
      <c r="O1819" s="4">
        <v>18.284261999999998</v>
      </c>
      <c r="P1819" s="4">
        <v>27.976217999999999</v>
      </c>
      <c r="Q1819" s="4">
        <v>14.972325</v>
      </c>
      <c r="R1819" s="4">
        <v>19.901084000000001</v>
      </c>
      <c r="S1819" s="3" t="s">
        <v>6376</v>
      </c>
      <c r="T1819" s="4">
        <v>122.34</v>
      </c>
      <c r="U1819" s="4">
        <v>25053.11417226</v>
      </c>
      <c r="V1819" s="10">
        <v>24824.114172000001</v>
      </c>
      <c r="W1819" s="4">
        <v>1.7001798267124399</v>
      </c>
      <c r="X1819" s="4">
        <v>135.4462</v>
      </c>
      <c r="Y1819" s="4">
        <v>77.56</v>
      </c>
      <c r="Z1819" s="4">
        <v>22.505519</v>
      </c>
      <c r="AA1819" s="10">
        <v>16.2278316465</v>
      </c>
      <c r="AB1819" s="10">
        <v>16.729753087700001</v>
      </c>
      <c r="AC1819" s="4">
        <v>3.8350249999999999</v>
      </c>
      <c r="AD1819" s="4">
        <v>3.6338895076358999</v>
      </c>
      <c r="AE1819" s="4">
        <v>3.7396056714829999</v>
      </c>
      <c r="AF1819" s="4">
        <v>14.972325</v>
      </c>
      <c r="AG1819" s="4">
        <v>11.5536718376681</v>
      </c>
      <c r="AH1819" s="4">
        <v>11.7460902409484</v>
      </c>
      <c r="AI1819" s="4">
        <v>27.976217999999999</v>
      </c>
      <c r="AJ1819" s="4" t="s">
        <v>2924</v>
      </c>
    </row>
    <row r="1820" spans="1:36" hidden="1" x14ac:dyDescent="0.3">
      <c r="A1820" s="1" t="s">
        <v>1814</v>
      </c>
      <c r="B1820" s="2">
        <v>4104060</v>
      </c>
      <c r="C1820" s="3" t="s">
        <v>2919</v>
      </c>
      <c r="D1820" s="4">
        <v>383767.62016806001</v>
      </c>
      <c r="E1820" s="3" t="s">
        <v>3107</v>
      </c>
      <c r="F1820" s="3" t="s">
        <v>3108</v>
      </c>
      <c r="G1820" s="3" t="s">
        <v>3212</v>
      </c>
      <c r="H1820" s="3" t="s">
        <v>3213</v>
      </c>
      <c r="I1820" s="3" t="s">
        <v>3697</v>
      </c>
      <c r="J1820" s="4">
        <v>87.211194000000006</v>
      </c>
      <c r="K1820" s="4">
        <v>30.310903</v>
      </c>
      <c r="L1820" s="4">
        <v>17.474876999999999</v>
      </c>
      <c r="M1820" s="4">
        <v>8.9603859999999997</v>
      </c>
      <c r="N1820" s="4">
        <v>50.857644999999998</v>
      </c>
      <c r="O1820" s="4">
        <v>54.371972</v>
      </c>
      <c r="P1820" s="4">
        <v>16.890674000000001</v>
      </c>
      <c r="Q1820" s="4">
        <v>36.947035999999997</v>
      </c>
      <c r="R1820" s="4">
        <v>17.796738000000001</v>
      </c>
      <c r="S1820" s="3" t="s">
        <v>6377</v>
      </c>
      <c r="T1820" s="4">
        <v>897.79</v>
      </c>
      <c r="U1820" s="4">
        <v>383767.62016806001</v>
      </c>
      <c r="V1820" s="10">
        <v>393052.34116800001</v>
      </c>
      <c r="W1820" s="4" t="s">
        <v>2935</v>
      </c>
      <c r="X1820" s="4">
        <v>908</v>
      </c>
      <c r="Y1820" s="4">
        <v>445.73</v>
      </c>
      <c r="Z1820" s="4">
        <v>50.857644999999998</v>
      </c>
      <c r="AA1820" s="10">
        <v>39.265158671800002</v>
      </c>
      <c r="AB1820" s="10">
        <v>45.267620433399998</v>
      </c>
      <c r="AC1820" s="4">
        <v>10.457058</v>
      </c>
      <c r="AD1820" s="4">
        <v>9.2443680276966003</v>
      </c>
      <c r="AE1820" s="4">
        <v>10.1081045159489</v>
      </c>
      <c r="AF1820" s="4">
        <v>36.947035999999997</v>
      </c>
      <c r="AG1820" s="4">
        <v>31.299498725089499</v>
      </c>
      <c r="AH1820" s="4">
        <v>35.949524922060696</v>
      </c>
      <c r="AI1820" s="4">
        <v>16.890674000000001</v>
      </c>
      <c r="AJ1820" s="4">
        <v>36.855089999999997</v>
      </c>
    </row>
    <row r="1821" spans="1:36" hidden="1" x14ac:dyDescent="0.3">
      <c r="A1821" s="1" t="s">
        <v>1815</v>
      </c>
      <c r="B1821" s="2">
        <v>4250153</v>
      </c>
      <c r="C1821" s="3" t="s">
        <v>2919</v>
      </c>
      <c r="D1821" s="4">
        <v>699.10526519999996</v>
      </c>
      <c r="E1821" s="3" t="s">
        <v>2946</v>
      </c>
      <c r="F1821" s="3" t="s">
        <v>3022</v>
      </c>
      <c r="G1821" s="3" t="s">
        <v>3023</v>
      </c>
      <c r="H1821" s="3" t="s">
        <v>3023</v>
      </c>
      <c r="I1821" s="3" t="s">
        <v>3171</v>
      </c>
      <c r="J1821" s="4">
        <v>86.779400999999993</v>
      </c>
      <c r="K1821" s="4">
        <v>56.270097</v>
      </c>
      <c r="L1821" s="4">
        <v>15.879828</v>
      </c>
      <c r="M1821" s="4">
        <v>0.62111799999999995</v>
      </c>
      <c r="N1821" s="4">
        <v>36.930090999999997</v>
      </c>
      <c r="O1821" s="4">
        <v>3.7104900000000001</v>
      </c>
      <c r="P1821" s="4">
        <v>1.2702560000000001</v>
      </c>
      <c r="Q1821" s="4" t="s">
        <v>2924</v>
      </c>
      <c r="R1821" s="4">
        <v>2.6144780000000001</v>
      </c>
      <c r="S1821" s="3" t="s">
        <v>6378</v>
      </c>
      <c r="T1821" s="4">
        <v>24.3</v>
      </c>
      <c r="U1821" s="4">
        <v>699.10526519999996</v>
      </c>
      <c r="V1821" s="10">
        <v>336.92026499999997</v>
      </c>
      <c r="W1821" s="4" t="s">
        <v>2935</v>
      </c>
      <c r="X1821" s="4">
        <v>25.0625</v>
      </c>
      <c r="Y1821" s="4">
        <v>10.48</v>
      </c>
      <c r="Z1821" s="4">
        <v>36.930090999999997</v>
      </c>
      <c r="AA1821" s="10" t="s">
        <v>2924</v>
      </c>
      <c r="AB1821" s="10" t="s">
        <v>2924</v>
      </c>
      <c r="AC1821" s="4">
        <v>0.49546099999999998</v>
      </c>
      <c r="AD1821" s="4">
        <v>0.49047105827069998</v>
      </c>
      <c r="AE1821" s="4">
        <v>0.51140966170669999</v>
      </c>
      <c r="AF1821" s="4" t="s">
        <v>2924</v>
      </c>
      <c r="AG1821" s="4" t="s">
        <v>2924</v>
      </c>
      <c r="AH1821" s="4" t="s">
        <v>2924</v>
      </c>
      <c r="AI1821" s="4">
        <v>1.2702560000000001</v>
      </c>
      <c r="AJ1821" s="4">
        <v>1.3598969999999999</v>
      </c>
    </row>
    <row r="1822" spans="1:36" hidden="1" x14ac:dyDescent="0.3">
      <c r="A1822" s="1" t="s">
        <v>1816</v>
      </c>
      <c r="B1822" s="2">
        <v>4963468</v>
      </c>
      <c r="C1822" s="3" t="s">
        <v>2919</v>
      </c>
      <c r="D1822" s="4">
        <v>1564.15416033</v>
      </c>
      <c r="E1822" s="3" t="s">
        <v>2946</v>
      </c>
      <c r="F1822" s="3" t="s">
        <v>3022</v>
      </c>
      <c r="G1822" s="3" t="s">
        <v>3023</v>
      </c>
      <c r="H1822" s="3" t="s">
        <v>3023</v>
      </c>
      <c r="I1822" s="3" t="s">
        <v>3171</v>
      </c>
      <c r="J1822" s="4">
        <v>5.3114439999999998</v>
      </c>
      <c r="K1822" s="4">
        <v>6.5461650000000002</v>
      </c>
      <c r="L1822" s="4">
        <v>1.9635339999999999</v>
      </c>
      <c r="M1822" s="4">
        <v>-0.22872799999999999</v>
      </c>
      <c r="N1822" s="4" t="s">
        <v>2924</v>
      </c>
      <c r="O1822" s="4">
        <v>11.436812</v>
      </c>
      <c r="P1822" s="4">
        <v>1.071744</v>
      </c>
      <c r="Q1822" s="4">
        <v>10.281107</v>
      </c>
      <c r="R1822" s="4">
        <v>7.4518649999999997</v>
      </c>
      <c r="S1822" s="3" t="s">
        <v>6379</v>
      </c>
      <c r="T1822" s="4">
        <v>21.81</v>
      </c>
      <c r="U1822" s="4">
        <v>1564.15416033</v>
      </c>
      <c r="V1822" s="10">
        <v>1282.6811600000001</v>
      </c>
      <c r="W1822" s="4" t="s">
        <v>2935</v>
      </c>
      <c r="X1822" s="4">
        <v>24.42</v>
      </c>
      <c r="Y1822" s="4">
        <v>17.100000000000001</v>
      </c>
      <c r="Z1822" s="4" t="s">
        <v>2924</v>
      </c>
      <c r="AA1822" s="10">
        <v>9.8687782805000008</v>
      </c>
      <c r="AB1822" s="10">
        <v>10.120649651900001</v>
      </c>
      <c r="AC1822" s="4">
        <v>1.6294470000000001</v>
      </c>
      <c r="AD1822" s="4">
        <v>1.5740350472450999</v>
      </c>
      <c r="AE1822" s="4">
        <v>1.5767342056902001</v>
      </c>
      <c r="AF1822" s="4">
        <v>10.281107</v>
      </c>
      <c r="AG1822" s="4">
        <v>8.753710229987</v>
      </c>
      <c r="AH1822" s="4">
        <v>9.2352304701561998</v>
      </c>
      <c r="AI1822" s="4">
        <v>1.071744</v>
      </c>
      <c r="AJ1822" s="4">
        <v>15.578571</v>
      </c>
    </row>
    <row r="1823" spans="1:36" hidden="1" x14ac:dyDescent="0.3">
      <c r="A1823" s="1" t="s">
        <v>1817</v>
      </c>
      <c r="B1823" s="2">
        <v>19574131</v>
      </c>
      <c r="C1823" s="3" t="s">
        <v>2936</v>
      </c>
      <c r="D1823" s="4">
        <v>1315.9485812099999</v>
      </c>
      <c r="E1823" s="3" t="s">
        <v>2977</v>
      </c>
      <c r="F1823" s="3" t="s">
        <v>2978</v>
      </c>
      <c r="G1823" s="3" t="s">
        <v>2979</v>
      </c>
      <c r="H1823" s="3" t="s">
        <v>2979</v>
      </c>
      <c r="I1823" s="3" t="s">
        <v>2980</v>
      </c>
      <c r="J1823" s="4">
        <v>3.5301670000000001</v>
      </c>
      <c r="K1823" s="4">
        <v>-2.7141130000000002</v>
      </c>
      <c r="L1823" s="4">
        <v>0.8125</v>
      </c>
      <c r="M1823" s="4">
        <v>4.4012950000000002</v>
      </c>
      <c r="N1823" s="4" t="s">
        <v>2924</v>
      </c>
      <c r="O1823" s="4">
        <v>13.050162</v>
      </c>
      <c r="P1823" s="4">
        <v>0.98197999999999996</v>
      </c>
      <c r="Q1823" s="4">
        <v>17.614452</v>
      </c>
      <c r="R1823" s="4">
        <v>26.674434999999999</v>
      </c>
      <c r="S1823" s="3" t="s">
        <v>6380</v>
      </c>
      <c r="T1823" s="4">
        <v>16.13</v>
      </c>
      <c r="U1823" s="4">
        <v>1315.9485812099999</v>
      </c>
      <c r="V1823" s="10">
        <v>2079.3155809999998</v>
      </c>
      <c r="W1823" s="4">
        <v>5.2076875387476802</v>
      </c>
      <c r="X1823" s="4">
        <v>18.97</v>
      </c>
      <c r="Y1823" s="4">
        <v>15.02</v>
      </c>
      <c r="Z1823" s="4" t="s">
        <v>2924</v>
      </c>
      <c r="AA1823" s="10">
        <v>67.716204869799995</v>
      </c>
      <c r="AB1823" s="10" t="s">
        <v>2924</v>
      </c>
      <c r="AC1823" s="4">
        <v>13.415198999999999</v>
      </c>
      <c r="AD1823" s="4">
        <v>11.6151461141251</v>
      </c>
      <c r="AE1823" s="4">
        <v>12.8578500658409</v>
      </c>
      <c r="AF1823" s="4">
        <v>17.614452</v>
      </c>
      <c r="AG1823" s="4">
        <v>14.3030871200266</v>
      </c>
      <c r="AH1823" s="4">
        <v>16.833480224107898</v>
      </c>
      <c r="AI1823" s="4">
        <v>0.98197999999999996</v>
      </c>
      <c r="AJ1823" s="4">
        <v>1.11975</v>
      </c>
    </row>
    <row r="1824" spans="1:36" hidden="1" x14ac:dyDescent="0.3">
      <c r="A1824" s="1" t="s">
        <v>1818</v>
      </c>
      <c r="B1824" s="2">
        <v>5733790</v>
      </c>
      <c r="C1824" s="3" t="s">
        <v>2971</v>
      </c>
      <c r="D1824" s="4">
        <v>526.36144111999999</v>
      </c>
      <c r="E1824" s="3" t="s">
        <v>2930</v>
      </c>
      <c r="F1824" s="3" t="s">
        <v>2954</v>
      </c>
      <c r="G1824" s="3" t="s">
        <v>2955</v>
      </c>
      <c r="H1824" s="3" t="s">
        <v>2956</v>
      </c>
      <c r="I1824" s="3" t="s">
        <v>3102</v>
      </c>
      <c r="J1824" s="4">
        <v>38.038632999999997</v>
      </c>
      <c r="K1824" s="4">
        <v>17.893401000000001</v>
      </c>
      <c r="L1824" s="4">
        <v>11.390886999999999</v>
      </c>
      <c r="M1824" s="4">
        <v>4.1479819999999998</v>
      </c>
      <c r="N1824" s="4" t="s">
        <v>2935</v>
      </c>
      <c r="O1824" s="4" t="s">
        <v>2935</v>
      </c>
      <c r="P1824" s="4" t="s">
        <v>2935</v>
      </c>
      <c r="Q1824" s="4" t="s">
        <v>2935</v>
      </c>
      <c r="R1824" s="4" t="s">
        <v>2935</v>
      </c>
      <c r="S1824" s="3" t="s">
        <v>6381</v>
      </c>
      <c r="T1824" s="5" t="s">
        <v>5265</v>
      </c>
      <c r="U1824" s="4">
        <v>526.36144111999999</v>
      </c>
      <c r="V1824" s="10" t="s">
        <v>2935</v>
      </c>
      <c r="W1824" s="4">
        <v>7.5435952637244403</v>
      </c>
      <c r="X1824" s="5" t="s">
        <v>6382</v>
      </c>
      <c r="Y1824" s="4">
        <v>6.33</v>
      </c>
      <c r="Z1824" s="4" t="s">
        <v>2935</v>
      </c>
      <c r="AA1824" s="10" t="s">
        <v>2935</v>
      </c>
      <c r="AB1824" s="10" t="s">
        <v>2935</v>
      </c>
      <c r="AC1824" s="4" t="s">
        <v>2935</v>
      </c>
      <c r="AD1824" s="4" t="s">
        <v>2935</v>
      </c>
      <c r="AE1824" s="4" t="s">
        <v>2935</v>
      </c>
      <c r="AF1824" s="4" t="s">
        <v>2935</v>
      </c>
      <c r="AG1824" s="4" t="s">
        <v>2935</v>
      </c>
      <c r="AH1824" s="4" t="s">
        <v>2935</v>
      </c>
      <c r="AI1824" s="4" t="s">
        <v>2935</v>
      </c>
      <c r="AJ1824" s="4" t="s">
        <v>2935</v>
      </c>
    </row>
    <row r="1825" spans="1:36" hidden="1" x14ac:dyDescent="0.3">
      <c r="A1825" s="1" t="s">
        <v>1819</v>
      </c>
      <c r="B1825" s="2">
        <v>28190766</v>
      </c>
      <c r="C1825" s="3" t="s">
        <v>2936</v>
      </c>
      <c r="D1825" s="4">
        <v>1031.7755976000001</v>
      </c>
      <c r="E1825" s="3" t="s">
        <v>2930</v>
      </c>
      <c r="F1825" s="3" t="s">
        <v>2954</v>
      </c>
      <c r="G1825" s="3" t="s">
        <v>2955</v>
      </c>
      <c r="H1825" s="3" t="s">
        <v>2956</v>
      </c>
      <c r="I1825" s="3"/>
      <c r="J1825" s="4">
        <v>23.701605000000001</v>
      </c>
      <c r="K1825" s="4">
        <v>7.0261440000000004</v>
      </c>
      <c r="L1825" s="4">
        <v>2.1840869999999999</v>
      </c>
      <c r="M1825" s="4">
        <v>1.62917</v>
      </c>
      <c r="N1825" s="4" t="s">
        <v>2935</v>
      </c>
      <c r="O1825" s="4" t="s">
        <v>2935</v>
      </c>
      <c r="P1825" s="4" t="s">
        <v>2935</v>
      </c>
      <c r="Q1825" s="4" t="s">
        <v>2935</v>
      </c>
      <c r="R1825" s="4" t="s">
        <v>2935</v>
      </c>
      <c r="S1825" s="3" t="s">
        <v>6383</v>
      </c>
      <c r="T1825" s="4">
        <v>13.1</v>
      </c>
      <c r="U1825" s="4">
        <v>1031.7755976000001</v>
      </c>
      <c r="V1825" s="10" t="s">
        <v>2935</v>
      </c>
      <c r="W1825" s="4">
        <v>9.1603053435114496</v>
      </c>
      <c r="X1825" s="4">
        <v>13.43</v>
      </c>
      <c r="Y1825" s="4">
        <v>10.48</v>
      </c>
      <c r="Z1825" s="4" t="s">
        <v>2935</v>
      </c>
      <c r="AA1825" s="10" t="s">
        <v>2935</v>
      </c>
      <c r="AB1825" s="10" t="s">
        <v>2935</v>
      </c>
      <c r="AC1825" s="4" t="s">
        <v>2935</v>
      </c>
      <c r="AD1825" s="4" t="s">
        <v>2935</v>
      </c>
      <c r="AE1825" s="4" t="s">
        <v>2935</v>
      </c>
      <c r="AF1825" s="4" t="s">
        <v>2935</v>
      </c>
      <c r="AG1825" s="4" t="s">
        <v>2935</v>
      </c>
      <c r="AH1825" s="4" t="s">
        <v>2935</v>
      </c>
      <c r="AI1825" s="4" t="s">
        <v>2935</v>
      </c>
      <c r="AJ1825" s="4" t="s">
        <v>2935</v>
      </c>
    </row>
    <row r="1826" spans="1:36" hidden="1" x14ac:dyDescent="0.3">
      <c r="A1826" s="1" t="s">
        <v>1820</v>
      </c>
      <c r="B1826" s="2">
        <v>100416340</v>
      </c>
      <c r="C1826" s="3" t="s">
        <v>2919</v>
      </c>
      <c r="D1826" s="4">
        <v>1573.6047633600001</v>
      </c>
      <c r="E1826" s="3" t="s">
        <v>2920</v>
      </c>
      <c r="F1826" s="3" t="s">
        <v>2921</v>
      </c>
      <c r="G1826" s="3" t="s">
        <v>3114</v>
      </c>
      <c r="H1826" s="3" t="s">
        <v>3114</v>
      </c>
      <c r="I1826" s="3" t="s">
        <v>3051</v>
      </c>
      <c r="J1826" s="4">
        <v>-18.288591</v>
      </c>
      <c r="K1826" s="4">
        <v>-15.304347999999999</v>
      </c>
      <c r="L1826" s="4">
        <v>-30.229226000000001</v>
      </c>
      <c r="M1826" s="4">
        <v>-10.147601999999999</v>
      </c>
      <c r="N1826" s="4" t="s">
        <v>2924</v>
      </c>
      <c r="O1826" s="4" t="s">
        <v>2924</v>
      </c>
      <c r="P1826" s="4">
        <v>4.8724360000000004</v>
      </c>
      <c r="Q1826" s="4" t="s">
        <v>2924</v>
      </c>
      <c r="R1826" s="4" t="s">
        <v>2924</v>
      </c>
      <c r="S1826" s="3" t="s">
        <v>6384</v>
      </c>
      <c r="T1826" s="4">
        <v>9.74</v>
      </c>
      <c r="U1826" s="4">
        <v>1573.6047633600001</v>
      </c>
      <c r="V1826" s="10">
        <v>1235.0427629999999</v>
      </c>
      <c r="W1826" s="4" t="s">
        <v>2935</v>
      </c>
      <c r="X1826" s="4">
        <v>21</v>
      </c>
      <c r="Y1826" s="4">
        <v>8.33</v>
      </c>
      <c r="Z1826" s="4" t="s">
        <v>2924</v>
      </c>
      <c r="AA1826" s="10" t="s">
        <v>2924</v>
      </c>
      <c r="AB1826" s="10" t="s">
        <v>2924</v>
      </c>
      <c r="AC1826" s="4" t="s">
        <v>2935</v>
      </c>
      <c r="AD1826" s="4" t="s">
        <v>2935</v>
      </c>
      <c r="AE1826" s="4" t="s">
        <v>2935</v>
      </c>
      <c r="AF1826" s="4" t="s">
        <v>2924</v>
      </c>
      <c r="AG1826" s="4" t="s">
        <v>2924</v>
      </c>
      <c r="AH1826" s="4" t="s">
        <v>2924</v>
      </c>
      <c r="AI1826" s="4">
        <v>4.8724360000000004</v>
      </c>
      <c r="AJ1826" s="4">
        <v>4.8724360000000004</v>
      </c>
    </row>
    <row r="1827" spans="1:36" hidden="1" x14ac:dyDescent="0.3">
      <c r="A1827" s="1" t="s">
        <v>1821</v>
      </c>
      <c r="B1827" s="2">
        <v>4112883</v>
      </c>
      <c r="C1827" s="3" t="s">
        <v>2919</v>
      </c>
      <c r="D1827" s="4">
        <v>12721.674367150001</v>
      </c>
      <c r="E1827" s="3" t="s">
        <v>2920</v>
      </c>
      <c r="F1827" s="3" t="s">
        <v>2921</v>
      </c>
      <c r="G1827" s="3" t="s">
        <v>2942</v>
      </c>
      <c r="H1827" s="3" t="s">
        <v>2942</v>
      </c>
      <c r="I1827" s="3" t="s">
        <v>2943</v>
      </c>
      <c r="J1827" s="4">
        <v>12.017474</v>
      </c>
      <c r="K1827" s="4">
        <v>-17.644359999999999</v>
      </c>
      <c r="L1827" s="4">
        <v>7.5954790000000001</v>
      </c>
      <c r="M1827" s="4">
        <v>6.9908039999999998</v>
      </c>
      <c r="N1827" s="4">
        <v>33.704399000000002</v>
      </c>
      <c r="O1827" s="4">
        <v>28.556818</v>
      </c>
      <c r="P1827" s="4">
        <v>4.6767409999999998</v>
      </c>
      <c r="Q1827" s="4">
        <v>17.848293999999999</v>
      </c>
      <c r="R1827" s="4">
        <v>35.670917000000003</v>
      </c>
      <c r="S1827" s="3" t="s">
        <v>6385</v>
      </c>
      <c r="T1827" s="4">
        <v>125.65</v>
      </c>
      <c r="U1827" s="4">
        <v>12721.674367150001</v>
      </c>
      <c r="V1827" s="10">
        <v>11779.874367</v>
      </c>
      <c r="W1827" s="4" t="s">
        <v>2935</v>
      </c>
      <c r="X1827" s="4">
        <v>157.97989999999999</v>
      </c>
      <c r="Y1827" s="4">
        <v>110.52</v>
      </c>
      <c r="Z1827" s="4">
        <v>33.704399000000002</v>
      </c>
      <c r="AA1827" s="10">
        <v>16.089584346999999</v>
      </c>
      <c r="AB1827" s="10">
        <v>19.210981372999999</v>
      </c>
      <c r="AC1827" s="4">
        <v>5.2523070000000001</v>
      </c>
      <c r="AD1827" s="4">
        <v>4.4770772594431003</v>
      </c>
      <c r="AE1827" s="4">
        <v>4.9940326468737997</v>
      </c>
      <c r="AF1827" s="4">
        <v>17.848293999999999</v>
      </c>
      <c r="AG1827" s="4">
        <v>18.243571886324901</v>
      </c>
      <c r="AH1827" s="4">
        <v>18.7388381898223</v>
      </c>
      <c r="AI1827" s="4">
        <v>4.6767409999999998</v>
      </c>
      <c r="AJ1827" s="4">
        <v>4.7477799999999997</v>
      </c>
    </row>
    <row r="1828" spans="1:36" hidden="1" x14ac:dyDescent="0.3">
      <c r="A1828" s="1" t="s">
        <v>1822</v>
      </c>
      <c r="B1828" s="2">
        <v>9714278</v>
      </c>
      <c r="C1828" s="3" t="s">
        <v>2919</v>
      </c>
      <c r="D1828" s="4">
        <v>2451.3381945000001</v>
      </c>
      <c r="E1828" s="3" t="s">
        <v>3098</v>
      </c>
      <c r="F1828" s="3" t="s">
        <v>3098</v>
      </c>
      <c r="G1828" s="3" t="s">
        <v>3099</v>
      </c>
      <c r="H1828" s="3" t="s">
        <v>3156</v>
      </c>
      <c r="I1828" s="3" t="s">
        <v>3753</v>
      </c>
      <c r="J1828" s="4">
        <v>-73.684211000000005</v>
      </c>
      <c r="K1828" s="4">
        <v>-23.887588000000001</v>
      </c>
      <c r="L1828" s="4">
        <v>13.636364</v>
      </c>
      <c r="M1828" s="4">
        <v>13.901869</v>
      </c>
      <c r="N1828" s="4">
        <v>10.773481</v>
      </c>
      <c r="O1828" s="4" t="s">
        <v>2924</v>
      </c>
      <c r="P1828" s="4">
        <v>1.278689</v>
      </c>
      <c r="Q1828" s="4">
        <v>10.68153</v>
      </c>
      <c r="R1828" s="4" t="s">
        <v>2924</v>
      </c>
      <c r="S1828" s="3" t="s">
        <v>6386</v>
      </c>
      <c r="T1828" s="4">
        <v>9.75</v>
      </c>
      <c r="U1828" s="4">
        <v>2451.3381945000001</v>
      </c>
      <c r="V1828" s="10">
        <v>11208.022193999999</v>
      </c>
      <c r="W1828" s="4">
        <v>4.1025641025641004</v>
      </c>
      <c r="X1828" s="4">
        <v>40.04</v>
      </c>
      <c r="Y1828" s="4">
        <v>7.82</v>
      </c>
      <c r="Z1828" s="4">
        <v>10.773481</v>
      </c>
      <c r="AA1828" s="10">
        <v>233.8129496402</v>
      </c>
      <c r="AB1828" s="10">
        <v>27.336193119600001</v>
      </c>
      <c r="AC1828" s="4">
        <v>4.6354769999999998</v>
      </c>
      <c r="AD1828" s="4">
        <v>4.4121668148474003</v>
      </c>
      <c r="AE1828" s="4">
        <v>4.9386472746712</v>
      </c>
      <c r="AF1828" s="4">
        <v>10.68153</v>
      </c>
      <c r="AG1828" s="4">
        <v>11.7957451985161</v>
      </c>
      <c r="AH1828" s="4">
        <v>11.9099059415766</v>
      </c>
      <c r="AI1828" s="4">
        <v>1.278689</v>
      </c>
      <c r="AJ1828" s="4">
        <v>3.444013</v>
      </c>
    </row>
    <row r="1829" spans="1:36" hidden="1" x14ac:dyDescent="0.3">
      <c r="A1829" s="1" t="s">
        <v>1823</v>
      </c>
      <c r="B1829" s="2">
        <v>4057128</v>
      </c>
      <c r="C1829" s="3" t="s">
        <v>2936</v>
      </c>
      <c r="D1829" s="4">
        <v>5061.5124665599997</v>
      </c>
      <c r="E1829" s="3" t="s">
        <v>3095</v>
      </c>
      <c r="F1829" s="3" t="s">
        <v>3095</v>
      </c>
      <c r="G1829" s="3" t="s">
        <v>3217</v>
      </c>
      <c r="H1829" s="3" t="s">
        <v>3217</v>
      </c>
      <c r="I1829" s="3" t="s">
        <v>3218</v>
      </c>
      <c r="J1829" s="4">
        <v>19.475655</v>
      </c>
      <c r="K1829" s="4">
        <v>11.807229</v>
      </c>
      <c r="L1829" s="4">
        <v>9.0598290000000006</v>
      </c>
      <c r="M1829" s="4">
        <v>6.311185</v>
      </c>
      <c r="N1829" s="4">
        <v>21.409396000000001</v>
      </c>
      <c r="O1829" s="4" t="s">
        <v>2924</v>
      </c>
      <c r="P1829" s="4">
        <v>2.3600129999999999</v>
      </c>
      <c r="Q1829" s="4">
        <v>15.269012999999999</v>
      </c>
      <c r="R1829" s="4" t="s">
        <v>2924</v>
      </c>
      <c r="S1829" s="3" t="s">
        <v>6387</v>
      </c>
      <c r="T1829" s="4">
        <v>51.04</v>
      </c>
      <c r="U1829" s="4">
        <v>5061.5124665599997</v>
      </c>
      <c r="V1829" s="10">
        <v>8450.1464660000001</v>
      </c>
      <c r="W1829" s="4">
        <v>3.5266457680250798</v>
      </c>
      <c r="X1829" s="4">
        <v>51.16</v>
      </c>
      <c r="Y1829" s="4">
        <v>39.44</v>
      </c>
      <c r="Z1829" s="4">
        <v>21.409396000000001</v>
      </c>
      <c r="AA1829" s="10">
        <v>15.825865864600001</v>
      </c>
      <c r="AB1829" s="10">
        <v>17.3601308812</v>
      </c>
      <c r="AC1829" s="4">
        <v>4.8786009999999997</v>
      </c>
      <c r="AD1829" s="4">
        <v>4.1000430356348003</v>
      </c>
      <c r="AE1829" s="4">
        <v>4.1573676325206996</v>
      </c>
      <c r="AF1829" s="4">
        <v>15.269012999999999</v>
      </c>
      <c r="AG1829" s="4">
        <v>12.8595967391672</v>
      </c>
      <c r="AH1829" s="4">
        <v>13.226147465012501</v>
      </c>
      <c r="AI1829" s="4">
        <v>2.3600129999999999</v>
      </c>
      <c r="AJ1829" s="4">
        <v>2.3714170000000001</v>
      </c>
    </row>
    <row r="1830" spans="1:36" hidden="1" x14ac:dyDescent="0.3">
      <c r="A1830" s="1" t="s">
        <v>1824</v>
      </c>
      <c r="B1830" s="2">
        <v>4296505</v>
      </c>
      <c r="C1830" s="3" t="s">
        <v>2919</v>
      </c>
      <c r="D1830" s="4">
        <v>1268.3326403999999</v>
      </c>
      <c r="E1830" s="3" t="s">
        <v>2930</v>
      </c>
      <c r="F1830" s="3" t="s">
        <v>2954</v>
      </c>
      <c r="G1830" s="3" t="s">
        <v>2955</v>
      </c>
      <c r="H1830" s="3" t="s">
        <v>2956</v>
      </c>
      <c r="I1830" s="3" t="s">
        <v>2972</v>
      </c>
      <c r="J1830" s="4">
        <v>-8.6247089999999993</v>
      </c>
      <c r="K1830" s="4">
        <v>-3.9215689999999999</v>
      </c>
      <c r="L1830" s="4">
        <v>1.6421779999999999</v>
      </c>
      <c r="M1830" s="4">
        <v>1.994796</v>
      </c>
      <c r="N1830" s="4">
        <v>11.318576</v>
      </c>
      <c r="O1830" s="4" t="s">
        <v>2924</v>
      </c>
      <c r="P1830" s="4">
        <v>0.93170699999999995</v>
      </c>
      <c r="Q1830" s="4" t="s">
        <v>2935</v>
      </c>
      <c r="R1830" s="4">
        <v>19.765408999999998</v>
      </c>
      <c r="S1830" s="3" t="s">
        <v>6388</v>
      </c>
      <c r="T1830" s="4">
        <v>11.76</v>
      </c>
      <c r="U1830" s="4">
        <v>1268.3326403999999</v>
      </c>
      <c r="V1830" s="10">
        <v>3206.42364</v>
      </c>
      <c r="W1830" s="4">
        <v>11.2244897959184</v>
      </c>
      <c r="X1830" s="4">
        <v>13.23</v>
      </c>
      <c r="Y1830" s="5" t="s">
        <v>6389</v>
      </c>
      <c r="Z1830" s="4">
        <v>11.318576</v>
      </c>
      <c r="AA1830" s="10">
        <v>8.9572701652000006</v>
      </c>
      <c r="AB1830" s="10">
        <v>8.4517367024999999</v>
      </c>
      <c r="AC1830" s="4">
        <v>8.5845029999999998</v>
      </c>
      <c r="AD1830" s="4">
        <v>8.8112211436971002</v>
      </c>
      <c r="AE1830" s="4">
        <v>8.5802651609925</v>
      </c>
      <c r="AF1830" s="4" t="s">
        <v>2935</v>
      </c>
      <c r="AG1830" s="4" t="s">
        <v>2935</v>
      </c>
      <c r="AH1830" s="4" t="s">
        <v>2935</v>
      </c>
      <c r="AI1830" s="4">
        <v>0.93170699999999995</v>
      </c>
      <c r="AJ1830" s="4">
        <v>0.93170699999999995</v>
      </c>
    </row>
    <row r="1831" spans="1:36" hidden="1" x14ac:dyDescent="0.3">
      <c r="A1831" s="1" t="s">
        <v>1825</v>
      </c>
      <c r="B1831" s="2">
        <v>4913427</v>
      </c>
      <c r="C1831" s="3" t="s">
        <v>2936</v>
      </c>
      <c r="D1831" s="4">
        <v>9380.0138608800007</v>
      </c>
      <c r="E1831" s="3" t="s">
        <v>2925</v>
      </c>
      <c r="F1831" s="3" t="s">
        <v>2981</v>
      </c>
      <c r="G1831" s="3" t="s">
        <v>3017</v>
      </c>
      <c r="H1831" s="3" t="s">
        <v>3020</v>
      </c>
      <c r="I1831" s="3" t="s">
        <v>3021</v>
      </c>
      <c r="J1831" s="4">
        <v>-23.925729</v>
      </c>
      <c r="K1831" s="4">
        <v>-16.603663999999998</v>
      </c>
      <c r="L1831" s="4">
        <v>-14.553851</v>
      </c>
      <c r="M1831" s="4">
        <v>2.6118070000000002</v>
      </c>
      <c r="N1831" s="4">
        <v>24.993463999999999</v>
      </c>
      <c r="O1831" s="4">
        <v>15.633687999999999</v>
      </c>
      <c r="P1831" s="4">
        <v>2.3828510000000001</v>
      </c>
      <c r="Q1831" s="4">
        <v>7.2161980000000003</v>
      </c>
      <c r="R1831" s="4">
        <v>13.312365</v>
      </c>
      <c r="S1831" s="3" t="s">
        <v>6390</v>
      </c>
      <c r="T1831" s="4">
        <v>57.36</v>
      </c>
      <c r="U1831" s="4">
        <v>9380.0138608800007</v>
      </c>
      <c r="V1831" s="10">
        <v>5553.8238600000004</v>
      </c>
      <c r="W1831" s="4" t="s">
        <v>2935</v>
      </c>
      <c r="X1831" s="4">
        <v>98.2</v>
      </c>
      <c r="Y1831" s="4">
        <v>54</v>
      </c>
      <c r="Z1831" s="4">
        <v>24.993463999999999</v>
      </c>
      <c r="AA1831" s="10">
        <v>17.0648261089</v>
      </c>
      <c r="AB1831" s="10">
        <v>17.695565928000001</v>
      </c>
      <c r="AC1831" s="4">
        <v>1.1946330000000001</v>
      </c>
      <c r="AD1831" s="4">
        <v>1.0361813309165999</v>
      </c>
      <c r="AE1831" s="4">
        <v>1.0725836389454</v>
      </c>
      <c r="AF1831" s="4">
        <v>7.2161980000000003</v>
      </c>
      <c r="AG1831" s="4">
        <v>8.1304601965924004</v>
      </c>
      <c r="AH1831" s="4">
        <v>8.2790464328961004</v>
      </c>
      <c r="AI1831" s="4">
        <v>2.3828510000000001</v>
      </c>
      <c r="AJ1831" s="4">
        <v>2.4622250000000001</v>
      </c>
    </row>
    <row r="1832" spans="1:36" hidden="1" x14ac:dyDescent="0.3">
      <c r="A1832" s="1" t="s">
        <v>1826</v>
      </c>
      <c r="B1832" s="2">
        <v>4091029</v>
      </c>
      <c r="C1832" s="3" t="s">
        <v>2919</v>
      </c>
      <c r="D1832" s="4">
        <v>541.66510502000006</v>
      </c>
      <c r="E1832" s="3" t="s">
        <v>2930</v>
      </c>
      <c r="F1832" s="3" t="s">
        <v>2954</v>
      </c>
      <c r="G1832" s="3" t="s">
        <v>3052</v>
      </c>
      <c r="H1832" s="3" t="s">
        <v>3053</v>
      </c>
      <c r="I1832" s="3" t="s">
        <v>2972</v>
      </c>
      <c r="J1832" s="4">
        <v>-30.465115999999998</v>
      </c>
      <c r="K1832" s="4">
        <v>-8</v>
      </c>
      <c r="L1832" s="4">
        <v>12.617702</v>
      </c>
      <c r="M1832" s="4">
        <v>0.33557100000000001</v>
      </c>
      <c r="N1832" s="4" t="s">
        <v>2924</v>
      </c>
      <c r="O1832" s="4" t="s">
        <v>2924</v>
      </c>
      <c r="P1832" s="4">
        <v>0.59609299999999998</v>
      </c>
      <c r="Q1832" s="4" t="s">
        <v>2935</v>
      </c>
      <c r="R1832" s="4" t="s">
        <v>2935</v>
      </c>
      <c r="S1832" s="3" t="s">
        <v>6391</v>
      </c>
      <c r="T1832" s="4">
        <v>5.98</v>
      </c>
      <c r="U1832" s="4">
        <v>541.66510502000006</v>
      </c>
      <c r="V1832" s="10" t="s">
        <v>2935</v>
      </c>
      <c r="W1832" s="4">
        <v>13.3779264214047</v>
      </c>
      <c r="X1832" s="4">
        <v>9.67</v>
      </c>
      <c r="Y1832" s="5" t="s">
        <v>4202</v>
      </c>
      <c r="Z1832" s="4" t="s">
        <v>2924</v>
      </c>
      <c r="AA1832" s="10">
        <v>12.6694915254</v>
      </c>
      <c r="AB1832" s="10" t="s">
        <v>2924</v>
      </c>
      <c r="AC1832" s="4" t="s">
        <v>2935</v>
      </c>
      <c r="AD1832" s="4" t="s">
        <v>2935</v>
      </c>
      <c r="AE1832" s="4" t="s">
        <v>2935</v>
      </c>
      <c r="AF1832" s="4" t="s">
        <v>2935</v>
      </c>
      <c r="AG1832" s="4" t="s">
        <v>2935</v>
      </c>
      <c r="AH1832" s="4" t="s">
        <v>2935</v>
      </c>
      <c r="AI1832" s="4">
        <v>0.59609299999999998</v>
      </c>
      <c r="AJ1832" s="4">
        <v>0.59609299999999998</v>
      </c>
    </row>
    <row r="1833" spans="1:36" hidden="1" x14ac:dyDescent="0.3">
      <c r="A1833" s="1" t="s">
        <v>1827</v>
      </c>
      <c r="B1833" s="2">
        <v>24795120</v>
      </c>
      <c r="C1833" s="3" t="s">
        <v>2941</v>
      </c>
      <c r="D1833" s="4">
        <v>1866.1946144000001</v>
      </c>
      <c r="E1833" s="3" t="s">
        <v>2920</v>
      </c>
      <c r="F1833" s="3" t="s">
        <v>2921</v>
      </c>
      <c r="G1833" s="3" t="s">
        <v>2942</v>
      </c>
      <c r="H1833" s="3" t="s">
        <v>2942</v>
      </c>
      <c r="I1833" s="3" t="s">
        <v>3051</v>
      </c>
      <c r="J1833" s="4">
        <v>108.032956</v>
      </c>
      <c r="K1833" s="4">
        <v>22.202057</v>
      </c>
      <c r="L1833" s="4">
        <v>6.7653280000000002</v>
      </c>
      <c r="M1833" s="4">
        <v>-18.875502000000001</v>
      </c>
      <c r="N1833" s="4" t="s">
        <v>2924</v>
      </c>
      <c r="O1833" s="4" t="s">
        <v>2924</v>
      </c>
      <c r="P1833" s="4">
        <v>4.913646</v>
      </c>
      <c r="Q1833" s="4" t="s">
        <v>2924</v>
      </c>
      <c r="R1833" s="4" t="s">
        <v>2935</v>
      </c>
      <c r="S1833" s="3" t="s">
        <v>6392</v>
      </c>
      <c r="T1833" s="4">
        <v>20.2</v>
      </c>
      <c r="U1833" s="4">
        <v>1866.1946144000001</v>
      </c>
      <c r="V1833" s="10">
        <v>1443.971614</v>
      </c>
      <c r="W1833" s="4" t="s">
        <v>2935</v>
      </c>
      <c r="X1833" s="4">
        <v>26.35</v>
      </c>
      <c r="Y1833" s="5" t="s">
        <v>5940</v>
      </c>
      <c r="Z1833" s="4" t="s">
        <v>2924</v>
      </c>
      <c r="AA1833" s="10" t="s">
        <v>2924</v>
      </c>
      <c r="AB1833" s="10" t="s">
        <v>2924</v>
      </c>
      <c r="AC1833" s="4">
        <v>42.983021000000001</v>
      </c>
      <c r="AD1833" s="4" t="s">
        <v>2924</v>
      </c>
      <c r="AE1833" s="4">
        <v>45.482548038662301</v>
      </c>
      <c r="AF1833" s="4" t="s">
        <v>2924</v>
      </c>
      <c r="AG1833" s="4" t="s">
        <v>2935</v>
      </c>
      <c r="AH1833" s="4" t="s">
        <v>2935</v>
      </c>
      <c r="AI1833" s="4">
        <v>4.913646</v>
      </c>
      <c r="AJ1833" s="4">
        <v>4.9220269999999999</v>
      </c>
    </row>
    <row r="1834" spans="1:36" hidden="1" x14ac:dyDescent="0.3">
      <c r="A1834" s="1" t="s">
        <v>1828</v>
      </c>
      <c r="B1834" s="2">
        <v>4066321</v>
      </c>
      <c r="C1834" s="3" t="s">
        <v>2919</v>
      </c>
      <c r="D1834" s="4">
        <v>3793.92</v>
      </c>
      <c r="E1834" s="3" t="s">
        <v>2925</v>
      </c>
      <c r="F1834" s="3" t="s">
        <v>2997</v>
      </c>
      <c r="G1834" s="3" t="s">
        <v>3250</v>
      </c>
      <c r="H1834" s="3" t="s">
        <v>3754</v>
      </c>
      <c r="I1834" s="3" t="s">
        <v>3258</v>
      </c>
      <c r="J1834" s="4">
        <v>21.762350000000001</v>
      </c>
      <c r="K1834" s="4">
        <v>24.931507</v>
      </c>
      <c r="L1834" s="4">
        <v>21.115538000000001</v>
      </c>
      <c r="M1834" s="4">
        <v>3.6363639999999999</v>
      </c>
      <c r="N1834" s="4" t="s">
        <v>2924</v>
      </c>
      <c r="O1834" s="4">
        <v>10.543353</v>
      </c>
      <c r="P1834" s="4">
        <v>1.3265450000000001</v>
      </c>
      <c r="Q1834" s="4">
        <v>7.9278810000000002</v>
      </c>
      <c r="R1834" s="4">
        <v>9.5338089999999998</v>
      </c>
      <c r="S1834" s="3" t="s">
        <v>6393</v>
      </c>
      <c r="T1834" s="5" t="s">
        <v>6394</v>
      </c>
      <c r="U1834" s="4">
        <v>3793.92</v>
      </c>
      <c r="V1834" s="10">
        <v>8912.92</v>
      </c>
      <c r="W1834" s="4">
        <v>3.0701754385964901</v>
      </c>
      <c r="X1834" s="5" t="s">
        <v>6395</v>
      </c>
      <c r="Y1834" s="5" t="s">
        <v>6396</v>
      </c>
      <c r="Z1834" s="4" t="s">
        <v>2924</v>
      </c>
      <c r="AA1834" s="10">
        <v>12.4965744039</v>
      </c>
      <c r="AB1834" s="10">
        <v>13.8736765242</v>
      </c>
      <c r="AC1834" s="4">
        <v>1.1561710000000001</v>
      </c>
      <c r="AD1834" s="4">
        <v>1.1767327132148</v>
      </c>
      <c r="AE1834" s="4">
        <v>1.1717462726673999</v>
      </c>
      <c r="AF1834" s="4">
        <v>7.9278810000000002</v>
      </c>
      <c r="AG1834" s="4">
        <v>9.1287576062140001</v>
      </c>
      <c r="AH1834" s="4">
        <v>9.4921176270621999</v>
      </c>
      <c r="AI1834" s="4">
        <v>1.3265450000000001</v>
      </c>
      <c r="AJ1834" s="4" t="s">
        <v>2924</v>
      </c>
    </row>
    <row r="1835" spans="1:36" hidden="1" x14ac:dyDescent="0.3">
      <c r="A1835" s="1" t="s">
        <v>1829</v>
      </c>
      <c r="B1835" s="2">
        <v>7604708</v>
      </c>
      <c r="C1835" s="3" t="s">
        <v>2919</v>
      </c>
      <c r="D1835" s="4">
        <v>2614.0309659999998</v>
      </c>
      <c r="E1835" s="3" t="s">
        <v>2977</v>
      </c>
      <c r="F1835" s="3" t="s">
        <v>3358</v>
      </c>
      <c r="G1835" s="3" t="s">
        <v>3358</v>
      </c>
      <c r="H1835" s="3" t="s">
        <v>3359</v>
      </c>
      <c r="I1835" s="3" t="s">
        <v>3308</v>
      </c>
      <c r="J1835" s="4">
        <v>93.173198999999997</v>
      </c>
      <c r="K1835" s="4">
        <v>17.177914000000001</v>
      </c>
      <c r="L1835" s="4">
        <v>4.7292670000000001</v>
      </c>
      <c r="M1835" s="4">
        <v>0.99140799999999996</v>
      </c>
      <c r="N1835" s="4">
        <v>50.429043</v>
      </c>
      <c r="O1835" s="4" t="s">
        <v>2924</v>
      </c>
      <c r="P1835" s="4">
        <v>2.1954020000000001</v>
      </c>
      <c r="Q1835" s="4">
        <v>10.581315</v>
      </c>
      <c r="R1835" s="4">
        <v>122.709102</v>
      </c>
      <c r="S1835" s="3" t="s">
        <v>6397</v>
      </c>
      <c r="T1835" s="4">
        <v>15.28</v>
      </c>
      <c r="U1835" s="4">
        <v>2614.0309659999998</v>
      </c>
      <c r="V1835" s="10">
        <v>5153.7669660000001</v>
      </c>
      <c r="W1835" s="4">
        <v>0.78534031413612604</v>
      </c>
      <c r="X1835" s="4">
        <v>16.100000000000001</v>
      </c>
      <c r="Y1835" s="4">
        <v>7.72</v>
      </c>
      <c r="Z1835" s="4">
        <v>50.429043</v>
      </c>
      <c r="AA1835" s="10">
        <v>11.488721804500001</v>
      </c>
      <c r="AB1835" s="10">
        <v>13.286956521700001</v>
      </c>
      <c r="AC1835" s="4">
        <v>1.9721839999999999</v>
      </c>
      <c r="AD1835" s="4">
        <v>1.7835160594819</v>
      </c>
      <c r="AE1835" s="4">
        <v>1.9443041332477999</v>
      </c>
      <c r="AF1835" s="4">
        <v>10.581315</v>
      </c>
      <c r="AG1835" s="4">
        <v>10.2521722021086</v>
      </c>
      <c r="AH1835" s="4">
        <v>12.2679527874316</v>
      </c>
      <c r="AI1835" s="4">
        <v>2.1954020000000001</v>
      </c>
      <c r="AJ1835" s="4" t="s">
        <v>2924</v>
      </c>
    </row>
    <row r="1836" spans="1:36" hidden="1" x14ac:dyDescent="0.3">
      <c r="A1836" s="1" t="s">
        <v>1830</v>
      </c>
      <c r="B1836" s="2">
        <v>4985732</v>
      </c>
      <c r="C1836" s="3" t="s">
        <v>2936</v>
      </c>
      <c r="D1836" s="4">
        <v>5206.7327191499999</v>
      </c>
      <c r="E1836" s="3" t="s">
        <v>3033</v>
      </c>
      <c r="F1836" s="3" t="s">
        <v>3033</v>
      </c>
      <c r="G1836" s="3" t="s">
        <v>3034</v>
      </c>
      <c r="H1836" s="3" t="s">
        <v>3073</v>
      </c>
      <c r="I1836" s="3" t="s">
        <v>2940</v>
      </c>
      <c r="J1836" s="4">
        <v>3.9181140000000001</v>
      </c>
      <c r="K1836" s="4">
        <v>-2.686369</v>
      </c>
      <c r="L1836" s="4">
        <v>4.4340950000000001</v>
      </c>
      <c r="M1836" s="4">
        <v>-1.2663530000000001</v>
      </c>
      <c r="N1836" s="4">
        <v>12.046842</v>
      </c>
      <c r="O1836" s="4">
        <v>11.532249</v>
      </c>
      <c r="P1836" s="4">
        <v>3.8164530000000001</v>
      </c>
      <c r="Q1836" s="4">
        <v>8.6342119999999998</v>
      </c>
      <c r="R1836" s="4">
        <v>15.649425000000001</v>
      </c>
      <c r="S1836" s="3" t="s">
        <v>6398</v>
      </c>
      <c r="T1836" s="4">
        <v>542.65</v>
      </c>
      <c r="U1836" s="4">
        <v>5206.7327191499999</v>
      </c>
      <c r="V1836" s="10">
        <v>6284.7287189999997</v>
      </c>
      <c r="W1836" s="4">
        <v>1.8428084400626601</v>
      </c>
      <c r="X1836" s="4">
        <v>649.99990000000003</v>
      </c>
      <c r="Y1836" s="5" t="s">
        <v>6399</v>
      </c>
      <c r="Z1836" s="4">
        <v>12.046842</v>
      </c>
      <c r="AA1836" s="10">
        <v>18.5338371693</v>
      </c>
      <c r="AB1836" s="10">
        <v>18.5338371693</v>
      </c>
      <c r="AC1836" s="4">
        <v>2.264554</v>
      </c>
      <c r="AD1836" s="4">
        <v>2.7634204049978002</v>
      </c>
      <c r="AE1836" s="4">
        <v>2.7634204049978002</v>
      </c>
      <c r="AF1836" s="4">
        <v>8.6342119999999998</v>
      </c>
      <c r="AG1836" s="4">
        <v>12.2169500190476</v>
      </c>
      <c r="AH1836" s="4">
        <v>12.2169500190476</v>
      </c>
      <c r="AI1836" s="4">
        <v>3.8164530000000001</v>
      </c>
      <c r="AJ1836" s="4">
        <v>8.5745660000000008</v>
      </c>
    </row>
    <row r="1837" spans="1:36" hidden="1" x14ac:dyDescent="0.3">
      <c r="A1837" s="1" t="s">
        <v>1831</v>
      </c>
      <c r="B1837" s="2">
        <v>4075105</v>
      </c>
      <c r="C1837" s="3" t="s">
        <v>2936</v>
      </c>
      <c r="D1837" s="4">
        <v>49169.752086779998</v>
      </c>
      <c r="E1837" s="3" t="s">
        <v>3033</v>
      </c>
      <c r="F1837" s="3" t="s">
        <v>3033</v>
      </c>
      <c r="G1837" s="3" t="s">
        <v>3054</v>
      </c>
      <c r="H1837" s="3" t="s">
        <v>3055</v>
      </c>
      <c r="I1837" s="3" t="s">
        <v>3056</v>
      </c>
      <c r="J1837" s="4">
        <v>15.403033000000001</v>
      </c>
      <c r="K1837" s="4">
        <v>-15.619529</v>
      </c>
      <c r="L1837" s="4">
        <v>-26.073619999999998</v>
      </c>
      <c r="M1837" s="4">
        <v>5.98583</v>
      </c>
      <c r="N1837" s="4" t="s">
        <v>2924</v>
      </c>
      <c r="O1837" s="4">
        <v>47.100977</v>
      </c>
      <c r="P1837" s="4">
        <v>1.6702600000000001</v>
      </c>
      <c r="Q1837" s="4">
        <v>8.5646660000000008</v>
      </c>
      <c r="R1837" s="4" t="s">
        <v>2924</v>
      </c>
      <c r="S1837" s="3" t="s">
        <v>6400</v>
      </c>
      <c r="T1837" s="4">
        <v>43.38</v>
      </c>
      <c r="U1837" s="4">
        <v>49169.752086779998</v>
      </c>
      <c r="V1837" s="10">
        <v>55130.752086</v>
      </c>
      <c r="W1837" s="4">
        <v>2.3052097740894402</v>
      </c>
      <c r="X1837" s="4">
        <v>58.72</v>
      </c>
      <c r="Y1837" s="4">
        <v>29.42</v>
      </c>
      <c r="Z1837" s="4" t="s">
        <v>2924</v>
      </c>
      <c r="AA1837" s="10">
        <v>10.895391184199999</v>
      </c>
      <c r="AB1837" s="10">
        <v>13.8343198285</v>
      </c>
      <c r="AC1837" s="4">
        <v>3.2454670000000001</v>
      </c>
      <c r="AD1837" s="4">
        <v>2.6391497539511</v>
      </c>
      <c r="AE1837" s="4">
        <v>2.9988327675113</v>
      </c>
      <c r="AF1837" s="4">
        <v>8.5646660000000008</v>
      </c>
      <c r="AG1837" s="4">
        <v>5.3733288423326</v>
      </c>
      <c r="AH1837" s="4">
        <v>6.7003759752934</v>
      </c>
      <c r="AI1837" s="4">
        <v>1.6702600000000001</v>
      </c>
      <c r="AJ1837" s="4">
        <v>1.838603</v>
      </c>
    </row>
    <row r="1838" spans="1:36" hidden="1" x14ac:dyDescent="0.3">
      <c r="A1838" s="1" t="s">
        <v>1832</v>
      </c>
      <c r="B1838" s="2">
        <v>4064598</v>
      </c>
      <c r="C1838" s="3" t="s">
        <v>2936</v>
      </c>
      <c r="D1838" s="4">
        <v>685.05860015999997</v>
      </c>
      <c r="E1838" s="3" t="s">
        <v>3098</v>
      </c>
      <c r="F1838" s="3" t="s">
        <v>3098</v>
      </c>
      <c r="G1838" s="3" t="s">
        <v>3184</v>
      </c>
      <c r="H1838" s="3" t="s">
        <v>3185</v>
      </c>
      <c r="I1838" s="3" t="s">
        <v>3186</v>
      </c>
      <c r="J1838" s="4">
        <v>9.8474339999999998</v>
      </c>
      <c r="K1838" s="4">
        <v>0.76335900000000001</v>
      </c>
      <c r="L1838" s="4">
        <v>13.304721000000001</v>
      </c>
      <c r="M1838" s="4">
        <v>13.304721000000001</v>
      </c>
      <c r="N1838" s="4">
        <v>20.465115999999998</v>
      </c>
      <c r="O1838" s="4">
        <v>17.180043000000001</v>
      </c>
      <c r="P1838" s="4">
        <v>2.164526</v>
      </c>
      <c r="Q1838" s="4">
        <v>7.8666780000000003</v>
      </c>
      <c r="R1838" s="4">
        <v>3.1269130000000001</v>
      </c>
      <c r="S1838" s="3" t="s">
        <v>6401</v>
      </c>
      <c r="T1838" s="4">
        <v>7.92</v>
      </c>
      <c r="U1838" s="4">
        <v>685.05860015999997</v>
      </c>
      <c r="V1838" s="10">
        <v>666.07159999999999</v>
      </c>
      <c r="W1838" s="4" t="s">
        <v>2935</v>
      </c>
      <c r="X1838" s="4">
        <v>8.65</v>
      </c>
      <c r="Y1838" s="5" t="s">
        <v>6402</v>
      </c>
      <c r="Z1838" s="4" t="s">
        <v>2924</v>
      </c>
      <c r="AA1838" s="10">
        <v>24.242424242399998</v>
      </c>
      <c r="AB1838" s="10">
        <v>23.068185128</v>
      </c>
      <c r="AC1838" s="4">
        <v>0.89002700000000001</v>
      </c>
      <c r="AD1838" s="4">
        <v>2.8091414651345001</v>
      </c>
      <c r="AE1838" s="4">
        <v>3.0491036484462999</v>
      </c>
      <c r="AF1838" s="4">
        <v>7.8666780000000003</v>
      </c>
      <c r="AG1838" s="4">
        <v>10.1295654184004</v>
      </c>
      <c r="AH1838" s="4">
        <v>12.4769122324847</v>
      </c>
      <c r="AI1838" s="4">
        <v>2.164526</v>
      </c>
      <c r="AJ1838" s="4">
        <v>2.6541549999999998</v>
      </c>
    </row>
    <row r="1839" spans="1:36" hidden="1" x14ac:dyDescent="0.3">
      <c r="A1839" s="1" t="s">
        <v>1833</v>
      </c>
      <c r="B1839" s="2">
        <v>4382367</v>
      </c>
      <c r="C1839" s="3" t="s">
        <v>2919</v>
      </c>
      <c r="D1839" s="4">
        <v>17250.983799940001</v>
      </c>
      <c r="E1839" s="3" t="s">
        <v>3107</v>
      </c>
      <c r="F1839" s="3" t="s">
        <v>3108</v>
      </c>
      <c r="G1839" s="3" t="s">
        <v>3328</v>
      </c>
      <c r="H1839" s="3" t="s">
        <v>3561</v>
      </c>
      <c r="I1839" s="3" t="s">
        <v>3455</v>
      </c>
      <c r="J1839" s="4">
        <v>33.984552999999998</v>
      </c>
      <c r="K1839" s="4">
        <v>5.9267240000000001</v>
      </c>
      <c r="L1839" s="4">
        <v>12.945232000000001</v>
      </c>
      <c r="M1839" s="4">
        <v>3.0398320000000001</v>
      </c>
      <c r="N1839" s="4">
        <v>47.564515999999998</v>
      </c>
      <c r="O1839" s="4">
        <v>22.425856</v>
      </c>
      <c r="P1839" s="4">
        <v>2.0340739999999999</v>
      </c>
      <c r="Q1839" s="4">
        <v>14.048451</v>
      </c>
      <c r="R1839" s="4">
        <v>29.694127999999999</v>
      </c>
      <c r="S1839" s="3" t="s">
        <v>6403</v>
      </c>
      <c r="T1839" s="4">
        <v>29.49</v>
      </c>
      <c r="U1839" s="4">
        <v>17250.983799940001</v>
      </c>
      <c r="V1839" s="10">
        <v>20436.983799000001</v>
      </c>
      <c r="W1839" s="4">
        <v>0.67819599864360802</v>
      </c>
      <c r="X1839" s="4">
        <v>30.035</v>
      </c>
      <c r="Y1839" s="4">
        <v>21.52</v>
      </c>
      <c r="Z1839" s="4">
        <v>47.564515999999998</v>
      </c>
      <c r="AA1839" s="10">
        <v>31.553605820600001</v>
      </c>
      <c r="AB1839" s="10">
        <v>32.585635359100003</v>
      </c>
      <c r="AC1839" s="5" t="s">
        <v>6404</v>
      </c>
      <c r="AD1839" s="4">
        <v>1.9374008664644999</v>
      </c>
      <c r="AE1839" s="4">
        <v>1.9577967786729</v>
      </c>
      <c r="AF1839" s="4">
        <v>14.048451</v>
      </c>
      <c r="AG1839" s="4">
        <v>11.767002343844601</v>
      </c>
      <c r="AH1839" s="4">
        <v>12.0558812625536</v>
      </c>
      <c r="AI1839" s="4">
        <v>2.0340739999999999</v>
      </c>
      <c r="AJ1839" s="4">
        <v>25.012723000000001</v>
      </c>
    </row>
    <row r="1840" spans="1:36" hidden="1" x14ac:dyDescent="0.3">
      <c r="A1840" s="1" t="s">
        <v>1834</v>
      </c>
      <c r="B1840" s="2">
        <v>4666985</v>
      </c>
      <c r="C1840" s="3" t="s">
        <v>2936</v>
      </c>
      <c r="D1840" s="4">
        <v>1006.5334436000001</v>
      </c>
      <c r="E1840" s="3" t="s">
        <v>3033</v>
      </c>
      <c r="F1840" s="3" t="s">
        <v>3033</v>
      </c>
      <c r="G1840" s="3" t="s">
        <v>3054</v>
      </c>
      <c r="H1840" s="3" t="s">
        <v>3300</v>
      </c>
      <c r="I1840" s="3" t="s">
        <v>3691</v>
      </c>
      <c r="J1840" s="4">
        <v>29.692833</v>
      </c>
      <c r="K1840" s="4">
        <v>15.853659</v>
      </c>
      <c r="L1840" s="4">
        <v>-2.5641029999999998</v>
      </c>
      <c r="M1840" s="4">
        <v>-2.1879019999999998</v>
      </c>
      <c r="N1840" s="4" t="s">
        <v>2924</v>
      </c>
      <c r="O1840" s="4" t="s">
        <v>2924</v>
      </c>
      <c r="P1840" s="5" t="s">
        <v>3755</v>
      </c>
      <c r="Q1840" s="4">
        <v>5.3445580000000001</v>
      </c>
      <c r="R1840" s="4">
        <v>21.881236000000001</v>
      </c>
      <c r="S1840" s="3" t="s">
        <v>6405</v>
      </c>
      <c r="T1840" s="5" t="s">
        <v>4458</v>
      </c>
      <c r="U1840" s="4">
        <v>1006.5334436000001</v>
      </c>
      <c r="V1840" s="10">
        <v>2682.7544429999998</v>
      </c>
      <c r="W1840" s="4" t="s">
        <v>2935</v>
      </c>
      <c r="X1840" s="5" t="s">
        <v>4972</v>
      </c>
      <c r="Y1840" s="5" t="s">
        <v>4943</v>
      </c>
      <c r="Z1840" s="4" t="s">
        <v>2924</v>
      </c>
      <c r="AA1840" s="10">
        <v>25.308025308000001</v>
      </c>
      <c r="AB1840" s="10">
        <v>69.090909090899999</v>
      </c>
      <c r="AC1840" s="4">
        <v>1.010286</v>
      </c>
      <c r="AD1840" s="4">
        <v>1.0033333098963999</v>
      </c>
      <c r="AE1840" s="4">
        <v>0.989807613596</v>
      </c>
      <c r="AF1840" s="4">
        <v>5.3445580000000001</v>
      </c>
      <c r="AG1840" s="4">
        <v>4.1326055343472001</v>
      </c>
      <c r="AH1840" s="4">
        <v>4.1654625385447002</v>
      </c>
      <c r="AI1840" s="5" t="s">
        <v>3755</v>
      </c>
      <c r="AJ1840" s="4">
        <v>7.3147260000000003</v>
      </c>
    </row>
    <row r="1841" spans="1:36" hidden="1" x14ac:dyDescent="0.3">
      <c r="A1841" s="1" t="s">
        <v>1835</v>
      </c>
      <c r="B1841" s="2">
        <v>4561930</v>
      </c>
      <c r="C1841" s="3" t="s">
        <v>2936</v>
      </c>
      <c r="D1841" s="4">
        <v>1180.75639976</v>
      </c>
      <c r="E1841" s="3" t="s">
        <v>2977</v>
      </c>
      <c r="F1841" s="3" t="s">
        <v>2978</v>
      </c>
      <c r="G1841" s="3" t="s">
        <v>3135</v>
      </c>
      <c r="H1841" s="3" t="s">
        <v>3161</v>
      </c>
      <c r="I1841" s="3" t="s">
        <v>2980</v>
      </c>
      <c r="J1841" s="4">
        <v>49.501446999999999</v>
      </c>
      <c r="K1841" s="4">
        <v>5.0632910000000004</v>
      </c>
      <c r="L1841" s="4">
        <v>5.3729310000000003</v>
      </c>
      <c r="M1841" s="4">
        <v>2.0865360000000002</v>
      </c>
      <c r="N1841" s="4">
        <v>26.56</v>
      </c>
      <c r="O1841" s="4">
        <v>14.506866</v>
      </c>
      <c r="P1841" s="4">
        <v>2.640609</v>
      </c>
      <c r="Q1841" s="4">
        <v>19.487711999999998</v>
      </c>
      <c r="R1841" s="4">
        <v>11.071299</v>
      </c>
      <c r="S1841" s="3" t="s">
        <v>6406</v>
      </c>
      <c r="T1841" s="4">
        <v>46.48</v>
      </c>
      <c r="U1841" s="4">
        <v>1180.75639976</v>
      </c>
      <c r="V1841" s="10">
        <v>2582.1023989999999</v>
      </c>
      <c r="W1841" s="4">
        <v>4.3889845094664404</v>
      </c>
      <c r="X1841" s="4">
        <v>48.37</v>
      </c>
      <c r="Y1841" s="4">
        <v>28.2</v>
      </c>
      <c r="Z1841" s="4">
        <v>26.274730999999999</v>
      </c>
      <c r="AA1841" s="10" t="s">
        <v>2924</v>
      </c>
      <c r="AB1841" s="10">
        <v>50.785603461400001</v>
      </c>
      <c r="AC1841" s="4">
        <v>9.7447389999999992</v>
      </c>
      <c r="AD1841" s="4">
        <v>9.9315603354902997</v>
      </c>
      <c r="AE1841" s="4">
        <v>9.9238347028347995</v>
      </c>
      <c r="AF1841" s="4">
        <v>19.487711999999998</v>
      </c>
      <c r="AG1841" s="4">
        <v>20.212373356733501</v>
      </c>
      <c r="AH1841" s="4">
        <v>20.211835423320199</v>
      </c>
      <c r="AI1841" s="4">
        <v>2.640609</v>
      </c>
      <c r="AJ1841" s="4">
        <v>2.640609</v>
      </c>
    </row>
    <row r="1842" spans="1:36" hidden="1" x14ac:dyDescent="0.3">
      <c r="A1842" s="1" t="s">
        <v>1836</v>
      </c>
      <c r="B1842" s="2">
        <v>4121714</v>
      </c>
      <c r="C1842" s="3" t="s">
        <v>2919</v>
      </c>
      <c r="D1842" s="4">
        <v>5265.9739755000001</v>
      </c>
      <c r="E1842" s="3" t="s">
        <v>3107</v>
      </c>
      <c r="F1842" s="3" t="s">
        <v>3108</v>
      </c>
      <c r="G1842" s="3" t="s">
        <v>3328</v>
      </c>
      <c r="H1842" s="3" t="s">
        <v>3545</v>
      </c>
      <c r="I1842" s="3" t="s">
        <v>3546</v>
      </c>
      <c r="J1842" s="4">
        <v>13.257273</v>
      </c>
      <c r="K1842" s="4">
        <v>1.2888599999999999</v>
      </c>
      <c r="L1842" s="4">
        <v>-0.36976199999999998</v>
      </c>
      <c r="M1842" s="4">
        <v>4.887543</v>
      </c>
      <c r="N1842" s="4">
        <v>9.8178137651821906</v>
      </c>
      <c r="O1842" s="4" t="s">
        <v>2935</v>
      </c>
      <c r="P1842" s="4" t="s">
        <v>2935</v>
      </c>
      <c r="Q1842" s="4" t="s">
        <v>2935</v>
      </c>
      <c r="R1842" s="4" t="s">
        <v>2935</v>
      </c>
      <c r="S1842" s="3" t="s">
        <v>6407</v>
      </c>
      <c r="T1842" s="4">
        <v>169.75</v>
      </c>
      <c r="U1842" s="4">
        <v>5265.9739755000001</v>
      </c>
      <c r="V1842" s="10">
        <v>12095.973975000001</v>
      </c>
      <c r="W1842" s="4">
        <v>3.98232695139912</v>
      </c>
      <c r="X1842" s="4">
        <v>191.8553</v>
      </c>
      <c r="Y1842" s="4">
        <v>141.375</v>
      </c>
      <c r="Z1842" s="4" t="s">
        <v>2935</v>
      </c>
      <c r="AA1842" s="10">
        <v>9.7110983981000008</v>
      </c>
      <c r="AB1842" s="10">
        <v>7.6572372506999997</v>
      </c>
      <c r="AC1842" s="4" t="s">
        <v>2935</v>
      </c>
      <c r="AD1842" s="4">
        <v>2.3138037638453</v>
      </c>
      <c r="AE1842" s="4">
        <v>2.2376408053443999</v>
      </c>
      <c r="AF1842" s="4" t="s">
        <v>2935</v>
      </c>
      <c r="AG1842" s="4">
        <v>6.8943277702478998</v>
      </c>
      <c r="AH1842" s="4">
        <v>6.1191836897299998</v>
      </c>
      <c r="AI1842" s="4" t="s">
        <v>2935</v>
      </c>
      <c r="AJ1842" s="4" t="s">
        <v>2935</v>
      </c>
    </row>
    <row r="1843" spans="1:36" hidden="1" x14ac:dyDescent="0.3">
      <c r="A1843" s="1" t="s">
        <v>1837</v>
      </c>
      <c r="B1843" s="2">
        <v>4571228</v>
      </c>
      <c r="C1843" s="3" t="s">
        <v>2957</v>
      </c>
      <c r="D1843" s="4">
        <v>1946.97807128</v>
      </c>
      <c r="E1843" s="3" t="s">
        <v>3098</v>
      </c>
      <c r="F1843" s="3" t="s">
        <v>3098</v>
      </c>
      <c r="G1843" s="3" t="s">
        <v>3099</v>
      </c>
      <c r="H1843" s="3" t="s">
        <v>3156</v>
      </c>
      <c r="I1843" s="3" t="s">
        <v>3499</v>
      </c>
      <c r="J1843" s="4">
        <v>59.829059999999998</v>
      </c>
      <c r="K1843" s="4">
        <v>57.473683999999999</v>
      </c>
      <c r="L1843" s="4">
        <v>36</v>
      </c>
      <c r="M1843" s="4">
        <v>3.030303</v>
      </c>
      <c r="N1843" s="4" t="s">
        <v>2924</v>
      </c>
      <c r="O1843" s="4" t="s">
        <v>2924</v>
      </c>
      <c r="P1843" s="4">
        <v>2.9048539999999998</v>
      </c>
      <c r="Q1843" s="4" t="s">
        <v>2924</v>
      </c>
      <c r="R1843" s="4" t="s">
        <v>2924</v>
      </c>
      <c r="S1843" s="3" t="s">
        <v>6408</v>
      </c>
      <c r="T1843" s="4">
        <v>7.48</v>
      </c>
      <c r="U1843" s="4">
        <v>1946.97807128</v>
      </c>
      <c r="V1843" s="10">
        <v>5747.3170710000004</v>
      </c>
      <c r="W1843" s="4" t="s">
        <v>2935</v>
      </c>
      <c r="X1843" s="4">
        <v>8.52</v>
      </c>
      <c r="Y1843" s="5" t="s">
        <v>6409</v>
      </c>
      <c r="Z1843" s="4" t="s">
        <v>2924</v>
      </c>
      <c r="AA1843" s="10" t="s">
        <v>2924</v>
      </c>
      <c r="AB1843" s="10" t="s">
        <v>2924</v>
      </c>
      <c r="AC1843" s="4" t="s">
        <v>2935</v>
      </c>
      <c r="AD1843" s="4" t="s">
        <v>2935</v>
      </c>
      <c r="AE1843" s="4" t="s">
        <v>2935</v>
      </c>
      <c r="AF1843" s="4" t="s">
        <v>2924</v>
      </c>
      <c r="AG1843" s="4" t="s">
        <v>2924</v>
      </c>
      <c r="AH1843" s="4" t="s">
        <v>2924</v>
      </c>
      <c r="AI1843" s="4">
        <v>2.9048539999999998</v>
      </c>
      <c r="AJ1843" s="4">
        <v>2.9048539999999998</v>
      </c>
    </row>
    <row r="1844" spans="1:36" hidden="1" x14ac:dyDescent="0.3">
      <c r="A1844" s="1" t="s">
        <v>1838</v>
      </c>
      <c r="B1844" s="2">
        <v>4550347</v>
      </c>
      <c r="C1844" s="3" t="s">
        <v>2936</v>
      </c>
      <c r="D1844" s="4">
        <v>1569.50347328</v>
      </c>
      <c r="E1844" s="3" t="s">
        <v>3095</v>
      </c>
      <c r="F1844" s="3" t="s">
        <v>3095</v>
      </c>
      <c r="G1844" s="3" t="s">
        <v>3215</v>
      </c>
      <c r="H1844" s="3" t="s">
        <v>3216</v>
      </c>
      <c r="I1844" s="3" t="s">
        <v>3103</v>
      </c>
      <c r="J1844" s="4">
        <v>-28.626117000000001</v>
      </c>
      <c r="K1844" s="4">
        <v>-33.544555000000003</v>
      </c>
      <c r="L1844" s="4">
        <v>-33.120764999999999</v>
      </c>
      <c r="M1844" s="4">
        <v>2.1302500000000002</v>
      </c>
      <c r="N1844" s="4" t="s">
        <v>2924</v>
      </c>
      <c r="O1844" s="4">
        <v>5.1934389999999997</v>
      </c>
      <c r="P1844" s="4">
        <v>0.45986500000000002</v>
      </c>
      <c r="Q1844" s="4">
        <v>20.224184000000001</v>
      </c>
      <c r="R1844" s="4">
        <v>53.974879999999999</v>
      </c>
      <c r="S1844" s="3" t="s">
        <v>6410</v>
      </c>
      <c r="T1844" s="4">
        <v>16.78</v>
      </c>
      <c r="U1844" s="4">
        <v>1569.50347328</v>
      </c>
      <c r="V1844" s="10">
        <v>16644.503473000001</v>
      </c>
      <c r="W1844" s="4">
        <v>21.871275327771201</v>
      </c>
      <c r="X1844" s="4">
        <v>35.15</v>
      </c>
      <c r="Y1844" s="4">
        <v>15.55</v>
      </c>
      <c r="Z1844" s="4">
        <v>7.7255989999999999</v>
      </c>
      <c r="AA1844" s="10">
        <v>5.9419263455999998</v>
      </c>
      <c r="AB1844" s="10">
        <v>7.5463212808</v>
      </c>
      <c r="AC1844" s="4">
        <v>14.262642</v>
      </c>
      <c r="AD1844" s="4">
        <v>12.084899787090301</v>
      </c>
      <c r="AE1844" s="4">
        <v>13.0842560692262</v>
      </c>
      <c r="AF1844" s="4">
        <v>20.224184000000001</v>
      </c>
      <c r="AG1844" s="4">
        <v>8.1564862431084002</v>
      </c>
      <c r="AH1844" s="4">
        <v>8.3822209110303998</v>
      </c>
      <c r="AI1844" s="4">
        <v>0.45986500000000002</v>
      </c>
      <c r="AJ1844" s="4">
        <v>2.164882</v>
      </c>
    </row>
    <row r="1845" spans="1:36" hidden="1" x14ac:dyDescent="0.3">
      <c r="A1845" s="1" t="s">
        <v>1839</v>
      </c>
      <c r="B1845" s="2">
        <v>3010401</v>
      </c>
      <c r="C1845" s="3" t="s">
        <v>2936</v>
      </c>
      <c r="D1845" s="4">
        <v>156286.74504000001</v>
      </c>
      <c r="E1845" s="3" t="s">
        <v>3095</v>
      </c>
      <c r="F1845" s="3" t="s">
        <v>3095</v>
      </c>
      <c r="G1845" s="3" t="s">
        <v>3096</v>
      </c>
      <c r="H1845" s="3" t="s">
        <v>3096</v>
      </c>
      <c r="I1845" s="3" t="s">
        <v>3097</v>
      </c>
      <c r="J1845" s="4">
        <v>32.059078999999997</v>
      </c>
      <c r="K1845" s="4">
        <v>-3.6999490000000002</v>
      </c>
      <c r="L1845" s="4">
        <v>-9.199522</v>
      </c>
      <c r="M1845" s="4">
        <v>-0.45841500000000002</v>
      </c>
      <c r="N1845" s="4">
        <v>22.518519000000001</v>
      </c>
      <c r="O1845" s="4" t="s">
        <v>2924</v>
      </c>
      <c r="P1845" s="4">
        <v>3.12256</v>
      </c>
      <c r="Q1845" s="4">
        <v>16.075571</v>
      </c>
      <c r="R1845" s="4" t="s">
        <v>2924</v>
      </c>
      <c r="S1845" s="3" t="s">
        <v>6411</v>
      </c>
      <c r="T1845" s="4">
        <v>76</v>
      </c>
      <c r="U1845" s="4">
        <v>156286.74504000001</v>
      </c>
      <c r="V1845" s="10">
        <v>246277.74504000001</v>
      </c>
      <c r="W1845" s="4">
        <v>2.7105263157894699</v>
      </c>
      <c r="X1845" s="4">
        <v>86.1</v>
      </c>
      <c r="Y1845" s="4">
        <v>53.95</v>
      </c>
      <c r="Z1845" s="4">
        <v>22.518519000000001</v>
      </c>
      <c r="AA1845" s="10">
        <v>21.897599907699998</v>
      </c>
      <c r="AB1845" s="10">
        <v>22.210986839899999</v>
      </c>
      <c r="AC1845" s="4">
        <v>9.3834389999999992</v>
      </c>
      <c r="AD1845" s="4">
        <v>8.1232601908877999</v>
      </c>
      <c r="AE1845" s="4">
        <v>9.0644441482561007</v>
      </c>
      <c r="AF1845" s="4">
        <v>16.075571</v>
      </c>
      <c r="AG1845" s="4">
        <v>13.475224034627001</v>
      </c>
      <c r="AH1845" s="4">
        <v>15.7866029117619</v>
      </c>
      <c r="AI1845" s="4">
        <v>3.12256</v>
      </c>
      <c r="AJ1845" s="4">
        <v>3.462888</v>
      </c>
    </row>
    <row r="1846" spans="1:36" hidden="1" x14ac:dyDescent="0.3">
      <c r="A1846" s="1" t="s">
        <v>1840</v>
      </c>
      <c r="B1846" s="2">
        <v>5200556</v>
      </c>
      <c r="C1846" s="3" t="s">
        <v>2957</v>
      </c>
      <c r="D1846" s="4">
        <v>2042.98579068</v>
      </c>
      <c r="E1846" s="3" t="s">
        <v>2946</v>
      </c>
      <c r="F1846" s="3" t="s">
        <v>2947</v>
      </c>
      <c r="G1846" s="3" t="s">
        <v>2948</v>
      </c>
      <c r="H1846" s="3" t="s">
        <v>2990</v>
      </c>
      <c r="I1846" s="3" t="s">
        <v>2950</v>
      </c>
      <c r="J1846" s="4">
        <v>254.24107100000001</v>
      </c>
      <c r="K1846" s="4">
        <v>142.84621300000001</v>
      </c>
      <c r="L1846" s="4">
        <v>57.753478999999999</v>
      </c>
      <c r="M1846" s="4">
        <v>11.603376000000001</v>
      </c>
      <c r="N1846" s="4" t="s">
        <v>2924</v>
      </c>
      <c r="O1846" s="4" t="s">
        <v>2924</v>
      </c>
      <c r="P1846" s="4">
        <v>30.875485999999999</v>
      </c>
      <c r="Q1846" s="4" t="s">
        <v>2924</v>
      </c>
      <c r="R1846" s="4" t="s">
        <v>2924</v>
      </c>
      <c r="S1846" s="3" t="s">
        <v>6412</v>
      </c>
      <c r="T1846" s="4">
        <v>15.87</v>
      </c>
      <c r="U1846" s="4">
        <v>2042.98579068</v>
      </c>
      <c r="V1846" s="10">
        <v>2027.10879</v>
      </c>
      <c r="W1846" s="4" t="s">
        <v>2935</v>
      </c>
      <c r="X1846" s="4">
        <v>17.02</v>
      </c>
      <c r="Y1846" s="4">
        <v>3.55</v>
      </c>
      <c r="Z1846" s="4" t="s">
        <v>2924</v>
      </c>
      <c r="AA1846" s="10" t="s">
        <v>2924</v>
      </c>
      <c r="AB1846" s="10" t="s">
        <v>2924</v>
      </c>
      <c r="AC1846" s="4" t="s">
        <v>2924</v>
      </c>
      <c r="AD1846" s="4">
        <v>278.65570478101898</v>
      </c>
      <c r="AE1846" s="4" t="s">
        <v>2924</v>
      </c>
      <c r="AF1846" s="4" t="s">
        <v>2924</v>
      </c>
      <c r="AG1846" s="4" t="s">
        <v>2924</v>
      </c>
      <c r="AH1846" s="4" t="s">
        <v>2924</v>
      </c>
      <c r="AI1846" s="4">
        <v>30.875485999999999</v>
      </c>
      <c r="AJ1846" s="4">
        <v>54.349314999999997</v>
      </c>
    </row>
    <row r="1847" spans="1:36" hidden="1" x14ac:dyDescent="0.3">
      <c r="A1847" s="1" t="s">
        <v>1841</v>
      </c>
      <c r="B1847" s="2">
        <v>4646110</v>
      </c>
      <c r="C1847" s="3" t="s">
        <v>2919</v>
      </c>
      <c r="D1847" s="4">
        <v>5580.4002471000003</v>
      </c>
      <c r="E1847" s="3" t="s">
        <v>2937</v>
      </c>
      <c r="F1847" s="3" t="s">
        <v>2938</v>
      </c>
      <c r="G1847" s="3" t="s">
        <v>2994</v>
      </c>
      <c r="H1847" s="3" t="s">
        <v>2995</v>
      </c>
      <c r="I1847" s="3" t="s">
        <v>3196</v>
      </c>
      <c r="J1847" s="4">
        <v>0.38759700000000002</v>
      </c>
      <c r="K1847" s="4">
        <v>-1.495943</v>
      </c>
      <c r="L1847" s="4">
        <v>21.235762000000001</v>
      </c>
      <c r="M1847" s="4">
        <v>5.5706519999999999</v>
      </c>
      <c r="N1847" s="4">
        <v>9.7539540000000002</v>
      </c>
      <c r="O1847" s="4">
        <v>10.949831</v>
      </c>
      <c r="P1847" s="4">
        <v>4.40726</v>
      </c>
      <c r="Q1847" s="4">
        <v>7.1473490000000002</v>
      </c>
      <c r="R1847" s="4">
        <v>18.053930000000001</v>
      </c>
      <c r="S1847" s="3" t="s">
        <v>6413</v>
      </c>
      <c r="T1847" s="4">
        <v>38.85</v>
      </c>
      <c r="U1847" s="4">
        <v>5580.4002471000003</v>
      </c>
      <c r="V1847" s="10">
        <v>5180.9632469999997</v>
      </c>
      <c r="W1847" s="4" t="s">
        <v>2935</v>
      </c>
      <c r="X1847" s="4">
        <v>62.31</v>
      </c>
      <c r="Y1847" s="4">
        <v>30.93</v>
      </c>
      <c r="Z1847" s="4">
        <v>9.7539540000000002</v>
      </c>
      <c r="AA1847" s="10">
        <v>12.964260686699999</v>
      </c>
      <c r="AB1847" s="10">
        <v>12.062557634799999</v>
      </c>
      <c r="AC1847" s="4">
        <v>1.848738</v>
      </c>
      <c r="AD1847" s="4">
        <v>1.7143928476518999</v>
      </c>
      <c r="AE1847" s="4">
        <v>1.8149842664339999</v>
      </c>
      <c r="AF1847" s="4">
        <v>7.1473490000000002</v>
      </c>
      <c r="AG1847" s="4">
        <v>8.1926283010904992</v>
      </c>
      <c r="AH1847" s="4">
        <v>8.2203263107141993</v>
      </c>
      <c r="AI1847" s="4">
        <v>4.40726</v>
      </c>
      <c r="AJ1847" s="4">
        <v>6.5948060000000002</v>
      </c>
    </row>
    <row r="1848" spans="1:36" hidden="1" x14ac:dyDescent="0.3">
      <c r="A1848" s="1" t="s">
        <v>1842</v>
      </c>
      <c r="B1848" s="2">
        <v>4076774</v>
      </c>
      <c r="C1848" s="3" t="s">
        <v>2936</v>
      </c>
      <c r="D1848" s="4">
        <v>1710.21124728</v>
      </c>
      <c r="E1848" s="3" t="s">
        <v>2930</v>
      </c>
      <c r="F1848" s="3" t="s">
        <v>2931</v>
      </c>
      <c r="G1848" s="3" t="s">
        <v>2931</v>
      </c>
      <c r="H1848" s="3" t="s">
        <v>2932</v>
      </c>
      <c r="I1848" s="3" t="s">
        <v>2933</v>
      </c>
      <c r="J1848" s="4">
        <v>50.44</v>
      </c>
      <c r="K1848" s="4">
        <v>22.667971000000001</v>
      </c>
      <c r="L1848" s="4">
        <v>10.110276000000001</v>
      </c>
      <c r="M1848" s="4">
        <v>0.88519300000000001</v>
      </c>
      <c r="N1848" s="4">
        <v>14.3549618320611</v>
      </c>
      <c r="O1848" s="4">
        <v>13.603809999999999</v>
      </c>
      <c r="P1848" s="4">
        <v>1.48281</v>
      </c>
      <c r="Q1848" s="4" t="s">
        <v>2935</v>
      </c>
      <c r="R1848" s="4" t="s">
        <v>2935</v>
      </c>
      <c r="S1848" s="3" t="s">
        <v>6414</v>
      </c>
      <c r="T1848" s="4">
        <v>112.83</v>
      </c>
      <c r="U1848" s="4">
        <v>1710.21124728</v>
      </c>
      <c r="V1848" s="10" t="s">
        <v>2935</v>
      </c>
      <c r="W1848" s="4">
        <v>0.99264380040769296</v>
      </c>
      <c r="X1848" s="4">
        <v>116.17</v>
      </c>
      <c r="Y1848" s="4">
        <v>72.7</v>
      </c>
      <c r="Z1848" s="4">
        <v>14.35131</v>
      </c>
      <c r="AA1848" s="10">
        <v>14.3148946967</v>
      </c>
      <c r="AB1848" s="10">
        <v>14.4468629961</v>
      </c>
      <c r="AC1848" s="4" t="s">
        <v>2935</v>
      </c>
      <c r="AD1848" s="4" t="s">
        <v>2935</v>
      </c>
      <c r="AE1848" s="4" t="s">
        <v>2935</v>
      </c>
      <c r="AF1848" s="4" t="s">
        <v>2935</v>
      </c>
      <c r="AG1848" s="4" t="s">
        <v>2935</v>
      </c>
      <c r="AH1848" s="4" t="s">
        <v>2935</v>
      </c>
      <c r="AI1848" s="4">
        <v>1.48281</v>
      </c>
      <c r="AJ1848" s="4">
        <v>2.2435870000000002</v>
      </c>
    </row>
    <row r="1849" spans="1:36" hidden="1" x14ac:dyDescent="0.3">
      <c r="A1849" s="1" t="s">
        <v>1843</v>
      </c>
      <c r="B1849" s="2">
        <v>4004236</v>
      </c>
      <c r="C1849" s="3" t="s">
        <v>2936</v>
      </c>
      <c r="D1849" s="4">
        <v>115209.5699664</v>
      </c>
      <c r="E1849" s="3" t="s">
        <v>2925</v>
      </c>
      <c r="F1849" s="3" t="s">
        <v>2997</v>
      </c>
      <c r="G1849" s="3" t="s">
        <v>3128</v>
      </c>
      <c r="H1849" s="3" t="s">
        <v>3272</v>
      </c>
      <c r="I1849" s="3" t="s">
        <v>3273</v>
      </c>
      <c r="J1849" s="4">
        <v>-28.093646</v>
      </c>
      <c r="K1849" s="4">
        <v>-7.2053710000000004</v>
      </c>
      <c r="L1849" s="4">
        <v>-4.9373620000000003</v>
      </c>
      <c r="M1849" s="4">
        <v>0.96530099999999996</v>
      </c>
      <c r="N1849" s="4">
        <v>22.158602999999999</v>
      </c>
      <c r="O1849" s="4">
        <v>16.209423999999999</v>
      </c>
      <c r="P1849" s="4">
        <v>8.2763050000000007</v>
      </c>
      <c r="Q1849" s="4">
        <v>14.156399</v>
      </c>
      <c r="R1849" s="4">
        <v>17.346238</v>
      </c>
      <c r="S1849" s="3" t="s">
        <v>6415</v>
      </c>
      <c r="T1849" s="4">
        <v>77.400000000000006</v>
      </c>
      <c r="U1849" s="4">
        <v>115209.5699664</v>
      </c>
      <c r="V1849" s="10">
        <v>117041.569966</v>
      </c>
      <c r="W1849" s="4">
        <v>2.0671834625323</v>
      </c>
      <c r="X1849" s="4">
        <v>123.3916</v>
      </c>
      <c r="Y1849" s="4">
        <v>70.750200000000007</v>
      </c>
      <c r="Z1849" s="4">
        <v>22.158602999999999</v>
      </c>
      <c r="AA1849" s="10">
        <v>27.1912875461</v>
      </c>
      <c r="AB1849" s="10">
        <v>27.614650749500001</v>
      </c>
      <c r="AC1849" s="4">
        <v>2.3402699999999999</v>
      </c>
      <c r="AD1849" s="4">
        <v>2.4439536879160002</v>
      </c>
      <c r="AE1849" s="4">
        <v>2.4619562829467001</v>
      </c>
      <c r="AF1849" s="4">
        <v>14.156399</v>
      </c>
      <c r="AG1849" s="4">
        <v>20.465485269244802</v>
      </c>
      <c r="AH1849" s="4">
        <v>20.774785621296999</v>
      </c>
      <c r="AI1849" s="4">
        <v>8.2763050000000007</v>
      </c>
      <c r="AJ1849" s="4">
        <v>8.5837859999999999</v>
      </c>
    </row>
    <row r="1850" spans="1:36" hidden="1" x14ac:dyDescent="0.3">
      <c r="A1850" s="1" t="s">
        <v>1844</v>
      </c>
      <c r="B1850" s="2">
        <v>4057051</v>
      </c>
      <c r="C1850" s="3" t="s">
        <v>2936</v>
      </c>
      <c r="D1850" s="4">
        <v>17602.233940530001</v>
      </c>
      <c r="E1850" s="3" t="s">
        <v>3095</v>
      </c>
      <c r="F1850" s="3" t="s">
        <v>3095</v>
      </c>
      <c r="G1850" s="3" t="s">
        <v>3130</v>
      </c>
      <c r="H1850" s="3" t="s">
        <v>3130</v>
      </c>
      <c r="I1850" s="3" t="s">
        <v>3218</v>
      </c>
      <c r="J1850" s="4">
        <v>44.482759000000001</v>
      </c>
      <c r="K1850" s="4">
        <v>15.781394000000001</v>
      </c>
      <c r="L1850" s="4">
        <v>8.455565</v>
      </c>
      <c r="M1850" s="4">
        <v>3.1173090000000001</v>
      </c>
      <c r="N1850" s="4">
        <v>22.979890000000001</v>
      </c>
      <c r="O1850" s="4" t="s">
        <v>2924</v>
      </c>
      <c r="P1850" s="4">
        <v>2.1089419999999999</v>
      </c>
      <c r="Q1850" s="4">
        <v>14.156715</v>
      </c>
      <c r="R1850" s="4" t="s">
        <v>2924</v>
      </c>
      <c r="S1850" s="3" t="s">
        <v>6416</v>
      </c>
      <c r="T1850" s="4">
        <v>37.71</v>
      </c>
      <c r="U1850" s="4">
        <v>17602.233940530001</v>
      </c>
      <c r="V1850" s="10">
        <v>33074.333939999997</v>
      </c>
      <c r="W1850" s="4">
        <v>2.8109254839565101</v>
      </c>
      <c r="X1850" s="4">
        <v>38.07</v>
      </c>
      <c r="Y1850" s="4">
        <v>24.795000000000002</v>
      </c>
      <c r="Z1850" s="4">
        <v>22.979890000000001</v>
      </c>
      <c r="AA1850" s="10">
        <v>20.549288867000001</v>
      </c>
      <c r="AB1850" s="10">
        <v>21.7426400212</v>
      </c>
      <c r="AC1850" s="4">
        <v>6.2530640000000002</v>
      </c>
      <c r="AD1850" s="4">
        <v>5.1785575093171996</v>
      </c>
      <c r="AE1850" s="4">
        <v>5.6502614915093998</v>
      </c>
      <c r="AF1850" s="4">
        <v>14.156715</v>
      </c>
      <c r="AG1850" s="4">
        <v>12.044713476989299</v>
      </c>
      <c r="AH1850" s="4">
        <v>13.0596143381698</v>
      </c>
      <c r="AI1850" s="4">
        <v>2.1089419999999999</v>
      </c>
      <c r="AJ1850" s="4">
        <v>2.5658300000000001</v>
      </c>
    </row>
    <row r="1851" spans="1:36" hidden="1" x14ac:dyDescent="0.3">
      <c r="A1851" s="1" t="s">
        <v>112</v>
      </c>
      <c r="B1851" s="2">
        <v>4970266</v>
      </c>
      <c r="C1851" s="3" t="s">
        <v>2919</v>
      </c>
      <c r="D1851" s="4">
        <v>2625.8833718999999</v>
      </c>
      <c r="E1851" s="3" t="s">
        <v>2946</v>
      </c>
      <c r="F1851" s="3" t="s">
        <v>2991</v>
      </c>
      <c r="G1851" s="3" t="s">
        <v>2991</v>
      </c>
      <c r="H1851" s="3" t="s">
        <v>3031</v>
      </c>
      <c r="I1851" s="3" t="s">
        <v>3032</v>
      </c>
      <c r="J1851" s="18">
        <v>13.973485999999999</v>
      </c>
      <c r="K1851" s="18">
        <v>31.827601000000001</v>
      </c>
      <c r="L1851" s="18">
        <v>10.952215000000001</v>
      </c>
      <c r="M1851" s="18">
        <v>11.770906999999999</v>
      </c>
      <c r="N1851" s="4" t="s">
        <v>2924</v>
      </c>
      <c r="O1851" s="4" t="s">
        <v>2924</v>
      </c>
      <c r="P1851" s="4">
        <v>4.7953570000000001</v>
      </c>
      <c r="Q1851" s="4" t="s">
        <v>2924</v>
      </c>
      <c r="R1851" s="4">
        <v>44.265535999999997</v>
      </c>
      <c r="S1851" s="3" t="s">
        <v>4139</v>
      </c>
      <c r="T1851" s="4">
        <v>63.62</v>
      </c>
      <c r="U1851" s="4">
        <v>2625.8833718999999</v>
      </c>
      <c r="V1851" s="10">
        <v>2412.8313710000002</v>
      </c>
      <c r="W1851" s="4" t="s">
        <v>2935</v>
      </c>
      <c r="X1851" s="18">
        <v>65.879900000000006</v>
      </c>
      <c r="Y1851" s="18">
        <v>39.69</v>
      </c>
      <c r="Z1851" s="4" t="s">
        <v>2924</v>
      </c>
      <c r="AA1851" s="10" t="s">
        <v>2924</v>
      </c>
      <c r="AB1851" s="10" t="s">
        <v>2924</v>
      </c>
      <c r="AC1851" s="4">
        <v>10.947113</v>
      </c>
      <c r="AD1851" s="4">
        <v>8.2628919232034992</v>
      </c>
      <c r="AE1851" s="4">
        <v>9.0490615714852005</v>
      </c>
      <c r="AF1851" s="4" t="s">
        <v>2924</v>
      </c>
      <c r="AG1851" s="4" t="s">
        <v>2924</v>
      </c>
      <c r="AH1851" s="4" t="s">
        <v>2924</v>
      </c>
      <c r="AI1851" s="4">
        <v>4.7953570000000001</v>
      </c>
      <c r="AJ1851" s="4">
        <v>13.430441</v>
      </c>
    </row>
    <row r="1852" spans="1:36" hidden="1" x14ac:dyDescent="0.3">
      <c r="A1852" s="1" t="s">
        <v>1846</v>
      </c>
      <c r="B1852" s="2">
        <v>4333424</v>
      </c>
      <c r="C1852" s="3" t="s">
        <v>2941</v>
      </c>
      <c r="D1852" s="4">
        <v>3064.78243746</v>
      </c>
      <c r="E1852" s="3" t="s">
        <v>2930</v>
      </c>
      <c r="F1852" s="3" t="s">
        <v>2954</v>
      </c>
      <c r="G1852" s="3" t="s">
        <v>2954</v>
      </c>
      <c r="H1852" s="3" t="s">
        <v>3493</v>
      </c>
      <c r="I1852" s="3" t="s">
        <v>3133</v>
      </c>
      <c r="J1852" s="4">
        <v>40.682890999999998</v>
      </c>
      <c r="K1852" s="4">
        <v>0.44087100000000001</v>
      </c>
      <c r="L1852" s="4">
        <v>-1.8250949999999999</v>
      </c>
      <c r="M1852" s="4">
        <v>2.950558</v>
      </c>
      <c r="N1852" s="4">
        <v>8.8627002288329493</v>
      </c>
      <c r="O1852" s="4">
        <v>8.29459717599706</v>
      </c>
      <c r="P1852" s="4">
        <v>1.3994580000000001</v>
      </c>
      <c r="Q1852" s="4">
        <v>6.5888989999999996</v>
      </c>
      <c r="R1852" s="4">
        <v>15.831671999999999</v>
      </c>
      <c r="S1852" s="3" t="s">
        <v>6418</v>
      </c>
      <c r="T1852" s="4">
        <v>38.729999999999997</v>
      </c>
      <c r="U1852" s="4">
        <v>3064.78243746</v>
      </c>
      <c r="V1852" s="10">
        <v>3357.5314370000001</v>
      </c>
      <c r="W1852" s="4" t="s">
        <v>2935</v>
      </c>
      <c r="X1852" s="4">
        <v>42.49</v>
      </c>
      <c r="Y1852" s="4">
        <v>27</v>
      </c>
      <c r="Z1852" s="5" t="s">
        <v>6419</v>
      </c>
      <c r="AA1852" s="10">
        <v>8.3043869805000003</v>
      </c>
      <c r="AB1852" s="10">
        <v>8.4976139542000002</v>
      </c>
      <c r="AC1852" s="4">
        <v>5.2804080000000004</v>
      </c>
      <c r="AD1852" s="4">
        <v>4.8637284232468998</v>
      </c>
      <c r="AE1852" s="4">
        <v>5.1354582582313002</v>
      </c>
      <c r="AF1852" s="4">
        <v>6.5888989999999996</v>
      </c>
      <c r="AG1852" s="4" t="s">
        <v>2935</v>
      </c>
      <c r="AH1852" s="4" t="s">
        <v>2935</v>
      </c>
      <c r="AI1852" s="4">
        <v>1.3994580000000001</v>
      </c>
      <c r="AJ1852" s="4">
        <v>1.401788</v>
      </c>
    </row>
    <row r="1853" spans="1:36" hidden="1" x14ac:dyDescent="0.3">
      <c r="A1853" s="1" t="s">
        <v>1847</v>
      </c>
      <c r="B1853" s="2">
        <v>103064</v>
      </c>
      <c r="C1853" s="3" t="s">
        <v>2936</v>
      </c>
      <c r="D1853" s="4">
        <v>8187.3934990600001</v>
      </c>
      <c r="E1853" s="3" t="s">
        <v>2977</v>
      </c>
      <c r="F1853" s="3" t="s">
        <v>2978</v>
      </c>
      <c r="G1853" s="3" t="s">
        <v>2979</v>
      </c>
      <c r="H1853" s="3" t="s">
        <v>2979</v>
      </c>
      <c r="I1853" s="3" t="s">
        <v>2980</v>
      </c>
      <c r="J1853" s="4">
        <v>10.336112999999999</v>
      </c>
      <c r="K1853" s="4">
        <v>-5.3544330000000002</v>
      </c>
      <c r="L1853" s="4">
        <v>-9.8492669999999993</v>
      </c>
      <c r="M1853" s="4">
        <v>3.4597159999999998</v>
      </c>
      <c r="N1853" s="4">
        <v>20.212962962963001</v>
      </c>
      <c r="O1853" s="4">
        <v>12.456491</v>
      </c>
      <c r="P1853" s="4">
        <v>1.8739809999999999</v>
      </c>
      <c r="Q1853" s="4">
        <v>15.660645000000001</v>
      </c>
      <c r="R1853" s="4">
        <v>19.911688999999999</v>
      </c>
      <c r="S1853" s="3" t="s">
        <v>6420</v>
      </c>
      <c r="T1853" s="4">
        <v>43.66</v>
      </c>
      <c r="U1853" s="4">
        <v>8187.3934990600001</v>
      </c>
      <c r="V1853" s="10">
        <v>12386.160499</v>
      </c>
      <c r="W1853" s="4">
        <v>5.3137883646358199</v>
      </c>
      <c r="X1853" s="4">
        <v>49.57</v>
      </c>
      <c r="Y1853" s="4">
        <v>38.880000000000003</v>
      </c>
      <c r="Z1853" s="4">
        <v>20.212962999999998</v>
      </c>
      <c r="AA1853" s="10">
        <v>21.906673356700001</v>
      </c>
      <c r="AB1853" s="10">
        <v>20.6621739295</v>
      </c>
      <c r="AC1853" s="4">
        <v>14.285982000000001</v>
      </c>
      <c r="AD1853" s="4">
        <v>13.9160194936347</v>
      </c>
      <c r="AE1853" s="4">
        <v>14.3511421280185</v>
      </c>
      <c r="AF1853" s="4">
        <v>15.660645000000001</v>
      </c>
      <c r="AG1853" s="4">
        <v>15.0748285257432</v>
      </c>
      <c r="AH1853" s="4">
        <v>15.4929494034422</v>
      </c>
      <c r="AI1853" s="4">
        <v>1.8739809999999999</v>
      </c>
      <c r="AJ1853" s="4">
        <v>1.8892249999999999</v>
      </c>
    </row>
    <row r="1854" spans="1:36" hidden="1" x14ac:dyDescent="0.3">
      <c r="A1854" s="1" t="s">
        <v>1848</v>
      </c>
      <c r="B1854" s="2">
        <v>4275091</v>
      </c>
      <c r="C1854" s="3" t="s">
        <v>2936</v>
      </c>
      <c r="D1854" s="4">
        <v>761.82528467999998</v>
      </c>
      <c r="E1854" s="3" t="s">
        <v>2930</v>
      </c>
      <c r="F1854" s="3" t="s">
        <v>2954</v>
      </c>
      <c r="G1854" s="3" t="s">
        <v>2955</v>
      </c>
      <c r="H1854" s="3" t="s">
        <v>2956</v>
      </c>
      <c r="I1854" s="3" t="s">
        <v>3102</v>
      </c>
      <c r="J1854" s="4">
        <v>-15.514706</v>
      </c>
      <c r="K1854" s="4">
        <v>42.732919000000003</v>
      </c>
      <c r="L1854" s="4">
        <v>-12.689970000000001</v>
      </c>
      <c r="M1854" s="4">
        <v>-1.9624569999999999</v>
      </c>
      <c r="N1854" s="4">
        <v>8.5514829999999993</v>
      </c>
      <c r="O1854" s="4">
        <v>15.51118</v>
      </c>
      <c r="P1854" s="4">
        <v>0.568384</v>
      </c>
      <c r="Q1854" s="4" t="s">
        <v>2924</v>
      </c>
      <c r="R1854" s="4" t="s">
        <v>2924</v>
      </c>
      <c r="S1854" s="3" t="s">
        <v>6421</v>
      </c>
      <c r="T1854" s="4">
        <v>11.49</v>
      </c>
      <c r="U1854" s="4">
        <v>761.82528467999998</v>
      </c>
      <c r="V1854" s="10">
        <v>-24.018616000000002</v>
      </c>
      <c r="W1854" s="4">
        <v>9.1948738033072193</v>
      </c>
      <c r="X1854" s="4">
        <v>15.44</v>
      </c>
      <c r="Y1854" s="5" t="s">
        <v>3987</v>
      </c>
      <c r="Z1854" s="4">
        <v>8.5514829999999993</v>
      </c>
      <c r="AA1854" s="10">
        <v>8.8856768522653002</v>
      </c>
      <c r="AB1854" s="10">
        <v>9.8833238752658001</v>
      </c>
      <c r="AC1854" s="4" t="s">
        <v>2924</v>
      </c>
      <c r="AD1854" s="4" t="s">
        <v>2924</v>
      </c>
      <c r="AE1854" s="4" t="s">
        <v>2924</v>
      </c>
      <c r="AF1854" s="4" t="s">
        <v>2924</v>
      </c>
      <c r="AG1854" s="4" t="s">
        <v>2924</v>
      </c>
      <c r="AH1854" s="4" t="s">
        <v>2924</v>
      </c>
      <c r="AI1854" s="4">
        <v>0.568384</v>
      </c>
      <c r="AJ1854" s="4">
        <v>0.568384</v>
      </c>
    </row>
    <row r="1855" spans="1:36" hidden="1" x14ac:dyDescent="0.3">
      <c r="A1855" s="1" t="s">
        <v>1849</v>
      </c>
      <c r="B1855" s="2">
        <v>4977197</v>
      </c>
      <c r="C1855" s="3" t="s">
        <v>2936</v>
      </c>
      <c r="D1855" s="4">
        <v>5678.7145892400004</v>
      </c>
      <c r="E1855" s="3" t="s">
        <v>3098</v>
      </c>
      <c r="F1855" s="3" t="s">
        <v>3098</v>
      </c>
      <c r="G1855" s="3" t="s">
        <v>3184</v>
      </c>
      <c r="H1855" s="3" t="s">
        <v>3608</v>
      </c>
      <c r="I1855" s="3" t="s">
        <v>3609</v>
      </c>
      <c r="J1855" s="4">
        <v>-21.293621000000002</v>
      </c>
      <c r="K1855" s="4">
        <v>-2.79989</v>
      </c>
      <c r="L1855" s="4">
        <v>8.6196319999999993</v>
      </c>
      <c r="M1855" s="4">
        <v>4.7633140000000003</v>
      </c>
      <c r="N1855" s="4">
        <v>10.426973</v>
      </c>
      <c r="O1855" s="4">
        <v>22.089832000000001</v>
      </c>
      <c r="P1855" s="4">
        <v>1.211883</v>
      </c>
      <c r="Q1855" s="4">
        <v>7.6554479999999998</v>
      </c>
      <c r="R1855" s="4">
        <v>25.699552000000001</v>
      </c>
      <c r="S1855" s="3" t="s">
        <v>6422</v>
      </c>
      <c r="T1855" s="4">
        <v>35.409999999999997</v>
      </c>
      <c r="U1855" s="4">
        <v>5678.7145892400004</v>
      </c>
      <c r="V1855" s="10">
        <v>7396.1575890000004</v>
      </c>
      <c r="W1855" s="4">
        <v>5.6481219994351903</v>
      </c>
      <c r="X1855" s="4">
        <v>52.155000000000001</v>
      </c>
      <c r="Y1855" s="4">
        <v>31</v>
      </c>
      <c r="Z1855" s="4">
        <v>10.426973</v>
      </c>
      <c r="AA1855" s="10">
        <v>12.866070779699999</v>
      </c>
      <c r="AB1855" s="10">
        <v>12.2830690675</v>
      </c>
      <c r="AC1855" s="4">
        <v>2.7953079999999999</v>
      </c>
      <c r="AD1855" s="4">
        <v>2.0789300262410002</v>
      </c>
      <c r="AE1855" s="4">
        <v>2.4729438801652002</v>
      </c>
      <c r="AF1855" s="4">
        <v>7.6554479999999998</v>
      </c>
      <c r="AG1855" s="4">
        <v>6.0740909888640999</v>
      </c>
      <c r="AH1855" s="4">
        <v>7.1925156069206002</v>
      </c>
      <c r="AI1855" s="4">
        <v>1.211883</v>
      </c>
      <c r="AJ1855" s="4">
        <v>1.2122980000000001</v>
      </c>
    </row>
    <row r="1856" spans="1:36" hidden="1" x14ac:dyDescent="0.3">
      <c r="A1856" s="1" t="s">
        <v>1850</v>
      </c>
      <c r="B1856" s="2">
        <v>4913192</v>
      </c>
      <c r="C1856" s="3" t="s">
        <v>2936</v>
      </c>
      <c r="D1856" s="4">
        <v>2857.8659186300001</v>
      </c>
      <c r="E1856" s="3" t="s">
        <v>3007</v>
      </c>
      <c r="F1856" s="3" t="s">
        <v>3008</v>
      </c>
      <c r="G1856" s="3" t="s">
        <v>3009</v>
      </c>
      <c r="H1856" s="3" t="s">
        <v>3010</v>
      </c>
      <c r="I1856" s="3" t="s">
        <v>3756</v>
      </c>
      <c r="J1856" s="4">
        <v>9.3538460000000008</v>
      </c>
      <c r="K1856" s="4">
        <v>-2.255226</v>
      </c>
      <c r="L1856" s="4">
        <v>1.5428569999999999</v>
      </c>
      <c r="M1856" s="4">
        <v>7.8931389999999997</v>
      </c>
      <c r="N1856" s="4">
        <v>12.942796</v>
      </c>
      <c r="O1856" s="4">
        <v>8.3285839999999993</v>
      </c>
      <c r="P1856" s="4">
        <v>0.95673900000000001</v>
      </c>
      <c r="Q1856" s="4">
        <v>8.4125099999999993</v>
      </c>
      <c r="R1856" s="4">
        <v>15.377618</v>
      </c>
      <c r="S1856" s="3" t="s">
        <v>6423</v>
      </c>
      <c r="T1856" s="4">
        <v>17.77</v>
      </c>
      <c r="U1856" s="4">
        <v>2857.8659186300001</v>
      </c>
      <c r="V1856" s="10">
        <v>4862.1041480000004</v>
      </c>
      <c r="W1856" s="4">
        <v>3.3764772087788399</v>
      </c>
      <c r="X1856" s="4">
        <v>20.05</v>
      </c>
      <c r="Y1856" s="4">
        <v>15.76</v>
      </c>
      <c r="Z1856" s="4">
        <v>12.942796</v>
      </c>
      <c r="AA1856" s="10">
        <v>9.2075514380382</v>
      </c>
      <c r="AB1856" s="10">
        <v>9.7769707229714005</v>
      </c>
      <c r="AC1856" s="4">
        <v>1.421284</v>
      </c>
      <c r="AD1856" s="4">
        <v>1.4635820464885001</v>
      </c>
      <c r="AE1856" s="4">
        <v>1.5094683171734999</v>
      </c>
      <c r="AF1856" s="4">
        <v>8.4125099999999993</v>
      </c>
      <c r="AG1856" s="4">
        <v>8.1533551025595994</v>
      </c>
      <c r="AH1856" s="4">
        <v>8.3706423612745002</v>
      </c>
      <c r="AI1856" s="4">
        <v>0.95673900000000001</v>
      </c>
      <c r="AJ1856" s="4" t="s">
        <v>2924</v>
      </c>
    </row>
    <row r="1857" spans="1:36" hidden="1" x14ac:dyDescent="0.3">
      <c r="A1857" s="1" t="s">
        <v>1851</v>
      </c>
      <c r="B1857" s="2">
        <v>4298336</v>
      </c>
      <c r="C1857" s="3" t="s">
        <v>2919</v>
      </c>
      <c r="D1857" s="4">
        <v>14939.819126910001</v>
      </c>
      <c r="E1857" s="3" t="s">
        <v>2937</v>
      </c>
      <c r="F1857" s="3" t="s">
        <v>2938</v>
      </c>
      <c r="G1857" s="3" t="s">
        <v>3047</v>
      </c>
      <c r="H1857" s="3" t="s">
        <v>3071</v>
      </c>
      <c r="I1857" s="3" t="s">
        <v>3472</v>
      </c>
      <c r="J1857" s="4">
        <v>11.079461</v>
      </c>
      <c r="K1857" s="4">
        <v>2.0466350000000002</v>
      </c>
      <c r="L1857" s="4">
        <v>4.046036</v>
      </c>
      <c r="M1857" s="4">
        <v>2.5472959999999998</v>
      </c>
      <c r="N1857" s="4">
        <v>31.823385999999999</v>
      </c>
      <c r="O1857" s="4">
        <v>26.239830999999999</v>
      </c>
      <c r="P1857" s="4">
        <v>5.2351369999999999</v>
      </c>
      <c r="Q1857" s="4">
        <v>19.504439999999999</v>
      </c>
      <c r="R1857" s="4">
        <v>32.466864000000001</v>
      </c>
      <c r="S1857" s="3" t="s">
        <v>6424</v>
      </c>
      <c r="T1857" s="4">
        <v>261.27</v>
      </c>
      <c r="U1857" s="4">
        <v>14939.819126910001</v>
      </c>
      <c r="V1857" s="10">
        <v>16387.621125999998</v>
      </c>
      <c r="W1857" s="4">
        <v>1.19416695372603</v>
      </c>
      <c r="X1857" s="4">
        <v>279.38</v>
      </c>
      <c r="Y1857" s="4">
        <v>222.18</v>
      </c>
      <c r="Z1857" s="4">
        <v>31.823385999999999</v>
      </c>
      <c r="AA1857" s="10">
        <v>25.971172962200001</v>
      </c>
      <c r="AB1857" s="10">
        <v>27.343799057999998</v>
      </c>
      <c r="AC1857" s="4">
        <v>6.1497729999999997</v>
      </c>
      <c r="AD1857" s="4">
        <v>5.6934921393908997</v>
      </c>
      <c r="AE1857" s="4">
        <v>6.1065558511568003</v>
      </c>
      <c r="AF1857" s="4">
        <v>19.504439999999999</v>
      </c>
      <c r="AG1857" s="4">
        <v>18.358908977454099</v>
      </c>
      <c r="AH1857" s="4">
        <v>19.6055444177479</v>
      </c>
      <c r="AI1857" s="4">
        <v>5.2351369999999999</v>
      </c>
      <c r="AJ1857" s="4" t="s">
        <v>2924</v>
      </c>
    </row>
    <row r="1858" spans="1:36" hidden="1" x14ac:dyDescent="0.3">
      <c r="A1858" s="1" t="s">
        <v>1852</v>
      </c>
      <c r="B1858" s="2">
        <v>4053619</v>
      </c>
      <c r="C1858" s="3" t="s">
        <v>2936</v>
      </c>
      <c r="D1858" s="4">
        <v>3816.2633843600001</v>
      </c>
      <c r="E1858" s="3" t="s">
        <v>2925</v>
      </c>
      <c r="F1858" s="3" t="s">
        <v>2926</v>
      </c>
      <c r="G1858" s="3" t="s">
        <v>3086</v>
      </c>
      <c r="H1858" s="3" t="s">
        <v>3086</v>
      </c>
      <c r="I1858" s="3" t="s">
        <v>3465</v>
      </c>
      <c r="J1858" s="4">
        <v>54.418604999999999</v>
      </c>
      <c r="K1858" s="4">
        <v>9.8817970000000006</v>
      </c>
      <c r="L1858" s="4">
        <v>0.47557300000000002</v>
      </c>
      <c r="M1858" s="4">
        <v>1.6178399999999999</v>
      </c>
      <c r="N1858" s="4">
        <v>13.630499</v>
      </c>
      <c r="O1858" s="4">
        <v>27.832335</v>
      </c>
      <c r="P1858" s="4">
        <v>4.0256369999999997</v>
      </c>
      <c r="Q1858" s="4">
        <v>4.9325729999999997</v>
      </c>
      <c r="R1858" s="4">
        <v>17.995759</v>
      </c>
      <c r="S1858" s="3" t="s">
        <v>6425</v>
      </c>
      <c r="T1858" s="4">
        <v>23.24</v>
      </c>
      <c r="U1858" s="4">
        <v>3816.2633843600001</v>
      </c>
      <c r="V1858" s="10">
        <v>7369.2633839999999</v>
      </c>
      <c r="W1858" s="4">
        <v>3.2702237521514599</v>
      </c>
      <c r="X1858" s="4">
        <v>24.93</v>
      </c>
      <c r="Y1858" s="4">
        <v>14.39</v>
      </c>
      <c r="Z1858" s="4">
        <v>13.630499</v>
      </c>
      <c r="AA1858" s="10">
        <v>12.2709752362</v>
      </c>
      <c r="AB1858" s="10">
        <v>12.256220401</v>
      </c>
      <c r="AC1858" s="4">
        <v>0.49230200000000002</v>
      </c>
      <c r="AD1858" s="4">
        <v>0.49292153348250001</v>
      </c>
      <c r="AE1858" s="4">
        <v>0.4965984009021</v>
      </c>
      <c r="AF1858" s="4">
        <v>4.9325729999999997</v>
      </c>
      <c r="AG1858" s="4">
        <v>6.2610526773687996</v>
      </c>
      <c r="AH1858" s="4">
        <v>6.5373219028233001</v>
      </c>
      <c r="AI1858" s="4">
        <v>4.0256369999999997</v>
      </c>
      <c r="AJ1858" s="4">
        <v>5.459244</v>
      </c>
    </row>
    <row r="1859" spans="1:36" hidden="1" x14ac:dyDescent="0.3">
      <c r="A1859" s="1" t="s">
        <v>1853</v>
      </c>
      <c r="B1859" s="2">
        <v>4021829</v>
      </c>
      <c r="C1859" s="3" t="s">
        <v>2936</v>
      </c>
      <c r="D1859" s="4">
        <v>60847.157094900002</v>
      </c>
      <c r="E1859" s="3" t="s">
        <v>2937</v>
      </c>
      <c r="F1859" s="3" t="s">
        <v>3060</v>
      </c>
      <c r="G1859" s="3" t="s">
        <v>3178</v>
      </c>
      <c r="H1859" s="3" t="s">
        <v>3444</v>
      </c>
      <c r="I1859" s="3" t="s">
        <v>3445</v>
      </c>
      <c r="J1859" s="4">
        <v>24.594645</v>
      </c>
      <c r="K1859" s="4">
        <v>13.433151000000001</v>
      </c>
      <c r="L1859" s="4">
        <v>3.2715130000000001</v>
      </c>
      <c r="M1859" s="4">
        <v>2.9434279999999999</v>
      </c>
      <c r="N1859" s="4">
        <v>25.225097999999999</v>
      </c>
      <c r="O1859" s="4" t="s">
        <v>2924</v>
      </c>
      <c r="P1859" s="4">
        <v>4.4140090000000001</v>
      </c>
      <c r="Q1859" s="4">
        <v>12.367355999999999</v>
      </c>
      <c r="R1859" s="4">
        <v>141.132361</v>
      </c>
      <c r="S1859" s="3" t="s">
        <v>6426</v>
      </c>
      <c r="T1859" s="4">
        <v>268.95</v>
      </c>
      <c r="U1859" s="4">
        <v>60847.157094900002</v>
      </c>
      <c r="V1859" s="10">
        <v>77605.157093999995</v>
      </c>
      <c r="W1859" s="4">
        <v>2.0078081427774701</v>
      </c>
      <c r="X1859" s="5" t="s">
        <v>6427</v>
      </c>
      <c r="Y1859" s="4">
        <v>206.71</v>
      </c>
      <c r="Z1859" s="4">
        <v>25.225097999999999</v>
      </c>
      <c r="AA1859" s="10">
        <v>20.5485731749</v>
      </c>
      <c r="AB1859" s="10">
        <v>22.685902940199998</v>
      </c>
      <c r="AC1859" s="4">
        <v>6.3757109999999999</v>
      </c>
      <c r="AD1859" s="4">
        <v>6.2011681148814999</v>
      </c>
      <c r="AE1859" s="4">
        <v>6.3780370548762999</v>
      </c>
      <c r="AF1859" s="4">
        <v>12.367355999999999</v>
      </c>
      <c r="AG1859" s="4">
        <v>13.0409692624279</v>
      </c>
      <c r="AH1859" s="4">
        <v>14.061762126516699</v>
      </c>
      <c r="AI1859" s="4">
        <v>4.4140090000000001</v>
      </c>
      <c r="AJ1859" s="4">
        <v>4.4140090000000001</v>
      </c>
    </row>
    <row r="1860" spans="1:36" hidden="1" x14ac:dyDescent="0.3">
      <c r="A1860" s="1" t="s">
        <v>1854</v>
      </c>
      <c r="B1860" s="2">
        <v>101687</v>
      </c>
      <c r="C1860" s="3" t="s">
        <v>2941</v>
      </c>
      <c r="D1860" s="4">
        <v>832.1182116</v>
      </c>
      <c r="E1860" s="3" t="s">
        <v>2930</v>
      </c>
      <c r="F1860" s="3" t="s">
        <v>2931</v>
      </c>
      <c r="G1860" s="3" t="s">
        <v>2931</v>
      </c>
      <c r="H1860" s="3" t="s">
        <v>2932</v>
      </c>
      <c r="I1860" s="3" t="s">
        <v>2933</v>
      </c>
      <c r="J1860" s="4">
        <v>101.510334</v>
      </c>
      <c r="K1860" s="4">
        <v>53.659644999999998</v>
      </c>
      <c r="L1860" s="4">
        <v>19.660136999999999</v>
      </c>
      <c r="M1860" s="4">
        <v>1.9300360000000001</v>
      </c>
      <c r="N1860" s="4">
        <v>13.168831168831201</v>
      </c>
      <c r="O1860" s="4">
        <v>92.687386000000004</v>
      </c>
      <c r="P1860" s="4">
        <v>2.1212059999999999</v>
      </c>
      <c r="Q1860" s="4" t="s">
        <v>2935</v>
      </c>
      <c r="R1860" s="4" t="s">
        <v>2935</v>
      </c>
      <c r="S1860" s="3" t="s">
        <v>6428</v>
      </c>
      <c r="T1860" s="5" t="s">
        <v>4941</v>
      </c>
      <c r="U1860" s="4">
        <v>832.1182116</v>
      </c>
      <c r="V1860" s="10" t="s">
        <v>2935</v>
      </c>
      <c r="W1860" s="4">
        <v>3.9447731755424098E-2</v>
      </c>
      <c r="X1860" s="4">
        <v>105.44</v>
      </c>
      <c r="Y1860" s="4">
        <v>49.07</v>
      </c>
      <c r="Z1860" s="4">
        <v>13.182527</v>
      </c>
      <c r="AA1860" s="10">
        <v>9.6987087516999999</v>
      </c>
      <c r="AB1860" s="10">
        <v>9.9754058041999993</v>
      </c>
      <c r="AC1860" s="4" t="s">
        <v>2935</v>
      </c>
      <c r="AD1860" s="4" t="s">
        <v>2935</v>
      </c>
      <c r="AE1860" s="4" t="s">
        <v>2935</v>
      </c>
      <c r="AF1860" s="4" t="s">
        <v>2935</v>
      </c>
      <c r="AG1860" s="4" t="s">
        <v>2935</v>
      </c>
      <c r="AH1860" s="4" t="s">
        <v>2935</v>
      </c>
      <c r="AI1860" s="4">
        <v>2.1212059999999999</v>
      </c>
      <c r="AJ1860" s="4">
        <v>2.1212059999999999</v>
      </c>
    </row>
    <row r="1861" spans="1:36" hidden="1" x14ac:dyDescent="0.3">
      <c r="A1861" s="1" t="s">
        <v>1855</v>
      </c>
      <c r="B1861" s="2">
        <v>4162569</v>
      </c>
      <c r="C1861" s="3" t="s">
        <v>2936</v>
      </c>
      <c r="D1861" s="4">
        <v>4290.0663744000003</v>
      </c>
      <c r="E1861" s="3" t="s">
        <v>3098</v>
      </c>
      <c r="F1861" s="3" t="s">
        <v>3098</v>
      </c>
      <c r="G1861" s="3" t="s">
        <v>3099</v>
      </c>
      <c r="H1861" s="3" t="s">
        <v>3158</v>
      </c>
      <c r="I1861" s="3" t="s">
        <v>3159</v>
      </c>
      <c r="J1861" s="4">
        <v>14.954763</v>
      </c>
      <c r="K1861" s="4">
        <v>13.534822999999999</v>
      </c>
      <c r="L1861" s="4">
        <v>14.680116999999999</v>
      </c>
      <c r="M1861" s="4">
        <v>6.6666670000000003</v>
      </c>
      <c r="N1861" s="4">
        <v>5.2110979999999998</v>
      </c>
      <c r="O1861" s="4">
        <v>38.162543999999997</v>
      </c>
      <c r="P1861" s="4">
        <v>1.8543959999999999</v>
      </c>
      <c r="Q1861" s="4">
        <v>3.3073869999999999</v>
      </c>
      <c r="R1861" s="4" t="s">
        <v>2924</v>
      </c>
      <c r="S1861" s="3" t="s">
        <v>6429</v>
      </c>
      <c r="T1861" s="4">
        <v>43.2</v>
      </c>
      <c r="U1861" s="4">
        <v>4290.0663744000003</v>
      </c>
      <c r="V1861" s="10">
        <v>6208.8093740000004</v>
      </c>
      <c r="W1861" s="4">
        <v>3.8888888888888902</v>
      </c>
      <c r="X1861" s="4">
        <v>43.8</v>
      </c>
      <c r="Y1861" s="4">
        <v>31.13</v>
      </c>
      <c r="Z1861" s="4">
        <v>5.2110979999999998</v>
      </c>
      <c r="AA1861" s="10">
        <v>8.4558319793999992</v>
      </c>
      <c r="AB1861" s="10">
        <v>7.9809934119000001</v>
      </c>
      <c r="AC1861" s="4">
        <v>3.1038890000000001</v>
      </c>
      <c r="AD1861" s="4">
        <v>2.5996212760140001</v>
      </c>
      <c r="AE1861" s="4">
        <v>2.7180284610176</v>
      </c>
      <c r="AF1861" s="4">
        <v>3.3073869999999999</v>
      </c>
      <c r="AG1861" s="4">
        <v>3.6122388749343002</v>
      </c>
      <c r="AH1861" s="4">
        <v>3.8031812882292999</v>
      </c>
      <c r="AI1861" s="4">
        <v>1.8543959999999999</v>
      </c>
      <c r="AJ1861" s="4">
        <v>1.8543959999999999</v>
      </c>
    </row>
    <row r="1862" spans="1:36" hidden="1" x14ac:dyDescent="0.3">
      <c r="A1862" s="1" t="s">
        <v>1856</v>
      </c>
      <c r="B1862" s="2">
        <v>100386</v>
      </c>
      <c r="C1862" s="3" t="s">
        <v>2919</v>
      </c>
      <c r="D1862" s="4">
        <v>21696.995149179998</v>
      </c>
      <c r="E1862" s="3" t="s">
        <v>2930</v>
      </c>
      <c r="F1862" s="3" t="s">
        <v>2954</v>
      </c>
      <c r="G1862" s="3" t="s">
        <v>2955</v>
      </c>
      <c r="H1862" s="3" t="s">
        <v>2956</v>
      </c>
      <c r="I1862" s="3" t="s">
        <v>3757</v>
      </c>
      <c r="J1862" s="4">
        <v>43.347301999999999</v>
      </c>
      <c r="K1862" s="4">
        <v>25.556319999999999</v>
      </c>
      <c r="L1862" s="4">
        <v>14.270801000000001</v>
      </c>
      <c r="M1862" s="4">
        <v>1.7286250000000001</v>
      </c>
      <c r="N1862" s="4">
        <v>13.682499999999999</v>
      </c>
      <c r="O1862" s="4">
        <v>5.3278169999999996</v>
      </c>
      <c r="P1862" s="4">
        <v>1.828783</v>
      </c>
      <c r="Q1862" s="4" t="s">
        <v>2935</v>
      </c>
      <c r="R1862" s="4" t="s">
        <v>2935</v>
      </c>
      <c r="S1862" s="3" t="s">
        <v>6430</v>
      </c>
      <c r="T1862" s="4">
        <v>109.46</v>
      </c>
      <c r="U1862" s="4">
        <v>21696.995149179998</v>
      </c>
      <c r="V1862" s="10" t="s">
        <v>2935</v>
      </c>
      <c r="W1862" s="4">
        <v>2.7407272062854</v>
      </c>
      <c r="X1862" s="4">
        <v>109.92</v>
      </c>
      <c r="Y1862" s="4">
        <v>75.55</v>
      </c>
      <c r="Z1862" s="4">
        <v>13.682499999999999</v>
      </c>
      <c r="AA1862" s="10">
        <v>14.3591761773</v>
      </c>
      <c r="AB1862" s="10">
        <v>14.647142495800001</v>
      </c>
      <c r="AC1862" s="4" t="s">
        <v>2935</v>
      </c>
      <c r="AD1862" s="4" t="s">
        <v>2935</v>
      </c>
      <c r="AE1862" s="4" t="s">
        <v>2935</v>
      </c>
      <c r="AF1862" s="4" t="s">
        <v>2935</v>
      </c>
      <c r="AG1862" s="4" t="s">
        <v>2935</v>
      </c>
      <c r="AH1862" s="4" t="s">
        <v>2935</v>
      </c>
      <c r="AI1862" s="4">
        <v>1.828783</v>
      </c>
      <c r="AJ1862" s="4">
        <v>2.402072</v>
      </c>
    </row>
    <row r="1863" spans="1:36" hidden="1" x14ac:dyDescent="0.3">
      <c r="A1863" s="1" t="s">
        <v>1857</v>
      </c>
      <c r="B1863" s="2">
        <v>4087277</v>
      </c>
      <c r="C1863" s="3" t="s">
        <v>2919</v>
      </c>
      <c r="D1863" s="4">
        <v>591.21823617999996</v>
      </c>
      <c r="E1863" s="3" t="s">
        <v>2930</v>
      </c>
      <c r="F1863" s="3" t="s">
        <v>2931</v>
      </c>
      <c r="G1863" s="3" t="s">
        <v>2931</v>
      </c>
      <c r="H1863" s="3" t="s">
        <v>2932</v>
      </c>
      <c r="I1863" s="3" t="s">
        <v>3233</v>
      </c>
      <c r="J1863" s="4">
        <v>40.183112999999999</v>
      </c>
      <c r="K1863" s="4">
        <v>18.080548</v>
      </c>
      <c r="L1863" s="4">
        <v>15.410385</v>
      </c>
      <c r="M1863" s="4">
        <v>2.3774150000000001</v>
      </c>
      <c r="N1863" s="4">
        <v>21.53125</v>
      </c>
      <c r="O1863" s="4">
        <v>15.676906000000001</v>
      </c>
      <c r="P1863" s="4">
        <v>0.84514</v>
      </c>
      <c r="Q1863" s="4" t="s">
        <v>2935</v>
      </c>
      <c r="R1863" s="4" t="s">
        <v>2935</v>
      </c>
      <c r="S1863" s="3" t="s">
        <v>6431</v>
      </c>
      <c r="T1863" s="4">
        <v>13.78</v>
      </c>
      <c r="U1863" s="4">
        <v>591.21823617999996</v>
      </c>
      <c r="V1863" s="10" t="s">
        <v>2935</v>
      </c>
      <c r="W1863" s="4">
        <v>3.7735849056603801</v>
      </c>
      <c r="X1863" s="4">
        <v>14.28</v>
      </c>
      <c r="Y1863" s="4">
        <v>6.98</v>
      </c>
      <c r="Z1863" s="4">
        <v>21.53125</v>
      </c>
      <c r="AA1863" s="10">
        <v>16.404761904699999</v>
      </c>
      <c r="AB1863" s="10">
        <v>20.9846650524</v>
      </c>
      <c r="AC1863" s="4" t="s">
        <v>2935</v>
      </c>
      <c r="AD1863" s="4" t="s">
        <v>2935</v>
      </c>
      <c r="AE1863" s="4" t="s">
        <v>2935</v>
      </c>
      <c r="AF1863" s="4" t="s">
        <v>2935</v>
      </c>
      <c r="AG1863" s="4" t="s">
        <v>2935</v>
      </c>
      <c r="AH1863" s="4" t="s">
        <v>2935</v>
      </c>
      <c r="AI1863" s="4">
        <v>0.84514</v>
      </c>
      <c r="AJ1863" s="4">
        <v>0.89777799999999996</v>
      </c>
    </row>
    <row r="1864" spans="1:36" hidden="1" x14ac:dyDescent="0.3">
      <c r="A1864" s="1" t="s">
        <v>1858</v>
      </c>
      <c r="B1864" s="2">
        <v>4069910</v>
      </c>
      <c r="C1864" s="3" t="s">
        <v>2936</v>
      </c>
      <c r="D1864" s="4">
        <v>72391.644579540007</v>
      </c>
      <c r="E1864" s="3" t="s">
        <v>2937</v>
      </c>
      <c r="F1864" s="3" t="s">
        <v>2938</v>
      </c>
      <c r="G1864" s="3" t="s">
        <v>2952</v>
      </c>
      <c r="H1864" s="3" t="s">
        <v>2952</v>
      </c>
      <c r="I1864" s="3" t="s">
        <v>3678</v>
      </c>
      <c r="J1864" s="4">
        <v>5.3762299999999996</v>
      </c>
      <c r="K1864" s="4">
        <v>-2.5037769999999999</v>
      </c>
      <c r="L1864" s="4">
        <v>-4.4848140000000001</v>
      </c>
      <c r="M1864" s="4">
        <v>0.58300799999999997</v>
      </c>
      <c r="N1864" s="4">
        <v>31.066025</v>
      </c>
      <c r="O1864" s="4">
        <v>29.635572</v>
      </c>
      <c r="P1864" s="4">
        <v>4.9125500000000004</v>
      </c>
      <c r="Q1864" s="4">
        <v>17.446947000000002</v>
      </c>
      <c r="R1864" s="4">
        <v>29.241817000000001</v>
      </c>
      <c r="S1864" s="3" t="s">
        <v>6432</v>
      </c>
      <c r="T1864" s="4">
        <v>496.87</v>
      </c>
      <c r="U1864" s="4">
        <v>72391.644579540007</v>
      </c>
      <c r="V1864" s="10">
        <v>86811.644579</v>
      </c>
      <c r="W1864" s="4">
        <v>1.6583814679896101</v>
      </c>
      <c r="X1864" s="4">
        <v>555.56569999999999</v>
      </c>
      <c r="Y1864" s="5" t="s">
        <v>6433</v>
      </c>
      <c r="Z1864" s="4">
        <v>31.066025</v>
      </c>
      <c r="AA1864" s="10">
        <v>18.616475207699999</v>
      </c>
      <c r="AB1864" s="10">
        <v>19.118075964399999</v>
      </c>
      <c r="AC1864" s="4">
        <v>2.1181320000000001</v>
      </c>
      <c r="AD1864" s="4">
        <v>2.0576027986651</v>
      </c>
      <c r="AE1864" s="4">
        <v>2.1010878406017999</v>
      </c>
      <c r="AF1864" s="4">
        <v>17.446947000000002</v>
      </c>
      <c r="AG1864" s="4">
        <v>14.9362545908198</v>
      </c>
      <c r="AH1864" s="4">
        <v>15.102501950227399</v>
      </c>
      <c r="AI1864" s="4">
        <v>4.9125500000000004</v>
      </c>
      <c r="AJ1864" s="4" t="s">
        <v>2924</v>
      </c>
    </row>
    <row r="1865" spans="1:36" hidden="1" x14ac:dyDescent="0.3">
      <c r="A1865" s="1" t="s">
        <v>1859</v>
      </c>
      <c r="B1865" s="2">
        <v>1137118</v>
      </c>
      <c r="C1865" s="3" t="s">
        <v>2919</v>
      </c>
      <c r="D1865" s="4">
        <v>1902.07762551</v>
      </c>
      <c r="E1865" s="3" t="s">
        <v>2930</v>
      </c>
      <c r="F1865" s="3" t="s">
        <v>2931</v>
      </c>
      <c r="G1865" s="3" t="s">
        <v>2931</v>
      </c>
      <c r="H1865" s="3" t="s">
        <v>2932</v>
      </c>
      <c r="I1865" s="3" t="s">
        <v>3233</v>
      </c>
      <c r="J1865" s="4">
        <v>34.747292000000002</v>
      </c>
      <c r="K1865" s="4">
        <v>13.020439</v>
      </c>
      <c r="L1865" s="4">
        <v>12.934946999999999</v>
      </c>
      <c r="M1865" s="4">
        <v>1.4266300000000001</v>
      </c>
      <c r="N1865" s="4">
        <v>19.644736842105299</v>
      </c>
      <c r="O1865" s="4">
        <v>7.8703219999999998</v>
      </c>
      <c r="P1865" s="4">
        <v>1.1952609999999999</v>
      </c>
      <c r="Q1865" s="4" t="s">
        <v>2935</v>
      </c>
      <c r="R1865" s="4" t="s">
        <v>2935</v>
      </c>
      <c r="S1865" s="3" t="s">
        <v>6434</v>
      </c>
      <c r="T1865" s="4">
        <v>14.93</v>
      </c>
      <c r="U1865" s="4">
        <v>1902.07762551</v>
      </c>
      <c r="V1865" s="10" t="s">
        <v>2935</v>
      </c>
      <c r="W1865" s="4">
        <v>5.35833891493637</v>
      </c>
      <c r="X1865" s="4">
        <v>15.355</v>
      </c>
      <c r="Y1865" s="4">
        <v>10.45</v>
      </c>
      <c r="Z1865" s="4">
        <v>19.670618999999999</v>
      </c>
      <c r="AA1865" s="10">
        <v>14.807101061099999</v>
      </c>
      <c r="AB1865" s="10">
        <v>15.157360406</v>
      </c>
      <c r="AC1865" s="4" t="s">
        <v>2935</v>
      </c>
      <c r="AD1865" s="4" t="s">
        <v>2935</v>
      </c>
      <c r="AE1865" s="4" t="s">
        <v>2935</v>
      </c>
      <c r="AF1865" s="4" t="s">
        <v>2935</v>
      </c>
      <c r="AG1865" s="4" t="s">
        <v>2935</v>
      </c>
      <c r="AH1865" s="4" t="s">
        <v>2935</v>
      </c>
      <c r="AI1865" s="4">
        <v>1.1952609999999999</v>
      </c>
      <c r="AJ1865" s="4">
        <v>1.5758920000000001</v>
      </c>
    </row>
    <row r="1866" spans="1:36" hidden="1" x14ac:dyDescent="0.3">
      <c r="A1866" s="1" t="s">
        <v>1860</v>
      </c>
      <c r="B1866" s="2">
        <v>4057132</v>
      </c>
      <c r="C1866" s="3" t="s">
        <v>2936</v>
      </c>
      <c r="D1866" s="4">
        <v>1756.9810614400001</v>
      </c>
      <c r="E1866" s="3" t="s">
        <v>3095</v>
      </c>
      <c r="F1866" s="3" t="s">
        <v>3095</v>
      </c>
      <c r="G1866" s="3" t="s">
        <v>3217</v>
      </c>
      <c r="H1866" s="3" t="s">
        <v>3217</v>
      </c>
      <c r="I1866" s="3" t="s">
        <v>3218</v>
      </c>
      <c r="J1866" s="4">
        <v>20.043872</v>
      </c>
      <c r="K1866" s="4">
        <v>10.751328000000001</v>
      </c>
      <c r="L1866" s="4">
        <v>7.9654749999999996</v>
      </c>
      <c r="M1866" s="4">
        <v>6.3912519999999997</v>
      </c>
      <c r="N1866" s="4">
        <v>21.262748999999999</v>
      </c>
      <c r="O1866" s="4" t="s">
        <v>2924</v>
      </c>
      <c r="P1866" s="4">
        <v>1.2943469999999999</v>
      </c>
      <c r="Q1866" s="4">
        <v>10.261868</v>
      </c>
      <c r="R1866" s="4" t="s">
        <v>2924</v>
      </c>
      <c r="S1866" s="3" t="s">
        <v>6435</v>
      </c>
      <c r="T1866" s="4">
        <v>43.78</v>
      </c>
      <c r="U1866" s="4">
        <v>1756.9810614400001</v>
      </c>
      <c r="V1866" s="10">
        <v>3535.9420610000002</v>
      </c>
      <c r="W1866" s="4">
        <v>4.4769301050708101</v>
      </c>
      <c r="X1866" s="4">
        <v>43.98</v>
      </c>
      <c r="Y1866" s="4">
        <v>34.82</v>
      </c>
      <c r="Z1866" s="4">
        <v>21.262748999999999</v>
      </c>
      <c r="AA1866" s="10">
        <v>16.0572162112</v>
      </c>
      <c r="AB1866" s="10">
        <v>18.812791666999999</v>
      </c>
      <c r="AC1866" s="4">
        <v>3.1076130000000002</v>
      </c>
      <c r="AD1866" s="4">
        <v>2.8224613663284002</v>
      </c>
      <c r="AE1866" s="4">
        <v>2.9688563552913001</v>
      </c>
      <c r="AF1866" s="4">
        <v>10.261868</v>
      </c>
      <c r="AG1866" s="4">
        <v>9.7529776885947008</v>
      </c>
      <c r="AH1866" s="4">
        <v>10.668020488607</v>
      </c>
      <c r="AI1866" s="4">
        <v>1.2943469999999999</v>
      </c>
      <c r="AJ1866" s="4">
        <v>1.4940450000000001</v>
      </c>
    </row>
    <row r="1867" spans="1:36" hidden="1" x14ac:dyDescent="0.3">
      <c r="A1867" s="1" t="s">
        <v>1861</v>
      </c>
      <c r="B1867" s="2">
        <v>4990518</v>
      </c>
      <c r="C1867" s="3" t="s">
        <v>2919</v>
      </c>
      <c r="D1867" s="4">
        <v>558.32424218999995</v>
      </c>
      <c r="E1867" s="3" t="s">
        <v>2937</v>
      </c>
      <c r="F1867" s="3" t="s">
        <v>2938</v>
      </c>
      <c r="G1867" s="3" t="s">
        <v>3037</v>
      </c>
      <c r="H1867" s="3" t="s">
        <v>3037</v>
      </c>
      <c r="I1867" s="3" t="s">
        <v>3758</v>
      </c>
      <c r="J1867" s="4">
        <v>109.56813099999999</v>
      </c>
      <c r="K1867" s="4">
        <v>29.135123</v>
      </c>
      <c r="L1867" s="4">
        <v>26.069429</v>
      </c>
      <c r="M1867" s="4">
        <v>5.70892</v>
      </c>
      <c r="N1867" s="4">
        <v>19.146259000000001</v>
      </c>
      <c r="O1867" s="4">
        <v>88.506288999999995</v>
      </c>
      <c r="P1867" s="4">
        <v>1.540799</v>
      </c>
      <c r="Q1867" s="4">
        <v>9.6337879999999991</v>
      </c>
      <c r="R1867" s="4">
        <v>99.046660000000003</v>
      </c>
      <c r="S1867" s="3" t="s">
        <v>6436</v>
      </c>
      <c r="T1867" s="4">
        <v>56.29</v>
      </c>
      <c r="U1867" s="4">
        <v>558.32424218999995</v>
      </c>
      <c r="V1867" s="10">
        <v>717.729242</v>
      </c>
      <c r="W1867" s="4" t="s">
        <v>2935</v>
      </c>
      <c r="X1867" s="4">
        <v>56.37</v>
      </c>
      <c r="Y1867" s="4">
        <v>25.81</v>
      </c>
      <c r="Z1867" s="4">
        <v>19.146259000000001</v>
      </c>
      <c r="AA1867" s="10">
        <v>16.098035290399999</v>
      </c>
      <c r="AB1867" s="10">
        <v>16.988950693100001</v>
      </c>
      <c r="AC1867" s="4">
        <v>1.4857199999999999</v>
      </c>
      <c r="AD1867" s="4">
        <v>1.4450449119458</v>
      </c>
      <c r="AE1867" s="4">
        <v>1.4547681158225001</v>
      </c>
      <c r="AF1867" s="4">
        <v>9.6337879999999991</v>
      </c>
      <c r="AG1867" s="4">
        <v>9.9225286555432</v>
      </c>
      <c r="AH1867" s="4">
        <v>10.326296554204699</v>
      </c>
      <c r="AI1867" s="4">
        <v>1.540799</v>
      </c>
      <c r="AJ1867" s="5" t="s">
        <v>6437</v>
      </c>
    </row>
    <row r="1868" spans="1:36" hidden="1" x14ac:dyDescent="0.3">
      <c r="A1868" s="1" t="s">
        <v>1862</v>
      </c>
      <c r="B1868" s="2">
        <v>4057053</v>
      </c>
      <c r="C1868" s="3" t="s">
        <v>2919</v>
      </c>
      <c r="D1868" s="4">
        <v>3479.5818147499999</v>
      </c>
      <c r="E1868" s="3" t="s">
        <v>3095</v>
      </c>
      <c r="F1868" s="3" t="s">
        <v>3095</v>
      </c>
      <c r="G1868" s="3" t="s">
        <v>3130</v>
      </c>
      <c r="H1868" s="3" t="s">
        <v>3130</v>
      </c>
      <c r="I1868" s="3" t="s">
        <v>3097</v>
      </c>
      <c r="J1868" s="4">
        <v>10.99159</v>
      </c>
      <c r="K1868" s="4">
        <v>6.4328580000000004</v>
      </c>
      <c r="L1868" s="4">
        <v>3.1818179999999998</v>
      </c>
      <c r="M1868" s="4">
        <v>2.8265989999999999</v>
      </c>
      <c r="N1868" s="4">
        <v>15.346133</v>
      </c>
      <c r="O1868" s="4" t="s">
        <v>2924</v>
      </c>
      <c r="P1868" s="4">
        <v>1.2353069999999999</v>
      </c>
      <c r="Q1868" s="4">
        <v>11.593316</v>
      </c>
      <c r="R1868" s="4" t="s">
        <v>2924</v>
      </c>
      <c r="S1868" s="3" t="s">
        <v>6438</v>
      </c>
      <c r="T1868" s="4">
        <v>56.75</v>
      </c>
      <c r="U1868" s="4">
        <v>3479.5818147499999</v>
      </c>
      <c r="V1868" s="10">
        <v>6451.2398139999996</v>
      </c>
      <c r="W1868" s="4">
        <v>4.58149779735683</v>
      </c>
      <c r="X1868" s="4">
        <v>57.48</v>
      </c>
      <c r="Y1868" s="4">
        <v>46.15</v>
      </c>
      <c r="Z1868" s="4">
        <v>15.346133</v>
      </c>
      <c r="AA1868" s="10">
        <v>15.1426208074</v>
      </c>
      <c r="AB1868" s="10">
        <v>16.553393810300001</v>
      </c>
      <c r="AC1868" s="4">
        <v>4.3110549999999996</v>
      </c>
      <c r="AD1868" s="4">
        <v>3.9831336606861001</v>
      </c>
      <c r="AE1868" s="4">
        <v>4.1876218357269996</v>
      </c>
      <c r="AF1868" s="4">
        <v>11.593316</v>
      </c>
      <c r="AG1868" s="4">
        <v>10.1318231609485</v>
      </c>
      <c r="AH1868" s="4">
        <v>11.0209537494194</v>
      </c>
      <c r="AI1868" s="4">
        <v>1.2353069999999999</v>
      </c>
      <c r="AJ1868" s="4">
        <v>1.414965</v>
      </c>
    </row>
    <row r="1869" spans="1:36" hidden="1" x14ac:dyDescent="0.3">
      <c r="A1869" s="1" t="s">
        <v>1863</v>
      </c>
      <c r="B1869" s="2">
        <v>4232236</v>
      </c>
      <c r="C1869" s="3" t="s">
        <v>2936</v>
      </c>
      <c r="D1869" s="4">
        <v>11810.564347080001</v>
      </c>
      <c r="E1869" s="3" t="s">
        <v>2925</v>
      </c>
      <c r="F1869" s="3" t="s">
        <v>2981</v>
      </c>
      <c r="G1869" s="3" t="s">
        <v>2982</v>
      </c>
      <c r="H1869" s="3" t="s">
        <v>3063</v>
      </c>
      <c r="I1869" s="3" t="s">
        <v>3759</v>
      </c>
      <c r="J1869" s="4">
        <v>86.917188999999993</v>
      </c>
      <c r="K1869" s="4">
        <v>65.394088999999994</v>
      </c>
      <c r="L1869" s="4">
        <v>12.29097</v>
      </c>
      <c r="M1869" s="4">
        <v>1.665405</v>
      </c>
      <c r="N1869" s="4">
        <v>21.488</v>
      </c>
      <c r="O1869" s="4">
        <v>39.384163999999998</v>
      </c>
      <c r="P1869" s="4">
        <v>10.402789</v>
      </c>
      <c r="Q1869" s="4">
        <v>10.425101</v>
      </c>
      <c r="R1869" s="4">
        <v>42.109884999999998</v>
      </c>
      <c r="S1869" s="3" t="s">
        <v>6439</v>
      </c>
      <c r="T1869" s="4">
        <v>26.86</v>
      </c>
      <c r="U1869" s="4">
        <v>11810.564347080001</v>
      </c>
      <c r="V1869" s="10">
        <v>25563.674347</v>
      </c>
      <c r="W1869" s="4" t="s">
        <v>2935</v>
      </c>
      <c r="X1869" s="4">
        <v>28.11</v>
      </c>
      <c r="Y1869" s="4">
        <v>14.14</v>
      </c>
      <c r="Z1869" s="4">
        <v>21.488</v>
      </c>
      <c r="AA1869" s="10">
        <v>13.5280785696</v>
      </c>
      <c r="AB1869" s="10">
        <v>16.1078494281</v>
      </c>
      <c r="AC1869" s="4">
        <v>2.732113</v>
      </c>
      <c r="AD1869" s="4">
        <v>2.5645273246775</v>
      </c>
      <c r="AE1869" s="4">
        <v>2.6979699931910002</v>
      </c>
      <c r="AF1869" s="4">
        <v>10.425101</v>
      </c>
      <c r="AG1869" s="4">
        <v>9.7043165007256</v>
      </c>
      <c r="AH1869" s="4">
        <v>10.4995747880903</v>
      </c>
      <c r="AI1869" s="4">
        <v>10.402789</v>
      </c>
      <c r="AJ1869" s="4">
        <v>23.665198</v>
      </c>
    </row>
    <row r="1870" spans="1:36" hidden="1" x14ac:dyDescent="0.3">
      <c r="A1870" s="1" t="s">
        <v>1864</v>
      </c>
      <c r="B1870" s="2">
        <v>4135913</v>
      </c>
      <c r="C1870" s="3" t="s">
        <v>2936</v>
      </c>
      <c r="D1870" s="4">
        <v>6462.6878975999998</v>
      </c>
      <c r="E1870" s="3" t="s">
        <v>3098</v>
      </c>
      <c r="F1870" s="3" t="s">
        <v>3098</v>
      </c>
      <c r="G1870" s="3" t="s">
        <v>3184</v>
      </c>
      <c r="H1870" s="3" t="s">
        <v>3185</v>
      </c>
      <c r="I1870" s="3" t="s">
        <v>3186</v>
      </c>
      <c r="J1870" s="4">
        <v>-12.899843000000001</v>
      </c>
      <c r="K1870" s="4">
        <v>-4.8682699999999999</v>
      </c>
      <c r="L1870" s="4">
        <v>7.7871509999999997</v>
      </c>
      <c r="M1870" s="5" t="s">
        <v>3760</v>
      </c>
      <c r="N1870" s="4">
        <v>6.1586949999999998</v>
      </c>
      <c r="O1870" s="4">
        <v>8.3761980000000005</v>
      </c>
      <c r="P1870" s="4">
        <v>0.99981900000000001</v>
      </c>
      <c r="Q1870" s="4">
        <v>6.0389780000000002</v>
      </c>
      <c r="R1870" s="4">
        <v>11.253193</v>
      </c>
      <c r="S1870" s="3" t="s">
        <v>6440</v>
      </c>
      <c r="T1870" s="4">
        <v>16.61</v>
      </c>
      <c r="U1870" s="4">
        <v>6462.6878975999998</v>
      </c>
      <c r="V1870" s="10">
        <v>7930.6878969999998</v>
      </c>
      <c r="W1870" s="4">
        <v>1.80614087898856</v>
      </c>
      <c r="X1870" s="4">
        <v>21.23</v>
      </c>
      <c r="Y1870" s="4">
        <v>14.984999999999999</v>
      </c>
      <c r="Z1870" s="4">
        <v>6.1586949999999998</v>
      </c>
      <c r="AA1870" s="10">
        <v>12.0118599942</v>
      </c>
      <c r="AB1870" s="10">
        <v>11.352917857</v>
      </c>
      <c r="AC1870" s="4">
        <v>0.89058800000000005</v>
      </c>
      <c r="AD1870" s="4">
        <v>0.88712576685540001</v>
      </c>
      <c r="AE1870" s="4">
        <v>0.89759008030559995</v>
      </c>
      <c r="AF1870" s="4">
        <v>6.0389780000000002</v>
      </c>
      <c r="AG1870" s="4">
        <v>6.8552920615429001</v>
      </c>
      <c r="AH1870" s="4">
        <v>7.1764545124232999</v>
      </c>
      <c r="AI1870" s="4">
        <v>0.99981900000000001</v>
      </c>
      <c r="AJ1870" s="4">
        <v>1.482639</v>
      </c>
    </row>
    <row r="1871" spans="1:36" hidden="1" x14ac:dyDescent="0.3">
      <c r="A1871" s="1" t="s">
        <v>1865</v>
      </c>
      <c r="B1871" s="2">
        <v>4963774</v>
      </c>
      <c r="C1871" s="3" t="s">
        <v>2919</v>
      </c>
      <c r="D1871" s="4">
        <v>5221.3707974400004</v>
      </c>
      <c r="E1871" s="3" t="s">
        <v>2946</v>
      </c>
      <c r="F1871" s="3" t="s">
        <v>2991</v>
      </c>
      <c r="G1871" s="3" t="s">
        <v>2991</v>
      </c>
      <c r="H1871" s="3" t="s">
        <v>2992</v>
      </c>
      <c r="I1871" s="3" t="s">
        <v>3253</v>
      </c>
      <c r="J1871" s="4">
        <v>43.911616000000002</v>
      </c>
      <c r="K1871" s="4">
        <v>-19.516454</v>
      </c>
      <c r="L1871" s="4">
        <v>-1.474377</v>
      </c>
      <c r="M1871" s="4">
        <v>0.61006300000000002</v>
      </c>
      <c r="N1871" s="4">
        <v>33.650317999999999</v>
      </c>
      <c r="O1871" s="4">
        <v>29.087378999999999</v>
      </c>
      <c r="P1871" s="4">
        <v>5.7652340000000004</v>
      </c>
      <c r="Q1871" s="4">
        <v>24.567152</v>
      </c>
      <c r="R1871" s="4">
        <v>36.396109000000003</v>
      </c>
      <c r="S1871" s="3" t="s">
        <v>6441</v>
      </c>
      <c r="T1871" s="4">
        <v>179.76</v>
      </c>
      <c r="U1871" s="4">
        <v>5221.3707974400004</v>
      </c>
      <c r="V1871" s="10">
        <v>4660.4807970000002</v>
      </c>
      <c r="W1871" s="4" t="s">
        <v>2935</v>
      </c>
      <c r="X1871" s="4">
        <v>247.21</v>
      </c>
      <c r="Y1871" s="4">
        <v>123.44499999999999</v>
      </c>
      <c r="Z1871" s="4">
        <v>33.650317999999999</v>
      </c>
      <c r="AA1871" s="10">
        <v>24.033370768400001</v>
      </c>
      <c r="AB1871" s="10">
        <v>27.4228389411</v>
      </c>
      <c r="AC1871" s="4">
        <v>7.6170439999999999</v>
      </c>
      <c r="AD1871" s="4">
        <v>6.0264037835186999</v>
      </c>
      <c r="AE1871" s="4">
        <v>7.0168171947404003</v>
      </c>
      <c r="AF1871" s="4">
        <v>24.567152</v>
      </c>
      <c r="AG1871" s="4">
        <v>18.517154600303201</v>
      </c>
      <c r="AH1871" s="4">
        <v>20.4984785936152</v>
      </c>
      <c r="AI1871" s="4">
        <v>5.7652340000000004</v>
      </c>
      <c r="AJ1871" s="4">
        <v>6.3656649999999999</v>
      </c>
    </row>
    <row r="1872" spans="1:36" hidden="1" x14ac:dyDescent="0.3">
      <c r="A1872" s="1" t="s">
        <v>1866</v>
      </c>
      <c r="B1872" s="2">
        <v>4051430</v>
      </c>
      <c r="C1872" s="3" t="s">
        <v>2919</v>
      </c>
      <c r="D1872" s="4">
        <v>6099.0822811199996</v>
      </c>
      <c r="E1872" s="3" t="s">
        <v>2946</v>
      </c>
      <c r="F1872" s="3" t="s">
        <v>3022</v>
      </c>
      <c r="G1872" s="3" t="s">
        <v>3029</v>
      </c>
      <c r="H1872" s="3" t="s">
        <v>3030</v>
      </c>
      <c r="I1872" s="3" t="s">
        <v>3194</v>
      </c>
      <c r="J1872" s="4">
        <v>17.574960000000001</v>
      </c>
      <c r="K1872" s="4">
        <v>-5.9699840000000002</v>
      </c>
      <c r="L1872" s="4">
        <v>-1.2848839999999999</v>
      </c>
      <c r="M1872" s="4">
        <v>0.95130499999999996</v>
      </c>
      <c r="N1872" s="4">
        <v>102.28313300000001</v>
      </c>
      <c r="O1872" s="4">
        <v>53.125782000000001</v>
      </c>
      <c r="P1872" s="4">
        <v>8.2163079999999997</v>
      </c>
      <c r="Q1872" s="4">
        <v>36.751761000000002</v>
      </c>
      <c r="R1872" s="4">
        <v>56.984206</v>
      </c>
      <c r="S1872" s="3" t="s">
        <v>6442</v>
      </c>
      <c r="T1872" s="4">
        <v>169.79</v>
      </c>
      <c r="U1872" s="4">
        <v>6099.0822811199996</v>
      </c>
      <c r="V1872" s="10">
        <v>6520.6812810000001</v>
      </c>
      <c r="W1872" s="4" t="s">
        <v>2935</v>
      </c>
      <c r="X1872" s="5" t="s">
        <v>6443</v>
      </c>
      <c r="Y1872" s="4">
        <v>142.35</v>
      </c>
      <c r="Z1872" s="4">
        <v>102.28313300000001</v>
      </c>
      <c r="AA1872" s="10">
        <v>49.3575581395</v>
      </c>
      <c r="AB1872" s="10">
        <v>55.974786785399999</v>
      </c>
      <c r="AC1872" s="4">
        <v>7.0665440000000004</v>
      </c>
      <c r="AD1872" s="4">
        <v>6.4469857864747997</v>
      </c>
      <c r="AE1872" s="4">
        <v>6.8532321074473002</v>
      </c>
      <c r="AF1872" s="4">
        <v>36.751761000000002</v>
      </c>
      <c r="AG1872" s="4">
        <v>28.658745084681701</v>
      </c>
      <c r="AH1872" s="4">
        <v>31.325784292625301</v>
      </c>
      <c r="AI1872" s="4">
        <v>8.2163079999999997</v>
      </c>
      <c r="AJ1872" s="4" t="s">
        <v>2924</v>
      </c>
    </row>
    <row r="1873" spans="1:36" hidden="1" x14ac:dyDescent="0.3">
      <c r="A1873" s="1" t="s">
        <v>1867</v>
      </c>
      <c r="B1873" s="2">
        <v>4167942</v>
      </c>
      <c r="C1873" s="3" t="s">
        <v>2919</v>
      </c>
      <c r="D1873" s="4">
        <v>1356.7668991800001</v>
      </c>
      <c r="E1873" s="3" t="s">
        <v>2920</v>
      </c>
      <c r="F1873" s="3" t="s">
        <v>2921</v>
      </c>
      <c r="G1873" s="3" t="s">
        <v>2942</v>
      </c>
      <c r="H1873" s="3" t="s">
        <v>2942</v>
      </c>
      <c r="I1873" s="3" t="s">
        <v>3051</v>
      </c>
      <c r="J1873" s="4">
        <v>52.064632000000003</v>
      </c>
      <c r="K1873" s="4">
        <v>-29.180602</v>
      </c>
      <c r="L1873" s="4">
        <v>-16.304348000000001</v>
      </c>
      <c r="M1873" s="4">
        <v>15.710383</v>
      </c>
      <c r="N1873" s="4" t="s">
        <v>2924</v>
      </c>
      <c r="O1873" s="4" t="s">
        <v>2924</v>
      </c>
      <c r="P1873" s="4" t="s">
        <v>2924</v>
      </c>
      <c r="Q1873" s="4" t="s">
        <v>2924</v>
      </c>
      <c r="R1873" s="4" t="s">
        <v>2924</v>
      </c>
      <c r="S1873" s="3" t="s">
        <v>6444</v>
      </c>
      <c r="T1873" s="4">
        <v>8.4700000000000006</v>
      </c>
      <c r="U1873" s="4">
        <v>1356.7668991800001</v>
      </c>
      <c r="V1873" s="10">
        <v>709.46089900000004</v>
      </c>
      <c r="W1873" s="4" t="s">
        <v>2935</v>
      </c>
      <c r="X1873" s="4">
        <v>23.8599</v>
      </c>
      <c r="Y1873" s="5" t="s">
        <v>6445</v>
      </c>
      <c r="Z1873" s="4" t="s">
        <v>2924</v>
      </c>
      <c r="AA1873" s="10" t="s">
        <v>2924</v>
      </c>
      <c r="AB1873" s="10" t="s">
        <v>2924</v>
      </c>
      <c r="AC1873" s="4">
        <v>0.80147599999999997</v>
      </c>
      <c r="AD1873" s="4">
        <v>1.7298650387076999</v>
      </c>
      <c r="AE1873" s="4">
        <v>1.0370982963168001</v>
      </c>
      <c r="AF1873" s="4" t="s">
        <v>2924</v>
      </c>
      <c r="AG1873" s="4">
        <v>14.0959031014683</v>
      </c>
      <c r="AH1873" s="4" t="s">
        <v>2924</v>
      </c>
      <c r="AI1873" s="4" t="s">
        <v>2924</v>
      </c>
      <c r="AJ1873" s="4" t="s">
        <v>2924</v>
      </c>
    </row>
    <row r="1874" spans="1:36" hidden="1" x14ac:dyDescent="0.3">
      <c r="A1874" s="1" t="s">
        <v>1868</v>
      </c>
      <c r="B1874" s="2">
        <v>4810386</v>
      </c>
      <c r="C1874" s="3" t="s">
        <v>2919</v>
      </c>
      <c r="D1874" s="4">
        <v>1918.4114248200001</v>
      </c>
      <c r="E1874" s="3" t="s">
        <v>2920</v>
      </c>
      <c r="F1874" s="3" t="s">
        <v>2961</v>
      </c>
      <c r="G1874" s="3" t="s">
        <v>2962</v>
      </c>
      <c r="H1874" s="3" t="s">
        <v>2963</v>
      </c>
      <c r="I1874" s="3" t="s">
        <v>3292</v>
      </c>
      <c r="J1874" s="4">
        <v>42.181235000000001</v>
      </c>
      <c r="K1874" s="4">
        <v>4.3555029999999997</v>
      </c>
      <c r="L1874" s="4">
        <v>9.7832819999999998</v>
      </c>
      <c r="M1874" s="4">
        <v>10.055866</v>
      </c>
      <c r="N1874" s="4" t="s">
        <v>2924</v>
      </c>
      <c r="O1874" s="4" t="s">
        <v>2924</v>
      </c>
      <c r="P1874" s="4">
        <v>5.3131560000000002</v>
      </c>
      <c r="Q1874" s="4" t="s">
        <v>2924</v>
      </c>
      <c r="R1874" s="4" t="s">
        <v>2924</v>
      </c>
      <c r="S1874" s="3" t="s">
        <v>6446</v>
      </c>
      <c r="T1874" s="4">
        <v>17.73</v>
      </c>
      <c r="U1874" s="4">
        <v>1918.4114248200001</v>
      </c>
      <c r="V1874" s="10">
        <v>1634.139424</v>
      </c>
      <c r="W1874" s="4" t="s">
        <v>2935</v>
      </c>
      <c r="X1874" s="4">
        <v>24.734999999999999</v>
      </c>
      <c r="Y1874" s="5" t="s">
        <v>5571</v>
      </c>
      <c r="Z1874" s="4" t="s">
        <v>2924</v>
      </c>
      <c r="AA1874" s="10" t="s">
        <v>2924</v>
      </c>
      <c r="AB1874" s="10" t="s">
        <v>2924</v>
      </c>
      <c r="AC1874" s="4">
        <v>2.8285130000000001</v>
      </c>
      <c r="AD1874" s="4">
        <v>2.6168224653457002</v>
      </c>
      <c r="AE1874" s="4">
        <v>2.7374748620654001</v>
      </c>
      <c r="AF1874" s="4" t="s">
        <v>2924</v>
      </c>
      <c r="AG1874" s="4" t="s">
        <v>2924</v>
      </c>
      <c r="AH1874" s="4" t="s">
        <v>2924</v>
      </c>
      <c r="AI1874" s="4">
        <v>5.3131560000000002</v>
      </c>
      <c r="AJ1874" s="4">
        <v>5.3131560000000002</v>
      </c>
    </row>
    <row r="1875" spans="1:36" hidden="1" x14ac:dyDescent="0.3">
      <c r="A1875" s="1" t="s">
        <v>1869</v>
      </c>
      <c r="B1875" s="2">
        <v>4057436</v>
      </c>
      <c r="C1875" s="3" t="s">
        <v>2936</v>
      </c>
      <c r="D1875" s="4">
        <v>19341.037294040001</v>
      </c>
      <c r="E1875" s="3" t="s">
        <v>3095</v>
      </c>
      <c r="F1875" s="3" t="s">
        <v>3095</v>
      </c>
      <c r="G1875" s="3" t="s">
        <v>3096</v>
      </c>
      <c r="H1875" s="3" t="s">
        <v>3096</v>
      </c>
      <c r="I1875" s="3" t="s">
        <v>3103</v>
      </c>
      <c r="J1875" s="4">
        <v>108.062759</v>
      </c>
      <c r="K1875" s="4">
        <v>16.652412999999999</v>
      </c>
      <c r="L1875" s="4">
        <v>11.934348999999999</v>
      </c>
      <c r="M1875" s="4">
        <v>3.5687169999999999</v>
      </c>
      <c r="N1875" s="4">
        <v>22.92437</v>
      </c>
      <c r="O1875" s="4">
        <v>16.923076999999999</v>
      </c>
      <c r="P1875" s="4">
        <v>10.463562</v>
      </c>
      <c r="Q1875" s="4">
        <v>12.083145999999999</v>
      </c>
      <c r="R1875" s="4">
        <v>13.408499000000001</v>
      </c>
      <c r="S1875" s="3" t="s">
        <v>6447</v>
      </c>
      <c r="T1875" s="4">
        <v>95.48</v>
      </c>
      <c r="U1875" s="4">
        <v>19341.037294040001</v>
      </c>
      <c r="V1875" s="10">
        <v>29797.037294000002</v>
      </c>
      <c r="W1875" s="4">
        <v>1.7071638039379999</v>
      </c>
      <c r="X1875" s="4">
        <v>102.84</v>
      </c>
      <c r="Y1875" s="4">
        <v>45.29</v>
      </c>
      <c r="Z1875" s="4">
        <v>22.92437</v>
      </c>
      <c r="AA1875" s="10">
        <v>13.8382828238</v>
      </c>
      <c r="AB1875" s="10">
        <v>15.798034015000001</v>
      </c>
      <c r="AC1875" s="4">
        <v>1.059714</v>
      </c>
      <c r="AD1875" s="4">
        <v>0.95886703056089995</v>
      </c>
      <c r="AE1875" s="4">
        <v>1.0275658760694</v>
      </c>
      <c r="AF1875" s="4">
        <v>12.083145999999999</v>
      </c>
      <c r="AG1875" s="4">
        <v>7.9985192393715003</v>
      </c>
      <c r="AH1875" s="4">
        <v>8.2064170024563001</v>
      </c>
      <c r="AI1875" s="4">
        <v>10.463562</v>
      </c>
      <c r="AJ1875" s="4" t="s">
        <v>2924</v>
      </c>
    </row>
    <row r="1876" spans="1:36" hidden="1" x14ac:dyDescent="0.3">
      <c r="A1876" s="1" t="s">
        <v>1870</v>
      </c>
      <c r="B1876" s="2">
        <v>9956217</v>
      </c>
      <c r="C1876" s="3" t="s">
        <v>2936</v>
      </c>
      <c r="D1876" s="4">
        <v>66859.729954030001</v>
      </c>
      <c r="E1876" s="3" t="s">
        <v>2930</v>
      </c>
      <c r="F1876" s="3" t="s">
        <v>2931</v>
      </c>
      <c r="G1876" s="3" t="s">
        <v>2931</v>
      </c>
      <c r="H1876" s="3" t="s">
        <v>3243</v>
      </c>
      <c r="I1876" s="3" t="s">
        <v>2933</v>
      </c>
      <c r="J1876" s="4">
        <v>69.427526999999998</v>
      </c>
      <c r="K1876" s="4">
        <v>-2.111189</v>
      </c>
      <c r="L1876" s="4">
        <v>-4.3328749999999996</v>
      </c>
      <c r="M1876" s="4">
        <v>-1.066856</v>
      </c>
      <c r="N1876" s="4">
        <v>38.214286000000001</v>
      </c>
      <c r="O1876" s="4">
        <v>18.350923000000002</v>
      </c>
      <c r="P1876" s="4">
        <v>8.7484280000000005</v>
      </c>
      <c r="Q1876" s="4" t="s">
        <v>2935</v>
      </c>
      <c r="R1876" s="4" t="s">
        <v>2935</v>
      </c>
      <c r="S1876" s="3" t="s">
        <v>6448</v>
      </c>
      <c r="T1876" s="4">
        <v>13.91</v>
      </c>
      <c r="U1876" s="4">
        <v>66859.729954030001</v>
      </c>
      <c r="V1876" s="10" t="s">
        <v>2935</v>
      </c>
      <c r="W1876" s="4" t="s">
        <v>2935</v>
      </c>
      <c r="X1876" s="4">
        <v>16.145</v>
      </c>
      <c r="Y1876" s="5" t="s">
        <v>4769</v>
      </c>
      <c r="Z1876" s="4">
        <v>38.214286000000001</v>
      </c>
      <c r="AA1876" s="10">
        <v>26.8015414258</v>
      </c>
      <c r="AB1876" s="10">
        <v>34.808067664200003</v>
      </c>
      <c r="AC1876" s="4" t="s">
        <v>2935</v>
      </c>
      <c r="AD1876" s="4" t="s">
        <v>2935</v>
      </c>
      <c r="AE1876" s="4" t="s">
        <v>2935</v>
      </c>
      <c r="AF1876" s="4" t="s">
        <v>2935</v>
      </c>
      <c r="AG1876" s="4" t="s">
        <v>2935</v>
      </c>
      <c r="AH1876" s="4" t="s">
        <v>2935</v>
      </c>
      <c r="AI1876" s="4">
        <v>8.7484280000000005</v>
      </c>
      <c r="AJ1876" s="4">
        <v>9.7682579999999994</v>
      </c>
    </row>
    <row r="1877" spans="1:36" hidden="1" x14ac:dyDescent="0.3">
      <c r="A1877" s="1" t="s">
        <v>1871</v>
      </c>
      <c r="B1877" s="2">
        <v>4121108</v>
      </c>
      <c r="C1877" s="3" t="s">
        <v>2936</v>
      </c>
      <c r="D1877" s="4">
        <v>35672.77819872</v>
      </c>
      <c r="E1877" s="3" t="s">
        <v>3033</v>
      </c>
      <c r="F1877" s="3" t="s">
        <v>3033</v>
      </c>
      <c r="G1877" s="3" t="s">
        <v>3054</v>
      </c>
      <c r="H1877" s="3" t="s">
        <v>3084</v>
      </c>
      <c r="I1877" s="3" t="s">
        <v>3209</v>
      </c>
      <c r="J1877" s="4">
        <v>-3.3341820000000002</v>
      </c>
      <c r="K1877" s="4">
        <v>3.8982359999999998</v>
      </c>
      <c r="L1877" s="4">
        <v>4.0405420000000003</v>
      </c>
      <c r="M1877" s="4">
        <v>3.2907259999999998</v>
      </c>
      <c r="N1877" s="4">
        <v>14.613313</v>
      </c>
      <c r="O1877" s="4">
        <v>20.914097000000002</v>
      </c>
      <c r="P1877" s="4">
        <v>1.742442</v>
      </c>
      <c r="Q1877" s="4">
        <v>7.7623049999999996</v>
      </c>
      <c r="R1877" s="4">
        <v>33.133389999999999</v>
      </c>
      <c r="S1877" s="3" t="s">
        <v>6449</v>
      </c>
      <c r="T1877" s="4">
        <v>151.91999999999999</v>
      </c>
      <c r="U1877" s="4">
        <v>35672.77819872</v>
      </c>
      <c r="V1877" s="10">
        <v>38837.079197999999</v>
      </c>
      <c r="W1877" s="4">
        <v>1.4218009478672999</v>
      </c>
      <c r="X1877" s="4">
        <v>203</v>
      </c>
      <c r="Y1877" s="4">
        <v>133.41999999999999</v>
      </c>
      <c r="Z1877" s="4">
        <v>14.613313</v>
      </c>
      <c r="AA1877" s="10">
        <v>19.8653154625</v>
      </c>
      <c r="AB1877" s="10">
        <v>17.864408294299999</v>
      </c>
      <c r="AC1877" s="4">
        <v>1.2383109999999999</v>
      </c>
      <c r="AD1877" s="4">
        <v>1.2814267419209</v>
      </c>
      <c r="AE1877" s="4">
        <v>1.2698255066709001</v>
      </c>
      <c r="AF1877" s="4">
        <v>7.7623049999999996</v>
      </c>
      <c r="AG1877" s="4">
        <v>9.5002426114892007</v>
      </c>
      <c r="AH1877" s="4">
        <v>9.0340001715425995</v>
      </c>
      <c r="AI1877" s="4">
        <v>1.742442</v>
      </c>
      <c r="AJ1877" s="4">
        <v>2.7430300000000001</v>
      </c>
    </row>
    <row r="1878" spans="1:36" hidden="1" x14ac:dyDescent="0.3">
      <c r="A1878" s="1" t="s">
        <v>1872</v>
      </c>
      <c r="B1878" s="2">
        <v>5986244</v>
      </c>
      <c r="C1878" s="3" t="s">
        <v>2941</v>
      </c>
      <c r="D1878" s="4">
        <v>1561.9400181000001</v>
      </c>
      <c r="E1878" s="3" t="s">
        <v>2920</v>
      </c>
      <c r="F1878" s="3" t="s">
        <v>2921</v>
      </c>
      <c r="G1878" s="3" t="s">
        <v>2942</v>
      </c>
      <c r="H1878" s="3" t="s">
        <v>2942</v>
      </c>
      <c r="I1878" s="3" t="s">
        <v>3051</v>
      </c>
      <c r="J1878" s="4">
        <v>254.501608</v>
      </c>
      <c r="K1878" s="4">
        <v>-4.4627379999999999</v>
      </c>
      <c r="L1878" s="4">
        <v>-13.597179000000001</v>
      </c>
      <c r="M1878" s="4">
        <v>-3.7958120000000002</v>
      </c>
      <c r="N1878" s="4" t="s">
        <v>2924</v>
      </c>
      <c r="O1878" s="4" t="s">
        <v>2924</v>
      </c>
      <c r="P1878" s="4">
        <v>3.924884</v>
      </c>
      <c r="Q1878" s="4" t="s">
        <v>2924</v>
      </c>
      <c r="R1878" s="4" t="s">
        <v>2924</v>
      </c>
      <c r="S1878" s="3" t="s">
        <v>6450</v>
      </c>
      <c r="T1878" s="4">
        <v>22.05</v>
      </c>
      <c r="U1878" s="4">
        <v>1561.9400181000001</v>
      </c>
      <c r="V1878" s="10">
        <v>1131.5590179999999</v>
      </c>
      <c r="W1878" s="4" t="s">
        <v>2935</v>
      </c>
      <c r="X1878" s="4">
        <v>29.56</v>
      </c>
      <c r="Y1878" s="4">
        <v>5.65</v>
      </c>
      <c r="Z1878" s="4" t="s">
        <v>2924</v>
      </c>
      <c r="AA1878" s="10" t="s">
        <v>2924</v>
      </c>
      <c r="AB1878" s="10" t="s">
        <v>2924</v>
      </c>
      <c r="AC1878" s="4">
        <v>20.054569000000001</v>
      </c>
      <c r="AD1878" s="4">
        <v>19.524550958749501</v>
      </c>
      <c r="AE1878" s="4">
        <v>20.675924356558198</v>
      </c>
      <c r="AF1878" s="4" t="s">
        <v>2924</v>
      </c>
      <c r="AG1878" s="4" t="s">
        <v>2924</v>
      </c>
      <c r="AH1878" s="4" t="s">
        <v>2924</v>
      </c>
      <c r="AI1878" s="4">
        <v>3.924884</v>
      </c>
      <c r="AJ1878" s="4">
        <v>3.924884</v>
      </c>
    </row>
    <row r="1879" spans="1:36" hidden="1" x14ac:dyDescent="0.3">
      <c r="A1879" s="1" t="s">
        <v>1873</v>
      </c>
      <c r="B1879" s="2">
        <v>4261521</v>
      </c>
      <c r="C1879" s="3" t="s">
        <v>2936</v>
      </c>
      <c r="D1879" s="4">
        <v>3054.14378373</v>
      </c>
      <c r="E1879" s="3" t="s">
        <v>2937</v>
      </c>
      <c r="F1879" s="3" t="s">
        <v>2938</v>
      </c>
      <c r="G1879" s="3" t="s">
        <v>2994</v>
      </c>
      <c r="H1879" s="3" t="s">
        <v>3282</v>
      </c>
      <c r="I1879" s="3" t="s">
        <v>3761</v>
      </c>
      <c r="J1879" s="4">
        <v>967.49116600000002</v>
      </c>
      <c r="K1879" s="4">
        <v>276.21419700000001</v>
      </c>
      <c r="L1879" s="4">
        <v>69.623806999999999</v>
      </c>
      <c r="M1879" s="4">
        <v>31.290742999999999</v>
      </c>
      <c r="N1879" s="4" t="s">
        <v>2924</v>
      </c>
      <c r="O1879" s="4" t="s">
        <v>2924</v>
      </c>
      <c r="P1879" s="4">
        <v>18.477063999999999</v>
      </c>
      <c r="Q1879" s="4" t="s">
        <v>2924</v>
      </c>
      <c r="R1879" s="4" t="s">
        <v>2924</v>
      </c>
      <c r="S1879" s="3" t="s">
        <v>6451</v>
      </c>
      <c r="T1879" s="4">
        <v>30.21</v>
      </c>
      <c r="U1879" s="4">
        <v>3054.14378373</v>
      </c>
      <c r="V1879" s="10">
        <v>2829.6577830000001</v>
      </c>
      <c r="W1879" s="4" t="s">
        <v>2935</v>
      </c>
      <c r="X1879" s="4">
        <v>30.84</v>
      </c>
      <c r="Y1879" s="4">
        <v>1.88</v>
      </c>
      <c r="Z1879" s="4" t="s">
        <v>2924</v>
      </c>
      <c r="AA1879" s="10" t="s">
        <v>2924</v>
      </c>
      <c r="AB1879" s="10" t="s">
        <v>2924</v>
      </c>
      <c r="AC1879" s="4" t="s">
        <v>2924</v>
      </c>
      <c r="AD1879" s="4" t="s">
        <v>2924</v>
      </c>
      <c r="AE1879" s="4">
        <v>128.83631633823899</v>
      </c>
      <c r="AF1879" s="4" t="s">
        <v>2924</v>
      </c>
      <c r="AG1879" s="4" t="s">
        <v>2924</v>
      </c>
      <c r="AH1879" s="4" t="s">
        <v>2924</v>
      </c>
      <c r="AI1879" s="4">
        <v>18.477063999999999</v>
      </c>
      <c r="AJ1879" s="4">
        <v>19.578742999999999</v>
      </c>
    </row>
    <row r="1880" spans="1:36" hidden="1" x14ac:dyDescent="0.3">
      <c r="A1880" s="1" t="s">
        <v>1874</v>
      </c>
      <c r="B1880" s="2">
        <v>4781455</v>
      </c>
      <c r="C1880" s="3" t="s">
        <v>2919</v>
      </c>
      <c r="D1880" s="4">
        <v>19600.24931064</v>
      </c>
      <c r="E1880" s="3" t="s">
        <v>2946</v>
      </c>
      <c r="F1880" s="3" t="s">
        <v>2947</v>
      </c>
      <c r="G1880" s="3" t="s">
        <v>2948</v>
      </c>
      <c r="H1880" s="3" t="s">
        <v>2990</v>
      </c>
      <c r="I1880" s="3" t="s">
        <v>2950</v>
      </c>
      <c r="J1880" s="4">
        <v>77.148390000000006</v>
      </c>
      <c r="K1880" s="4">
        <v>39.099030999999997</v>
      </c>
      <c r="L1880" s="4">
        <v>19.185668</v>
      </c>
      <c r="M1880" s="4">
        <v>5.2495329999999996</v>
      </c>
      <c r="N1880" s="4" t="s">
        <v>2924</v>
      </c>
      <c r="O1880" s="4">
        <v>29.96724</v>
      </c>
      <c r="P1880" s="4" t="s">
        <v>2924</v>
      </c>
      <c r="Q1880" s="4">
        <v>143.77963700000001</v>
      </c>
      <c r="R1880" s="4">
        <v>48.432702999999997</v>
      </c>
      <c r="S1880" s="3" t="s">
        <v>6452</v>
      </c>
      <c r="T1880" s="4">
        <v>73.180000000000007</v>
      </c>
      <c r="U1880" s="4">
        <v>19600.24931064</v>
      </c>
      <c r="V1880" s="10">
        <v>19301.122309999999</v>
      </c>
      <c r="W1880" s="4" t="s">
        <v>2935</v>
      </c>
      <c r="X1880" s="4">
        <v>73.694999999999993</v>
      </c>
      <c r="Y1880" s="4">
        <v>40.33</v>
      </c>
      <c r="Z1880" s="4" t="s">
        <v>2924</v>
      </c>
      <c r="AA1880" s="10">
        <v>50.369615792200001</v>
      </c>
      <c r="AB1880" s="10">
        <v>50.369615792200001</v>
      </c>
      <c r="AC1880" s="4">
        <v>8.9822129999999998</v>
      </c>
      <c r="AD1880" s="4">
        <v>7.8599686174182004</v>
      </c>
      <c r="AE1880" s="4">
        <v>7.8599686174182004</v>
      </c>
      <c r="AF1880" s="4">
        <v>143.77963700000001</v>
      </c>
      <c r="AG1880" s="4">
        <v>39.4088137771082</v>
      </c>
      <c r="AH1880" s="4">
        <v>39.4088137771082</v>
      </c>
      <c r="AI1880" s="4" t="s">
        <v>2924</v>
      </c>
      <c r="AJ1880" s="4" t="s">
        <v>2924</v>
      </c>
    </row>
    <row r="1881" spans="1:36" hidden="1" x14ac:dyDescent="0.3">
      <c r="A1881" s="1" t="s">
        <v>1875</v>
      </c>
      <c r="B1881" s="2">
        <v>27664129</v>
      </c>
      <c r="C1881" s="3" t="s">
        <v>2919</v>
      </c>
      <c r="D1881" s="4">
        <v>6745.0194258700003</v>
      </c>
      <c r="E1881" s="3" t="s">
        <v>2920</v>
      </c>
      <c r="F1881" s="3" t="s">
        <v>2921</v>
      </c>
      <c r="G1881" s="3" t="s">
        <v>2942</v>
      </c>
      <c r="H1881" s="3" t="s">
        <v>2942</v>
      </c>
      <c r="I1881" s="3" t="s">
        <v>2943</v>
      </c>
      <c r="J1881" s="4">
        <v>49.992100000000001</v>
      </c>
      <c r="K1881" s="4">
        <v>14.373494000000001</v>
      </c>
      <c r="L1881" s="4">
        <v>-7.3944010000000002</v>
      </c>
      <c r="M1881" s="4">
        <v>9.2656539999999996</v>
      </c>
      <c r="N1881" s="4" t="s">
        <v>2924</v>
      </c>
      <c r="O1881" s="4" t="s">
        <v>2924</v>
      </c>
      <c r="P1881" s="5" t="s">
        <v>3762</v>
      </c>
      <c r="Q1881" s="4" t="s">
        <v>2935</v>
      </c>
      <c r="R1881" s="4" t="s">
        <v>2924</v>
      </c>
      <c r="S1881" s="3" t="s">
        <v>6453</v>
      </c>
      <c r="T1881" s="4">
        <v>94.93</v>
      </c>
      <c r="U1881" s="4">
        <v>6745.0194258700003</v>
      </c>
      <c r="V1881" s="10">
        <v>5576.7104250000002</v>
      </c>
      <c r="W1881" s="4" t="s">
        <v>2935</v>
      </c>
      <c r="X1881" s="4">
        <v>113.51</v>
      </c>
      <c r="Y1881" s="4">
        <v>61.015000000000001</v>
      </c>
      <c r="Z1881" s="4" t="s">
        <v>2924</v>
      </c>
      <c r="AA1881" s="10" t="s">
        <v>2924</v>
      </c>
      <c r="AB1881" s="10" t="s">
        <v>2924</v>
      </c>
      <c r="AC1881" s="4" t="s">
        <v>2935</v>
      </c>
      <c r="AD1881" s="4" t="s">
        <v>2935</v>
      </c>
      <c r="AE1881" s="4" t="s">
        <v>2935</v>
      </c>
      <c r="AF1881" s="4" t="s">
        <v>2935</v>
      </c>
      <c r="AG1881" s="4" t="s">
        <v>2924</v>
      </c>
      <c r="AH1881" s="4" t="s">
        <v>2924</v>
      </c>
      <c r="AI1881" s="5" t="s">
        <v>3762</v>
      </c>
      <c r="AJ1881" s="5" t="s">
        <v>3762</v>
      </c>
    </row>
    <row r="1882" spans="1:36" hidden="1" x14ac:dyDescent="0.3">
      <c r="A1882" s="1" t="s">
        <v>1876</v>
      </c>
      <c r="B1882" s="2">
        <v>5721505</v>
      </c>
      <c r="C1882" s="3" t="s">
        <v>2936</v>
      </c>
      <c r="D1882" s="4">
        <v>2752.3032461799999</v>
      </c>
      <c r="E1882" s="3" t="s">
        <v>2930</v>
      </c>
      <c r="F1882" s="3" t="s">
        <v>2954</v>
      </c>
      <c r="G1882" s="3" t="s">
        <v>2955</v>
      </c>
      <c r="H1882" s="3" t="s">
        <v>2956</v>
      </c>
      <c r="I1882" s="3" t="s">
        <v>3002</v>
      </c>
      <c r="J1882" s="4">
        <v>15.917266</v>
      </c>
      <c r="K1882" s="4">
        <v>0.93970200000000004</v>
      </c>
      <c r="L1882" s="4">
        <v>-1.6781079999999999</v>
      </c>
      <c r="M1882" s="4">
        <v>0.23328199999999999</v>
      </c>
      <c r="N1882" s="4">
        <v>29.564219999999999</v>
      </c>
      <c r="O1882" s="4">
        <v>25.728542999999998</v>
      </c>
      <c r="P1882" s="4">
        <v>0.96108000000000005</v>
      </c>
      <c r="Q1882" s="4" t="s">
        <v>2935</v>
      </c>
      <c r="R1882" s="4">
        <v>29.962333000000001</v>
      </c>
      <c r="S1882" s="3" t="s">
        <v>6454</v>
      </c>
      <c r="T1882" s="4">
        <v>12.89</v>
      </c>
      <c r="U1882" s="4">
        <v>2752.3032461799999</v>
      </c>
      <c r="V1882" s="10">
        <v>4708.0612160000001</v>
      </c>
      <c r="W1882" s="4">
        <v>7.3545384018619098</v>
      </c>
      <c r="X1882" s="4">
        <v>13.56</v>
      </c>
      <c r="Y1882" s="5" t="s">
        <v>6455</v>
      </c>
      <c r="Z1882" s="4">
        <v>29.564219999999999</v>
      </c>
      <c r="AA1882" s="10" t="s">
        <v>2935</v>
      </c>
      <c r="AB1882" s="10" t="s">
        <v>2935</v>
      </c>
      <c r="AC1882" s="4">
        <v>20.990634</v>
      </c>
      <c r="AD1882" s="4" t="s">
        <v>2935</v>
      </c>
      <c r="AE1882" s="4" t="s">
        <v>2935</v>
      </c>
      <c r="AF1882" s="4" t="s">
        <v>2935</v>
      </c>
      <c r="AG1882" s="4" t="s">
        <v>2935</v>
      </c>
      <c r="AH1882" s="4" t="s">
        <v>2935</v>
      </c>
      <c r="AI1882" s="4">
        <v>0.96108000000000005</v>
      </c>
      <c r="AJ1882" s="4">
        <v>0.96108000000000005</v>
      </c>
    </row>
    <row r="1883" spans="1:36" hidden="1" x14ac:dyDescent="0.3">
      <c r="A1883" s="1" t="s">
        <v>1877</v>
      </c>
      <c r="B1883" s="2">
        <v>5721308</v>
      </c>
      <c r="C1883" s="3" t="s">
        <v>2936</v>
      </c>
      <c r="D1883" s="4">
        <v>3474.2915950400002</v>
      </c>
      <c r="E1883" s="3" t="s">
        <v>2930</v>
      </c>
      <c r="F1883" s="3" t="s">
        <v>2954</v>
      </c>
      <c r="G1883" s="3" t="s">
        <v>2955</v>
      </c>
      <c r="H1883" s="3" t="s">
        <v>2956</v>
      </c>
      <c r="I1883" s="3"/>
      <c r="J1883" s="4">
        <v>10.56137</v>
      </c>
      <c r="K1883" s="4">
        <v>0.34542299999999998</v>
      </c>
      <c r="L1883" s="4">
        <v>-0.76857399999999998</v>
      </c>
      <c r="M1883" s="4">
        <v>0.78057200000000004</v>
      </c>
      <c r="N1883" s="4">
        <v>72.625</v>
      </c>
      <c r="O1883" s="4" t="s">
        <v>2935</v>
      </c>
      <c r="P1883" s="4">
        <v>0.93634200000000001</v>
      </c>
      <c r="Q1883" s="4" t="s">
        <v>2935</v>
      </c>
      <c r="R1883" s="4" t="s">
        <v>2935</v>
      </c>
      <c r="S1883" s="3" t="s">
        <v>6456</v>
      </c>
      <c r="T1883" s="4">
        <v>11.62</v>
      </c>
      <c r="U1883" s="4">
        <v>3474.2915950400002</v>
      </c>
      <c r="V1883" s="10">
        <v>5913.1354149999997</v>
      </c>
      <c r="W1883" s="4">
        <v>7.5387263339070598</v>
      </c>
      <c r="X1883" s="5" t="s">
        <v>4860</v>
      </c>
      <c r="Y1883" s="4">
        <v>10.44</v>
      </c>
      <c r="Z1883" s="4">
        <v>72.625</v>
      </c>
      <c r="AA1883" s="10" t="s">
        <v>2935</v>
      </c>
      <c r="AB1883" s="10" t="s">
        <v>2935</v>
      </c>
      <c r="AC1883" s="4">
        <v>21.851009999999999</v>
      </c>
      <c r="AD1883" s="4" t="s">
        <v>2935</v>
      </c>
      <c r="AE1883" s="4" t="s">
        <v>2935</v>
      </c>
      <c r="AF1883" s="4" t="s">
        <v>2935</v>
      </c>
      <c r="AG1883" s="4" t="s">
        <v>2935</v>
      </c>
      <c r="AH1883" s="4" t="s">
        <v>2935</v>
      </c>
      <c r="AI1883" s="4">
        <v>0.93634200000000001</v>
      </c>
      <c r="AJ1883" s="4">
        <v>0.93634200000000001</v>
      </c>
    </row>
    <row r="1884" spans="1:36" hidden="1" x14ac:dyDescent="0.3">
      <c r="A1884" s="1" t="s">
        <v>1878</v>
      </c>
      <c r="B1884" s="2">
        <v>5721298</v>
      </c>
      <c r="C1884" s="3" t="s">
        <v>2936</v>
      </c>
      <c r="D1884" s="4">
        <v>613.01229569999998</v>
      </c>
      <c r="E1884" s="3" t="s">
        <v>2930</v>
      </c>
      <c r="F1884" s="3" t="s">
        <v>2954</v>
      </c>
      <c r="G1884" s="3" t="s">
        <v>2955</v>
      </c>
      <c r="H1884" s="3" t="s">
        <v>2956</v>
      </c>
      <c r="I1884" s="3" t="s">
        <v>2972</v>
      </c>
      <c r="J1884" s="4">
        <v>15.188855999999999</v>
      </c>
      <c r="K1884" s="4">
        <v>-2.8614459999999999</v>
      </c>
      <c r="L1884" s="4">
        <v>-5.8394159999999999</v>
      </c>
      <c r="M1884" s="4">
        <v>-0.61633300000000002</v>
      </c>
      <c r="N1884" s="4" t="s">
        <v>2935</v>
      </c>
      <c r="O1884" s="4" t="s">
        <v>2935</v>
      </c>
      <c r="P1884" s="4" t="s">
        <v>2935</v>
      </c>
      <c r="Q1884" s="4" t="s">
        <v>2935</v>
      </c>
      <c r="R1884" s="4">
        <v>26.867273999999998</v>
      </c>
      <c r="S1884" s="3" t="s">
        <v>6457</v>
      </c>
      <c r="T1884" s="5" t="s">
        <v>5374</v>
      </c>
      <c r="U1884" s="4">
        <v>613.01229569999998</v>
      </c>
      <c r="V1884" s="10">
        <v>1041.0428549999999</v>
      </c>
      <c r="W1884" s="4">
        <v>7.0697674418604599</v>
      </c>
      <c r="X1884" s="4">
        <v>14.27</v>
      </c>
      <c r="Y1884" s="4">
        <v>10.99</v>
      </c>
      <c r="Z1884" s="4" t="s">
        <v>2935</v>
      </c>
      <c r="AA1884" s="10" t="s">
        <v>2935</v>
      </c>
      <c r="AB1884" s="10" t="s">
        <v>2935</v>
      </c>
      <c r="AC1884" s="4">
        <v>22.347723999999999</v>
      </c>
      <c r="AD1884" s="4" t="s">
        <v>2935</v>
      </c>
      <c r="AE1884" s="4" t="s">
        <v>2935</v>
      </c>
      <c r="AF1884" s="4" t="s">
        <v>2935</v>
      </c>
      <c r="AG1884" s="4" t="s">
        <v>2935</v>
      </c>
      <c r="AH1884" s="4" t="s">
        <v>2935</v>
      </c>
      <c r="AI1884" s="4" t="s">
        <v>2935</v>
      </c>
      <c r="AJ1884" s="4" t="s">
        <v>2935</v>
      </c>
    </row>
    <row r="1885" spans="1:36" hidden="1" x14ac:dyDescent="0.3">
      <c r="A1885" s="1" t="s">
        <v>1879</v>
      </c>
      <c r="B1885" s="2">
        <v>5721190</v>
      </c>
      <c r="C1885" s="3" t="s">
        <v>2936</v>
      </c>
      <c r="D1885" s="4">
        <v>1651.2786817799999</v>
      </c>
      <c r="E1885" s="3" t="s">
        <v>2930</v>
      </c>
      <c r="F1885" s="3" t="s">
        <v>2954</v>
      </c>
      <c r="G1885" s="3" t="s">
        <v>2955</v>
      </c>
      <c r="H1885" s="3" t="s">
        <v>2956</v>
      </c>
      <c r="I1885" s="3"/>
      <c r="J1885" s="4">
        <v>9.0822179999999992</v>
      </c>
      <c r="K1885" s="4">
        <v>-2.3116439999999998</v>
      </c>
      <c r="L1885" s="4">
        <v>-2.3952100000000001</v>
      </c>
      <c r="M1885" s="4">
        <v>8.7719000000000005E-2</v>
      </c>
      <c r="N1885" s="4">
        <v>10.774315</v>
      </c>
      <c r="O1885" s="4">
        <v>16.681287000000001</v>
      </c>
      <c r="P1885" s="4">
        <v>0.89448099999999997</v>
      </c>
      <c r="Q1885" s="4" t="s">
        <v>2935</v>
      </c>
      <c r="R1885" s="4">
        <v>29.648202000000001</v>
      </c>
      <c r="S1885" s="3" t="s">
        <v>6458</v>
      </c>
      <c r="T1885" s="4">
        <v>11.41</v>
      </c>
      <c r="U1885" s="4">
        <v>1651.2786817799999</v>
      </c>
      <c r="V1885" s="10">
        <v>2838.134141</v>
      </c>
      <c r="W1885" s="4">
        <v>7.7300613496932504</v>
      </c>
      <c r="X1885" s="5" t="s">
        <v>4281</v>
      </c>
      <c r="Y1885" s="4">
        <v>10.38</v>
      </c>
      <c r="Z1885" s="4">
        <v>10.774315</v>
      </c>
      <c r="AA1885" s="10" t="s">
        <v>2935</v>
      </c>
      <c r="AB1885" s="10" t="s">
        <v>2935</v>
      </c>
      <c r="AC1885" s="4">
        <v>21.003706000000001</v>
      </c>
      <c r="AD1885" s="4" t="s">
        <v>2935</v>
      </c>
      <c r="AE1885" s="4" t="s">
        <v>2935</v>
      </c>
      <c r="AF1885" s="4" t="s">
        <v>2935</v>
      </c>
      <c r="AG1885" s="4" t="s">
        <v>2935</v>
      </c>
      <c r="AH1885" s="4" t="s">
        <v>2935</v>
      </c>
      <c r="AI1885" s="4">
        <v>0.89448099999999997</v>
      </c>
      <c r="AJ1885" s="4">
        <v>0.89448099999999997</v>
      </c>
    </row>
    <row r="1886" spans="1:36" hidden="1" x14ac:dyDescent="0.3">
      <c r="A1886" s="1" t="s">
        <v>1880</v>
      </c>
      <c r="B1886" s="2">
        <v>19662153</v>
      </c>
      <c r="C1886" s="3" t="s">
        <v>2936</v>
      </c>
      <c r="D1886" s="4">
        <v>933.51205219999997</v>
      </c>
      <c r="E1886" s="3" t="s">
        <v>2930</v>
      </c>
      <c r="F1886" s="3" t="s">
        <v>2954</v>
      </c>
      <c r="G1886" s="3" t="s">
        <v>2955</v>
      </c>
      <c r="H1886" s="3" t="s">
        <v>2956</v>
      </c>
      <c r="I1886" s="3" t="s">
        <v>3002</v>
      </c>
      <c r="J1886" s="4">
        <v>-4.5938379999999999</v>
      </c>
      <c r="K1886" s="4">
        <v>-1.560694</v>
      </c>
      <c r="L1886" s="4">
        <v>0.65011799999999997</v>
      </c>
      <c r="M1886" s="4">
        <v>-0.117302</v>
      </c>
      <c r="N1886" s="4">
        <v>7.2777777777777803</v>
      </c>
      <c r="O1886" s="4" t="s">
        <v>2924</v>
      </c>
      <c r="P1886" s="4" t="s">
        <v>2935</v>
      </c>
      <c r="Q1886" s="4" t="s">
        <v>2935</v>
      </c>
      <c r="R1886" s="4" t="s">
        <v>2935</v>
      </c>
      <c r="S1886" s="3" t="s">
        <v>6459</v>
      </c>
      <c r="T1886" s="4">
        <v>17.03</v>
      </c>
      <c r="U1886" s="4">
        <v>933.51205219999997</v>
      </c>
      <c r="V1886" s="10" t="s">
        <v>2935</v>
      </c>
      <c r="W1886" s="4">
        <v>10.5695830886671</v>
      </c>
      <c r="X1886" s="4">
        <v>18.100000000000001</v>
      </c>
      <c r="Y1886" s="4">
        <v>16.0001</v>
      </c>
      <c r="Z1886" s="4" t="s">
        <v>2935</v>
      </c>
      <c r="AA1886" s="10">
        <v>7.9062209842</v>
      </c>
      <c r="AB1886" s="10">
        <v>7.4328836357999997</v>
      </c>
      <c r="AC1886" s="4" t="s">
        <v>2935</v>
      </c>
      <c r="AD1886" s="4" t="s">
        <v>2935</v>
      </c>
      <c r="AE1886" s="4" t="s">
        <v>2935</v>
      </c>
      <c r="AF1886" s="4" t="s">
        <v>2935</v>
      </c>
      <c r="AG1886" s="4" t="s">
        <v>2935</v>
      </c>
      <c r="AH1886" s="4" t="s">
        <v>2935</v>
      </c>
      <c r="AI1886" s="4" t="s">
        <v>2935</v>
      </c>
      <c r="AJ1886" s="4" t="s">
        <v>2935</v>
      </c>
    </row>
    <row r="1887" spans="1:36" hidden="1" x14ac:dyDescent="0.3">
      <c r="A1887" s="1" t="s">
        <v>1881</v>
      </c>
      <c r="B1887" s="2">
        <v>5721385</v>
      </c>
      <c r="C1887" s="3" t="s">
        <v>2936</v>
      </c>
      <c r="D1887" s="4">
        <v>783.82169620000002</v>
      </c>
      <c r="E1887" s="3" t="s">
        <v>2930</v>
      </c>
      <c r="F1887" s="3" t="s">
        <v>2954</v>
      </c>
      <c r="G1887" s="3" t="s">
        <v>2955</v>
      </c>
      <c r="H1887" s="3" t="s">
        <v>2956</v>
      </c>
      <c r="I1887" s="3"/>
      <c r="J1887" s="4">
        <v>14.003945</v>
      </c>
      <c r="K1887" s="4">
        <v>1.225919</v>
      </c>
      <c r="L1887" s="4">
        <v>0.87260000000000004</v>
      </c>
      <c r="M1887" s="4">
        <v>1.5817220000000001</v>
      </c>
      <c r="N1887" s="4">
        <v>7.9944670000000002</v>
      </c>
      <c r="O1887" s="4">
        <v>9.4136810000000004</v>
      </c>
      <c r="P1887" s="4">
        <v>0.97850000000000004</v>
      </c>
      <c r="Q1887" s="4" t="s">
        <v>2935</v>
      </c>
      <c r="R1887" s="4">
        <v>19.561318</v>
      </c>
      <c r="S1887" s="3" t="s">
        <v>6460</v>
      </c>
      <c r="T1887" s="4">
        <v>5.78</v>
      </c>
      <c r="U1887" s="4">
        <v>783.82169620000002</v>
      </c>
      <c r="V1887" s="10">
        <v>1277.3681859999999</v>
      </c>
      <c r="W1887" s="4">
        <v>11.2110726643599</v>
      </c>
      <c r="X1887" s="4">
        <v>5.91</v>
      </c>
      <c r="Y1887" s="4">
        <v>4.9800000000000004</v>
      </c>
      <c r="Z1887" s="4">
        <v>7.9944670000000002</v>
      </c>
      <c r="AA1887" s="10" t="s">
        <v>2935</v>
      </c>
      <c r="AB1887" s="10" t="s">
        <v>2935</v>
      </c>
      <c r="AC1887" s="4">
        <v>10.738192</v>
      </c>
      <c r="AD1887" s="4" t="s">
        <v>2935</v>
      </c>
      <c r="AE1887" s="4" t="s">
        <v>2935</v>
      </c>
      <c r="AF1887" s="4" t="s">
        <v>2935</v>
      </c>
      <c r="AG1887" s="4" t="s">
        <v>2935</v>
      </c>
      <c r="AH1887" s="4" t="s">
        <v>2935</v>
      </c>
      <c r="AI1887" s="4">
        <v>0.97850000000000004</v>
      </c>
      <c r="AJ1887" s="4">
        <v>0.97850000000000004</v>
      </c>
    </row>
    <row r="1888" spans="1:36" hidden="1" x14ac:dyDescent="0.3">
      <c r="A1888" s="1" t="s">
        <v>1882</v>
      </c>
      <c r="B1888" s="2">
        <v>5722315</v>
      </c>
      <c r="C1888" s="3" t="s">
        <v>2936</v>
      </c>
      <c r="D1888" s="4">
        <v>563.68715150000003</v>
      </c>
      <c r="E1888" s="3" t="s">
        <v>2930</v>
      </c>
      <c r="F1888" s="3" t="s">
        <v>2954</v>
      </c>
      <c r="G1888" s="3" t="s">
        <v>2955</v>
      </c>
      <c r="H1888" s="3" t="s">
        <v>2956</v>
      </c>
      <c r="I1888" s="3"/>
      <c r="J1888" s="4">
        <v>12.809316000000001</v>
      </c>
      <c r="K1888" s="4">
        <v>7.6388889999999998</v>
      </c>
      <c r="L1888" s="4">
        <v>3.3333330000000001</v>
      </c>
      <c r="M1888" s="4">
        <v>2.1753459999999998</v>
      </c>
      <c r="N1888" s="4">
        <v>12.959866</v>
      </c>
      <c r="O1888" s="4" t="s">
        <v>2935</v>
      </c>
      <c r="P1888" s="4">
        <v>0.97804100000000005</v>
      </c>
      <c r="Q1888" s="4" t="s">
        <v>2935</v>
      </c>
      <c r="R1888" s="4" t="s">
        <v>2935</v>
      </c>
      <c r="S1888" s="3" t="s">
        <v>6461</v>
      </c>
      <c r="T1888" s="4">
        <v>15.5</v>
      </c>
      <c r="U1888" s="4">
        <v>563.68715150000003</v>
      </c>
      <c r="V1888" s="10">
        <v>563.97150099999999</v>
      </c>
      <c r="W1888" s="4">
        <v>7.3987096774193502</v>
      </c>
      <c r="X1888" s="4">
        <v>15.5</v>
      </c>
      <c r="Y1888" s="4">
        <v>13.21</v>
      </c>
      <c r="Z1888" s="4">
        <v>12.959866</v>
      </c>
      <c r="AA1888" s="10" t="s">
        <v>2935</v>
      </c>
      <c r="AB1888" s="10" t="s">
        <v>2935</v>
      </c>
      <c r="AC1888" s="4">
        <v>47.297789000000002</v>
      </c>
      <c r="AD1888" s="4" t="s">
        <v>2935</v>
      </c>
      <c r="AE1888" s="4" t="s">
        <v>2935</v>
      </c>
      <c r="AF1888" s="4" t="s">
        <v>2935</v>
      </c>
      <c r="AG1888" s="4" t="s">
        <v>2935</v>
      </c>
      <c r="AH1888" s="4" t="s">
        <v>2935</v>
      </c>
      <c r="AI1888" s="4">
        <v>0.97804100000000005</v>
      </c>
      <c r="AJ1888" s="4">
        <v>0.97804100000000005</v>
      </c>
    </row>
    <row r="1889" spans="1:36" hidden="1" x14ac:dyDescent="0.3">
      <c r="A1889" s="1" t="s">
        <v>1883</v>
      </c>
      <c r="B1889" s="2">
        <v>19448943</v>
      </c>
      <c r="C1889" s="3" t="s">
        <v>2936</v>
      </c>
      <c r="D1889" s="4">
        <v>627.19009235999999</v>
      </c>
      <c r="E1889" s="3" t="s">
        <v>2930</v>
      </c>
      <c r="F1889" s="3" t="s">
        <v>2954</v>
      </c>
      <c r="G1889" s="3" t="s">
        <v>2955</v>
      </c>
      <c r="H1889" s="3" t="s">
        <v>2956</v>
      </c>
      <c r="I1889" s="3"/>
      <c r="J1889" s="4">
        <v>5.1948049999999997</v>
      </c>
      <c r="K1889" s="4">
        <v>-2.5</v>
      </c>
      <c r="L1889" s="4">
        <v>-4.7058819999999999</v>
      </c>
      <c r="M1889" s="4">
        <v>-0.66037699999999999</v>
      </c>
      <c r="N1889" s="4" t="s">
        <v>2935</v>
      </c>
      <c r="O1889" s="4" t="s">
        <v>2935</v>
      </c>
      <c r="P1889" s="4" t="s">
        <v>2935</v>
      </c>
      <c r="Q1889" s="4" t="s">
        <v>2935</v>
      </c>
      <c r="R1889" s="4" t="s">
        <v>2935</v>
      </c>
      <c r="S1889" s="3" t="s">
        <v>6462</v>
      </c>
      <c r="T1889" s="4">
        <v>10.53</v>
      </c>
      <c r="U1889" s="4">
        <v>627.19009235999999</v>
      </c>
      <c r="V1889" s="10" t="s">
        <v>2935</v>
      </c>
      <c r="W1889" s="4">
        <v>7.0655270655270703</v>
      </c>
      <c r="X1889" s="4">
        <v>11.39</v>
      </c>
      <c r="Y1889" s="4">
        <v>9.73</v>
      </c>
      <c r="Z1889" s="4" t="s">
        <v>2935</v>
      </c>
      <c r="AA1889" s="10" t="s">
        <v>2935</v>
      </c>
      <c r="AB1889" s="10" t="s">
        <v>2935</v>
      </c>
      <c r="AC1889" s="4" t="s">
        <v>2935</v>
      </c>
      <c r="AD1889" s="4" t="s">
        <v>2935</v>
      </c>
      <c r="AE1889" s="4" t="s">
        <v>2935</v>
      </c>
      <c r="AF1889" s="4" t="s">
        <v>2935</v>
      </c>
      <c r="AG1889" s="4" t="s">
        <v>2935</v>
      </c>
      <c r="AH1889" s="4" t="s">
        <v>2935</v>
      </c>
      <c r="AI1889" s="4" t="s">
        <v>2935</v>
      </c>
      <c r="AJ1889" s="4" t="s">
        <v>2935</v>
      </c>
    </row>
    <row r="1890" spans="1:36" hidden="1" x14ac:dyDescent="0.3">
      <c r="A1890" s="1" t="s">
        <v>1884</v>
      </c>
      <c r="B1890" s="2">
        <v>5721930</v>
      </c>
      <c r="C1890" s="3" t="s">
        <v>2936</v>
      </c>
      <c r="D1890" s="4">
        <v>1205.16512113</v>
      </c>
      <c r="E1890" s="3" t="s">
        <v>2930</v>
      </c>
      <c r="F1890" s="3" t="s">
        <v>2954</v>
      </c>
      <c r="G1890" s="3" t="s">
        <v>2955</v>
      </c>
      <c r="H1890" s="3" t="s">
        <v>2956</v>
      </c>
      <c r="I1890" s="3"/>
      <c r="J1890" s="4">
        <v>11.81592</v>
      </c>
      <c r="K1890" s="4">
        <v>2.1590910000000001</v>
      </c>
      <c r="L1890" s="4">
        <v>1.696833</v>
      </c>
      <c r="M1890" s="4">
        <v>0.78475300000000003</v>
      </c>
      <c r="N1890" s="4">
        <v>7.7167380000000003</v>
      </c>
      <c r="O1890" s="4">
        <v>8.9720560000000003</v>
      </c>
      <c r="P1890" s="4">
        <v>0.96875</v>
      </c>
      <c r="Q1890" s="4" t="s">
        <v>2935</v>
      </c>
      <c r="R1890" s="4" t="s">
        <v>2935</v>
      </c>
      <c r="S1890" s="3" t="s">
        <v>6463</v>
      </c>
      <c r="T1890" s="4">
        <v>8.99</v>
      </c>
      <c r="U1890" s="4">
        <v>1205.16512113</v>
      </c>
      <c r="V1890" s="10">
        <v>1680.1851509999999</v>
      </c>
      <c r="W1890" s="4">
        <v>11.345939933259199</v>
      </c>
      <c r="X1890" s="5" t="s">
        <v>6464</v>
      </c>
      <c r="Y1890" s="4">
        <v>7.94</v>
      </c>
      <c r="Z1890" s="4">
        <v>7.7167380000000003</v>
      </c>
      <c r="AA1890" s="10" t="s">
        <v>2935</v>
      </c>
      <c r="AB1890" s="10" t="s">
        <v>2935</v>
      </c>
      <c r="AC1890" s="4">
        <v>8.9681259999999998</v>
      </c>
      <c r="AD1890" s="4" t="s">
        <v>2935</v>
      </c>
      <c r="AE1890" s="4" t="s">
        <v>2935</v>
      </c>
      <c r="AF1890" s="4" t="s">
        <v>2935</v>
      </c>
      <c r="AG1890" s="4" t="s">
        <v>2935</v>
      </c>
      <c r="AH1890" s="4" t="s">
        <v>2935</v>
      </c>
      <c r="AI1890" s="4">
        <v>0.96875</v>
      </c>
      <c r="AJ1890" s="4">
        <v>0.96875</v>
      </c>
    </row>
    <row r="1891" spans="1:36" hidden="1" x14ac:dyDescent="0.3">
      <c r="A1891" s="1" t="s">
        <v>1885</v>
      </c>
      <c r="B1891" s="2">
        <v>5721226</v>
      </c>
      <c r="C1891" s="3" t="s">
        <v>2936</v>
      </c>
      <c r="D1891" s="4">
        <v>2462.2962255000002</v>
      </c>
      <c r="E1891" s="3" t="s">
        <v>2930</v>
      </c>
      <c r="F1891" s="3" t="s">
        <v>2954</v>
      </c>
      <c r="G1891" s="3" t="s">
        <v>2955</v>
      </c>
      <c r="H1891" s="3" t="s">
        <v>2956</v>
      </c>
      <c r="I1891" s="3" t="s">
        <v>2972</v>
      </c>
      <c r="J1891" s="4">
        <v>12.477876</v>
      </c>
      <c r="K1891" s="4">
        <v>7.8740000000000004E-2</v>
      </c>
      <c r="L1891" s="4">
        <v>-0.62548899999999996</v>
      </c>
      <c r="M1891" s="4">
        <v>0.95313700000000001</v>
      </c>
      <c r="N1891" s="4">
        <v>24.209523999999998</v>
      </c>
      <c r="O1891" s="4">
        <v>16.274007999999998</v>
      </c>
      <c r="P1891" s="4">
        <v>0.93883899999999998</v>
      </c>
      <c r="Q1891" s="4" t="s">
        <v>2935</v>
      </c>
      <c r="R1891" s="4">
        <v>29.062221999999998</v>
      </c>
      <c r="S1891" s="3" t="s">
        <v>6465</v>
      </c>
      <c r="T1891" s="4">
        <v>12.71</v>
      </c>
      <c r="U1891" s="4">
        <v>2462.2962255000002</v>
      </c>
      <c r="V1891" s="10">
        <v>4149.0879249999998</v>
      </c>
      <c r="W1891" s="4">
        <v>7.5059008654602701</v>
      </c>
      <c r="X1891" s="4">
        <v>13.24</v>
      </c>
      <c r="Y1891" s="5" t="s">
        <v>5912</v>
      </c>
      <c r="Z1891" s="4">
        <v>24.209523999999998</v>
      </c>
      <c r="AA1891" s="10" t="s">
        <v>2935</v>
      </c>
      <c r="AB1891" s="10" t="s">
        <v>2935</v>
      </c>
      <c r="AC1891" s="4">
        <v>20.10023</v>
      </c>
      <c r="AD1891" s="4" t="s">
        <v>2935</v>
      </c>
      <c r="AE1891" s="4" t="s">
        <v>2935</v>
      </c>
      <c r="AF1891" s="4" t="s">
        <v>2935</v>
      </c>
      <c r="AG1891" s="4" t="s">
        <v>2935</v>
      </c>
      <c r="AH1891" s="4" t="s">
        <v>2935</v>
      </c>
      <c r="AI1891" s="4">
        <v>0.93883899999999998</v>
      </c>
      <c r="AJ1891" s="4">
        <v>0.93883899999999998</v>
      </c>
    </row>
    <row r="1892" spans="1:36" hidden="1" x14ac:dyDescent="0.3">
      <c r="A1892" s="1" t="s">
        <v>1886</v>
      </c>
      <c r="B1892" s="2">
        <v>14950168</v>
      </c>
      <c r="C1892" s="3" t="s">
        <v>2936</v>
      </c>
      <c r="D1892" s="4">
        <v>603.36880889999998</v>
      </c>
      <c r="E1892" s="3" t="s">
        <v>2930</v>
      </c>
      <c r="F1892" s="3" t="s">
        <v>2954</v>
      </c>
      <c r="G1892" s="3" t="s">
        <v>2955</v>
      </c>
      <c r="H1892" s="3" t="s">
        <v>2956</v>
      </c>
      <c r="I1892" s="3"/>
      <c r="J1892" s="4">
        <v>10.876132999999999</v>
      </c>
      <c r="K1892" s="4">
        <v>-3.4210530000000001</v>
      </c>
      <c r="L1892" s="4">
        <v>-3.8427950000000002</v>
      </c>
      <c r="M1892" s="4">
        <v>-0.81081099999999995</v>
      </c>
      <c r="N1892" s="4">
        <v>78.642857000000006</v>
      </c>
      <c r="O1892" s="4">
        <v>11.211812999999999</v>
      </c>
      <c r="P1892" s="4">
        <v>0.95680900000000002</v>
      </c>
      <c r="Q1892" s="4" t="s">
        <v>2935</v>
      </c>
      <c r="R1892" s="4" t="s">
        <v>2924</v>
      </c>
      <c r="S1892" s="3" t="s">
        <v>6466</v>
      </c>
      <c r="T1892" s="5" t="s">
        <v>5634</v>
      </c>
      <c r="U1892" s="4">
        <v>603.36880889999998</v>
      </c>
      <c r="V1892" s="10">
        <v>1053.971828</v>
      </c>
      <c r="W1892" s="4">
        <v>7.4659400544959098</v>
      </c>
      <c r="X1892" s="5" t="s">
        <v>6467</v>
      </c>
      <c r="Y1892" s="5" t="s">
        <v>6468</v>
      </c>
      <c r="Z1892" s="4">
        <v>78.642857000000006</v>
      </c>
      <c r="AA1892" s="10" t="s">
        <v>2935</v>
      </c>
      <c r="AB1892" s="10" t="s">
        <v>2935</v>
      </c>
      <c r="AC1892" s="4">
        <v>17.882792999999999</v>
      </c>
      <c r="AD1892" s="4" t="s">
        <v>2935</v>
      </c>
      <c r="AE1892" s="4" t="s">
        <v>2935</v>
      </c>
      <c r="AF1892" s="4" t="s">
        <v>2935</v>
      </c>
      <c r="AG1892" s="4" t="s">
        <v>2935</v>
      </c>
      <c r="AH1892" s="4" t="s">
        <v>2935</v>
      </c>
      <c r="AI1892" s="4">
        <v>0.95680900000000002</v>
      </c>
      <c r="AJ1892" s="4">
        <v>0.95680900000000002</v>
      </c>
    </row>
    <row r="1893" spans="1:36" hidden="1" x14ac:dyDescent="0.3">
      <c r="A1893" s="1" t="s">
        <v>1887</v>
      </c>
      <c r="B1893" s="2">
        <v>5721699</v>
      </c>
      <c r="C1893" s="3" t="s">
        <v>2936</v>
      </c>
      <c r="D1893" s="4">
        <v>1236.93518103</v>
      </c>
      <c r="E1893" s="3" t="s">
        <v>2930</v>
      </c>
      <c r="F1893" s="3" t="s">
        <v>2954</v>
      </c>
      <c r="G1893" s="3" t="s">
        <v>2955</v>
      </c>
      <c r="H1893" s="3" t="s">
        <v>2956</v>
      </c>
      <c r="I1893" s="3"/>
      <c r="J1893" s="4">
        <v>15.599174</v>
      </c>
      <c r="K1893" s="4">
        <v>-8.9286000000000004E-2</v>
      </c>
      <c r="L1893" s="4">
        <v>-1.7559260000000001</v>
      </c>
      <c r="M1893" s="4">
        <v>0.26881699999999997</v>
      </c>
      <c r="N1893" s="4">
        <v>169.545455</v>
      </c>
      <c r="O1893" s="4">
        <v>15.872339999999999</v>
      </c>
      <c r="P1893" s="4">
        <v>1.180131</v>
      </c>
      <c r="Q1893" s="4" t="s">
        <v>2935</v>
      </c>
      <c r="R1893" s="4">
        <v>4.1092040000000001</v>
      </c>
      <c r="S1893" s="3" t="s">
        <v>6469</v>
      </c>
      <c r="T1893" s="5" t="s">
        <v>6470</v>
      </c>
      <c r="U1893" s="4">
        <v>1236.93518103</v>
      </c>
      <c r="V1893" s="10">
        <v>1649.335491</v>
      </c>
      <c r="W1893" s="4">
        <v>7.0241286863270798</v>
      </c>
      <c r="X1893" s="5" t="s">
        <v>4027</v>
      </c>
      <c r="Y1893" s="4">
        <v>9.49</v>
      </c>
      <c r="Z1893" s="4">
        <v>169.545455</v>
      </c>
      <c r="AA1893" s="10" t="s">
        <v>2935</v>
      </c>
      <c r="AB1893" s="10" t="s">
        <v>2935</v>
      </c>
      <c r="AC1893" s="4">
        <v>16.205051000000001</v>
      </c>
      <c r="AD1893" s="4" t="s">
        <v>2935</v>
      </c>
      <c r="AE1893" s="4" t="s">
        <v>2935</v>
      </c>
      <c r="AF1893" s="4" t="s">
        <v>2935</v>
      </c>
      <c r="AG1893" s="4" t="s">
        <v>2935</v>
      </c>
      <c r="AH1893" s="4" t="s">
        <v>2935</v>
      </c>
      <c r="AI1893" s="4">
        <v>1.180131</v>
      </c>
      <c r="AJ1893" s="4">
        <v>1.180131</v>
      </c>
    </row>
    <row r="1894" spans="1:36" hidden="1" x14ac:dyDescent="0.3">
      <c r="A1894" s="1" t="s">
        <v>1888</v>
      </c>
      <c r="B1894" s="2">
        <v>5721564</v>
      </c>
      <c r="C1894" s="3" t="s">
        <v>2936</v>
      </c>
      <c r="D1894" s="4">
        <v>1824.2906200499999</v>
      </c>
      <c r="E1894" s="3" t="s">
        <v>2930</v>
      </c>
      <c r="F1894" s="3" t="s">
        <v>2954</v>
      </c>
      <c r="G1894" s="3" t="s">
        <v>2955</v>
      </c>
      <c r="H1894" s="3" t="s">
        <v>2956</v>
      </c>
      <c r="I1894" s="3" t="s">
        <v>2972</v>
      </c>
      <c r="J1894" s="4">
        <v>4.5184300000000004</v>
      </c>
      <c r="K1894" s="4">
        <v>-0.22701499999999999</v>
      </c>
      <c r="L1894" s="4">
        <v>-2.7654869999999998</v>
      </c>
      <c r="M1894" s="4">
        <v>0</v>
      </c>
      <c r="N1894" s="4">
        <v>37.245762999999997</v>
      </c>
      <c r="O1894" s="4" t="s">
        <v>2935</v>
      </c>
      <c r="P1894" s="4">
        <v>0.95232899999999998</v>
      </c>
      <c r="Q1894" s="4" t="s">
        <v>2935</v>
      </c>
      <c r="R1894" s="4" t="s">
        <v>2935</v>
      </c>
      <c r="S1894" s="3" t="s">
        <v>6471</v>
      </c>
      <c r="T1894" s="4">
        <v>8.7899999999999991</v>
      </c>
      <c r="U1894" s="4">
        <v>1824.2906200499999</v>
      </c>
      <c r="V1894" s="10">
        <v>1836.5508500000001</v>
      </c>
      <c r="W1894" s="4">
        <v>4.2320819112628003</v>
      </c>
      <c r="X1894" s="5" t="s">
        <v>6472</v>
      </c>
      <c r="Y1894" s="4">
        <v>8.35</v>
      </c>
      <c r="Z1894" s="4">
        <v>37.245762999999997</v>
      </c>
      <c r="AA1894" s="10" t="s">
        <v>2935</v>
      </c>
      <c r="AB1894" s="10" t="s">
        <v>2935</v>
      </c>
      <c r="AC1894" s="4">
        <v>22.066870999999999</v>
      </c>
      <c r="AD1894" s="4" t="s">
        <v>2935</v>
      </c>
      <c r="AE1894" s="4" t="s">
        <v>2935</v>
      </c>
      <c r="AF1894" s="4" t="s">
        <v>2935</v>
      </c>
      <c r="AG1894" s="4" t="s">
        <v>2935</v>
      </c>
      <c r="AH1894" s="4" t="s">
        <v>2935</v>
      </c>
      <c r="AI1894" s="4">
        <v>0.95232899999999998</v>
      </c>
      <c r="AJ1894" s="4">
        <v>0.95232899999999998</v>
      </c>
    </row>
    <row r="1895" spans="1:36" hidden="1" x14ac:dyDescent="0.3">
      <c r="A1895" s="1" t="s">
        <v>1889</v>
      </c>
      <c r="B1895" s="2">
        <v>5726578</v>
      </c>
      <c r="C1895" s="3" t="s">
        <v>2919</v>
      </c>
      <c r="D1895" s="4">
        <v>1263.63711816</v>
      </c>
      <c r="E1895" s="3" t="s">
        <v>2930</v>
      </c>
      <c r="F1895" s="3" t="s">
        <v>2954</v>
      </c>
      <c r="G1895" s="3" t="s">
        <v>2955</v>
      </c>
      <c r="H1895" s="3" t="s">
        <v>2956</v>
      </c>
      <c r="I1895" s="3"/>
      <c r="J1895" s="4">
        <v>12.034632</v>
      </c>
      <c r="K1895" s="4">
        <v>6.3270340000000003</v>
      </c>
      <c r="L1895" s="4">
        <v>1.929894</v>
      </c>
      <c r="M1895" s="4">
        <v>0.58297699999999997</v>
      </c>
      <c r="N1895" s="4" t="s">
        <v>2935</v>
      </c>
      <c r="O1895" s="4" t="s">
        <v>2935</v>
      </c>
      <c r="P1895" s="4" t="s">
        <v>2935</v>
      </c>
      <c r="Q1895" s="4" t="s">
        <v>2935</v>
      </c>
      <c r="R1895" s="4" t="s">
        <v>2935</v>
      </c>
      <c r="S1895" s="3" t="s">
        <v>6473</v>
      </c>
      <c r="T1895" s="4">
        <v>25.88</v>
      </c>
      <c r="U1895" s="4">
        <v>1263.63711816</v>
      </c>
      <c r="V1895" s="10" t="s">
        <v>2935</v>
      </c>
      <c r="W1895" s="4">
        <v>6.4914992272024703</v>
      </c>
      <c r="X1895" s="4">
        <v>26.33</v>
      </c>
      <c r="Y1895" s="4">
        <v>22.372699999999998</v>
      </c>
      <c r="Z1895" s="4" t="s">
        <v>2935</v>
      </c>
      <c r="AA1895" s="10" t="s">
        <v>2935</v>
      </c>
      <c r="AB1895" s="10" t="s">
        <v>2935</v>
      </c>
      <c r="AC1895" s="4" t="s">
        <v>2935</v>
      </c>
      <c r="AD1895" s="4" t="s">
        <v>2935</v>
      </c>
      <c r="AE1895" s="4" t="s">
        <v>2935</v>
      </c>
      <c r="AF1895" s="4" t="s">
        <v>2935</v>
      </c>
      <c r="AG1895" s="4" t="s">
        <v>2935</v>
      </c>
      <c r="AH1895" s="4" t="s">
        <v>2935</v>
      </c>
      <c r="AI1895" s="4" t="s">
        <v>2935</v>
      </c>
      <c r="AJ1895" s="4" t="s">
        <v>2935</v>
      </c>
    </row>
    <row r="1896" spans="1:36" hidden="1" x14ac:dyDescent="0.3">
      <c r="A1896" s="1" t="s">
        <v>1890</v>
      </c>
      <c r="B1896" s="2">
        <v>5721199</v>
      </c>
      <c r="C1896" s="3" t="s">
        <v>2936</v>
      </c>
      <c r="D1896" s="4">
        <v>503.86646569999999</v>
      </c>
      <c r="E1896" s="3" t="s">
        <v>2930</v>
      </c>
      <c r="F1896" s="3" t="s">
        <v>2954</v>
      </c>
      <c r="G1896" s="3" t="s">
        <v>2955</v>
      </c>
      <c r="H1896" s="3" t="s">
        <v>2956</v>
      </c>
      <c r="I1896" s="3"/>
      <c r="J1896" s="4">
        <v>8.1415930000000003</v>
      </c>
      <c r="K1896" s="4">
        <v>-1.926164</v>
      </c>
      <c r="L1896" s="4">
        <v>-4.9766719999999998</v>
      </c>
      <c r="M1896" s="4">
        <v>-0.56956899999999999</v>
      </c>
      <c r="N1896" s="4">
        <v>13.562708000000001</v>
      </c>
      <c r="O1896" s="4" t="s">
        <v>2924</v>
      </c>
      <c r="P1896" s="4">
        <v>0.87995999999999996</v>
      </c>
      <c r="Q1896" s="4" t="s">
        <v>2935</v>
      </c>
      <c r="R1896" s="4">
        <v>44.543331000000002</v>
      </c>
      <c r="S1896" s="3" t="s">
        <v>6474</v>
      </c>
      <c r="T1896" s="5" t="s">
        <v>6272</v>
      </c>
      <c r="U1896" s="4">
        <v>503.86646569999999</v>
      </c>
      <c r="V1896" s="10">
        <v>891.72452499999997</v>
      </c>
      <c r="W1896" s="4">
        <v>7.7086743044189801</v>
      </c>
      <c r="X1896" s="4">
        <v>13.13</v>
      </c>
      <c r="Y1896" s="5" t="s">
        <v>6475</v>
      </c>
      <c r="Z1896" s="4">
        <v>13.562708000000001</v>
      </c>
      <c r="AA1896" s="10" t="s">
        <v>2935</v>
      </c>
      <c r="AB1896" s="10" t="s">
        <v>2935</v>
      </c>
      <c r="AC1896" s="4">
        <v>24.772407999999999</v>
      </c>
      <c r="AD1896" s="4" t="s">
        <v>2935</v>
      </c>
      <c r="AE1896" s="4" t="s">
        <v>2935</v>
      </c>
      <c r="AF1896" s="4" t="s">
        <v>2935</v>
      </c>
      <c r="AG1896" s="4" t="s">
        <v>2935</v>
      </c>
      <c r="AH1896" s="4" t="s">
        <v>2935</v>
      </c>
      <c r="AI1896" s="4">
        <v>0.87995999999999996</v>
      </c>
      <c r="AJ1896" s="4">
        <v>0.87995999999999996</v>
      </c>
    </row>
    <row r="1897" spans="1:36" hidden="1" x14ac:dyDescent="0.3">
      <c r="A1897" s="1" t="s">
        <v>1891</v>
      </c>
      <c r="B1897" s="2">
        <v>5721790</v>
      </c>
      <c r="C1897" s="3" t="s">
        <v>2936</v>
      </c>
      <c r="D1897" s="4">
        <v>949.99246056000004</v>
      </c>
      <c r="E1897" s="3" t="s">
        <v>2930</v>
      </c>
      <c r="F1897" s="3" t="s">
        <v>2954</v>
      </c>
      <c r="G1897" s="3" t="s">
        <v>2955</v>
      </c>
      <c r="H1897" s="3" t="s">
        <v>2956</v>
      </c>
      <c r="I1897" s="3" t="s">
        <v>2972</v>
      </c>
      <c r="J1897" s="4">
        <v>10.222671999999999</v>
      </c>
      <c r="K1897" s="4">
        <v>-1.9801979999999999</v>
      </c>
      <c r="L1897" s="4">
        <v>-1.179673</v>
      </c>
      <c r="M1897" s="4">
        <v>0</v>
      </c>
      <c r="N1897" s="4">
        <v>11.647059</v>
      </c>
      <c r="O1897" s="4">
        <v>20.862069000000002</v>
      </c>
      <c r="P1897" s="4">
        <v>0.90644199999999997</v>
      </c>
      <c r="Q1897" s="4" t="s">
        <v>2935</v>
      </c>
      <c r="R1897" s="4">
        <v>43.738193000000003</v>
      </c>
      <c r="S1897" s="3" t="s">
        <v>6476</v>
      </c>
      <c r="T1897" s="4">
        <v>10.89</v>
      </c>
      <c r="U1897" s="4">
        <v>949.99246056000004</v>
      </c>
      <c r="V1897" s="10">
        <v>1626.02262</v>
      </c>
      <c r="W1897" s="4">
        <v>7.60330578512397</v>
      </c>
      <c r="X1897" s="4">
        <v>11.36</v>
      </c>
      <c r="Y1897" s="4">
        <v>9.83</v>
      </c>
      <c r="Z1897" s="4">
        <v>11.647059</v>
      </c>
      <c r="AA1897" s="10" t="s">
        <v>2935</v>
      </c>
      <c r="AB1897" s="10" t="s">
        <v>2935</v>
      </c>
      <c r="AC1897" s="4">
        <v>21.170642000000001</v>
      </c>
      <c r="AD1897" s="4" t="s">
        <v>2935</v>
      </c>
      <c r="AE1897" s="4" t="s">
        <v>2935</v>
      </c>
      <c r="AF1897" s="4" t="s">
        <v>2935</v>
      </c>
      <c r="AG1897" s="4" t="s">
        <v>2935</v>
      </c>
      <c r="AH1897" s="4" t="s">
        <v>2935</v>
      </c>
      <c r="AI1897" s="4">
        <v>0.90644199999999997</v>
      </c>
      <c r="AJ1897" s="4">
        <v>0.90644199999999997</v>
      </c>
    </row>
    <row r="1898" spans="1:36" hidden="1" x14ac:dyDescent="0.3">
      <c r="A1898" s="1" t="s">
        <v>1892</v>
      </c>
      <c r="B1898" s="2">
        <v>5721324</v>
      </c>
      <c r="C1898" s="3" t="s">
        <v>2936</v>
      </c>
      <c r="D1898" s="4">
        <v>2571.8458135999999</v>
      </c>
      <c r="E1898" s="3" t="s">
        <v>2930</v>
      </c>
      <c r="F1898" s="3" t="s">
        <v>2954</v>
      </c>
      <c r="G1898" s="3" t="s">
        <v>2955</v>
      </c>
      <c r="H1898" s="3" t="s">
        <v>2956</v>
      </c>
      <c r="I1898" s="3" t="s">
        <v>2972</v>
      </c>
      <c r="J1898" s="4">
        <v>24.03698</v>
      </c>
      <c r="K1898" s="4">
        <v>3.870968</v>
      </c>
      <c r="L1898" s="4">
        <v>-0.61728400000000005</v>
      </c>
      <c r="M1898" s="4">
        <v>-0.12407</v>
      </c>
      <c r="N1898" s="4">
        <v>6.7420439999999999</v>
      </c>
      <c r="O1898" s="4" t="s">
        <v>2924</v>
      </c>
      <c r="P1898" s="5" t="s">
        <v>3763</v>
      </c>
      <c r="Q1898" s="4" t="s">
        <v>2935</v>
      </c>
      <c r="R1898" s="4">
        <v>36.206646999999997</v>
      </c>
      <c r="S1898" s="3" t="s">
        <v>6477</v>
      </c>
      <c r="T1898" s="5" t="s">
        <v>6478</v>
      </c>
      <c r="U1898" s="4">
        <v>2571.8458135999999</v>
      </c>
      <c r="V1898" s="10">
        <v>3690.9553329999999</v>
      </c>
      <c r="W1898" s="4">
        <v>9.9130434782608692</v>
      </c>
      <c r="X1898" s="5" t="s">
        <v>6479</v>
      </c>
      <c r="Y1898" s="5" t="s">
        <v>6480</v>
      </c>
      <c r="Z1898" s="4">
        <v>6.7420439999999999</v>
      </c>
      <c r="AA1898" s="10" t="s">
        <v>2935</v>
      </c>
      <c r="AB1898" s="10" t="s">
        <v>2935</v>
      </c>
      <c r="AC1898" s="4">
        <v>17.396182</v>
      </c>
      <c r="AD1898" s="4" t="s">
        <v>2935</v>
      </c>
      <c r="AE1898" s="4" t="s">
        <v>2935</v>
      </c>
      <c r="AF1898" s="4" t="s">
        <v>2935</v>
      </c>
      <c r="AG1898" s="4" t="s">
        <v>2935</v>
      </c>
      <c r="AH1898" s="4" t="s">
        <v>2935</v>
      </c>
      <c r="AI1898" s="5" t="s">
        <v>3763</v>
      </c>
      <c r="AJ1898" s="5" t="s">
        <v>3763</v>
      </c>
    </row>
    <row r="1899" spans="1:36" hidden="1" x14ac:dyDescent="0.3">
      <c r="A1899" s="1" t="s">
        <v>1893</v>
      </c>
      <c r="B1899" s="2">
        <v>5721194</v>
      </c>
      <c r="C1899" s="3" t="s">
        <v>2936</v>
      </c>
      <c r="D1899" s="4">
        <v>2821.86227895</v>
      </c>
      <c r="E1899" s="3" t="s">
        <v>2930</v>
      </c>
      <c r="F1899" s="3" t="s">
        <v>2954</v>
      </c>
      <c r="G1899" s="3" t="s">
        <v>2955</v>
      </c>
      <c r="H1899" s="3" t="s">
        <v>2956</v>
      </c>
      <c r="I1899" s="3"/>
      <c r="J1899" s="4">
        <v>12.048192999999999</v>
      </c>
      <c r="K1899" s="4">
        <v>0.58236299999999996</v>
      </c>
      <c r="L1899" s="4">
        <v>-0.65735399999999999</v>
      </c>
      <c r="M1899" s="4">
        <v>0.83402799999999999</v>
      </c>
      <c r="N1899" s="4">
        <v>48.554217000000001</v>
      </c>
      <c r="O1899" s="4">
        <v>45.795454999999997</v>
      </c>
      <c r="P1899" s="4">
        <v>0.94078300000000004</v>
      </c>
      <c r="Q1899" s="4" t="s">
        <v>2935</v>
      </c>
      <c r="R1899" s="4">
        <v>39.710039999999999</v>
      </c>
      <c r="S1899" s="3" t="s">
        <v>6481</v>
      </c>
      <c r="T1899" s="5" t="s">
        <v>6482</v>
      </c>
      <c r="U1899" s="4">
        <v>2821.86227895</v>
      </c>
      <c r="V1899" s="10">
        <v>4870.0224079999998</v>
      </c>
      <c r="W1899" s="4">
        <v>7.4937965260545898</v>
      </c>
      <c r="X1899" s="4">
        <v>12.47</v>
      </c>
      <c r="Y1899" s="4">
        <v>10.75</v>
      </c>
      <c r="Z1899" s="4">
        <v>48.554217000000001</v>
      </c>
      <c r="AA1899" s="10" t="s">
        <v>2935</v>
      </c>
      <c r="AB1899" s="10" t="s">
        <v>2935</v>
      </c>
      <c r="AC1899" s="4">
        <v>21.764882</v>
      </c>
      <c r="AD1899" s="4" t="s">
        <v>2935</v>
      </c>
      <c r="AE1899" s="4" t="s">
        <v>2935</v>
      </c>
      <c r="AF1899" s="4" t="s">
        <v>2935</v>
      </c>
      <c r="AG1899" s="4" t="s">
        <v>2935</v>
      </c>
      <c r="AH1899" s="4" t="s">
        <v>2935</v>
      </c>
      <c r="AI1899" s="4">
        <v>0.94078300000000004</v>
      </c>
      <c r="AJ1899" s="4">
        <v>0.94078300000000004</v>
      </c>
    </row>
    <row r="1900" spans="1:36" hidden="1" x14ac:dyDescent="0.3">
      <c r="A1900" s="1" t="s">
        <v>1894</v>
      </c>
      <c r="B1900" s="2">
        <v>5722001</v>
      </c>
      <c r="C1900" s="3" t="s">
        <v>2936</v>
      </c>
      <c r="D1900" s="4">
        <v>1451.0224200499999</v>
      </c>
      <c r="E1900" s="3" t="s">
        <v>2930</v>
      </c>
      <c r="F1900" s="3" t="s">
        <v>2954</v>
      </c>
      <c r="G1900" s="3" t="s">
        <v>2955</v>
      </c>
      <c r="H1900" s="3" t="s">
        <v>2956</v>
      </c>
      <c r="I1900" s="3"/>
      <c r="J1900" s="4">
        <v>10.118577</v>
      </c>
      <c r="K1900" s="5" t="s">
        <v>3764</v>
      </c>
      <c r="L1900" s="4">
        <v>0.86893600000000004</v>
      </c>
      <c r="M1900" s="4">
        <v>1.015228</v>
      </c>
      <c r="N1900" s="4">
        <v>6.982456</v>
      </c>
      <c r="O1900" s="4" t="s">
        <v>2935</v>
      </c>
      <c r="P1900" s="4">
        <v>0.940581</v>
      </c>
      <c r="Q1900" s="4" t="s">
        <v>2935</v>
      </c>
      <c r="R1900" s="4" t="s">
        <v>2935</v>
      </c>
      <c r="S1900" s="3" t="s">
        <v>6483</v>
      </c>
      <c r="T1900" s="4">
        <v>13.93</v>
      </c>
      <c r="U1900" s="4">
        <v>1451.0224200499999</v>
      </c>
      <c r="V1900" s="10">
        <v>1451.31663</v>
      </c>
      <c r="W1900" s="4">
        <v>6.7910983488872896</v>
      </c>
      <c r="X1900" s="4">
        <v>13.99</v>
      </c>
      <c r="Y1900" s="4">
        <v>12.45</v>
      </c>
      <c r="Z1900" s="4">
        <v>6.982456</v>
      </c>
      <c r="AA1900" s="10" t="s">
        <v>2935</v>
      </c>
      <c r="AB1900" s="10" t="s">
        <v>2935</v>
      </c>
      <c r="AC1900" s="4">
        <v>60.372025999999998</v>
      </c>
      <c r="AD1900" s="4" t="s">
        <v>2935</v>
      </c>
      <c r="AE1900" s="4" t="s">
        <v>2935</v>
      </c>
      <c r="AF1900" s="4" t="s">
        <v>2935</v>
      </c>
      <c r="AG1900" s="4" t="s">
        <v>2935</v>
      </c>
      <c r="AH1900" s="4" t="s">
        <v>2935</v>
      </c>
      <c r="AI1900" s="4">
        <v>0.940581</v>
      </c>
      <c r="AJ1900" s="4">
        <v>0.940581</v>
      </c>
    </row>
    <row r="1901" spans="1:36" hidden="1" x14ac:dyDescent="0.3">
      <c r="A1901" s="1" t="s">
        <v>1895</v>
      </c>
      <c r="B1901" s="2">
        <v>5721506</v>
      </c>
      <c r="C1901" s="3" t="s">
        <v>2936</v>
      </c>
      <c r="D1901" s="4">
        <v>681.63356352000005</v>
      </c>
      <c r="E1901" s="3" t="s">
        <v>2930</v>
      </c>
      <c r="F1901" s="3" t="s">
        <v>2954</v>
      </c>
      <c r="G1901" s="3" t="s">
        <v>2955</v>
      </c>
      <c r="H1901" s="3" t="s">
        <v>2956</v>
      </c>
      <c r="I1901" s="3" t="s">
        <v>3002</v>
      </c>
      <c r="J1901" s="4">
        <v>3.335699</v>
      </c>
      <c r="K1901" s="4">
        <v>-2.4782320000000002</v>
      </c>
      <c r="L1901" s="4">
        <v>-2.6086960000000001</v>
      </c>
      <c r="M1901" s="4">
        <v>0.13755200000000001</v>
      </c>
      <c r="N1901" s="4">
        <v>22.229008</v>
      </c>
      <c r="O1901" s="4" t="s">
        <v>2935</v>
      </c>
      <c r="P1901" s="4">
        <v>0.99378900000000003</v>
      </c>
      <c r="Q1901" s="4" t="s">
        <v>2935</v>
      </c>
      <c r="R1901" s="4" t="s">
        <v>2935</v>
      </c>
      <c r="S1901" s="3" t="s">
        <v>6484</v>
      </c>
      <c r="T1901" s="4">
        <v>14.56</v>
      </c>
      <c r="U1901" s="4">
        <v>681.63356352000005</v>
      </c>
      <c r="V1901" s="10">
        <v>681.358383</v>
      </c>
      <c r="W1901" s="4">
        <v>4.28571428571429</v>
      </c>
      <c r="X1901" s="4">
        <v>15.25</v>
      </c>
      <c r="Y1901" s="4">
        <v>13.790699999999999</v>
      </c>
      <c r="Z1901" s="4">
        <v>22.229008</v>
      </c>
      <c r="AA1901" s="10" t="s">
        <v>2935</v>
      </c>
      <c r="AB1901" s="10" t="s">
        <v>2935</v>
      </c>
      <c r="AC1901" s="4">
        <v>22.577734</v>
      </c>
      <c r="AD1901" s="4" t="s">
        <v>2935</v>
      </c>
      <c r="AE1901" s="4" t="s">
        <v>2935</v>
      </c>
      <c r="AF1901" s="4" t="s">
        <v>2935</v>
      </c>
      <c r="AG1901" s="4" t="s">
        <v>2935</v>
      </c>
      <c r="AH1901" s="4" t="s">
        <v>2935</v>
      </c>
      <c r="AI1901" s="4">
        <v>0.99378900000000003</v>
      </c>
      <c r="AJ1901" s="4">
        <v>0.99378900000000003</v>
      </c>
    </row>
    <row r="1902" spans="1:36" x14ac:dyDescent="0.3">
      <c r="A1902" s="1" t="s">
        <v>514</v>
      </c>
      <c r="B1902" s="2">
        <v>114008</v>
      </c>
      <c r="C1902" s="3" t="s">
        <v>2936</v>
      </c>
      <c r="D1902" s="4">
        <v>4039.41040389</v>
      </c>
      <c r="E1902" s="3" t="s">
        <v>2937</v>
      </c>
      <c r="F1902" s="3" t="s">
        <v>2967</v>
      </c>
      <c r="G1902" s="3" t="s">
        <v>3087</v>
      </c>
      <c r="H1902" s="3" t="s">
        <v>3125</v>
      </c>
      <c r="I1902" s="3" t="s">
        <v>3357</v>
      </c>
      <c r="J1902" s="10">
        <v>38.457583999999997</v>
      </c>
      <c r="K1902" s="10">
        <v>13.48504</v>
      </c>
      <c r="L1902" s="10">
        <v>22.334949000000002</v>
      </c>
      <c r="M1902" s="10">
        <v>5.6354600000000001</v>
      </c>
      <c r="N1902" s="4">
        <v>34.160677</v>
      </c>
      <c r="O1902" s="4">
        <v>26.80491</v>
      </c>
      <c r="P1902" s="4">
        <v>4.3696250000000001</v>
      </c>
      <c r="Q1902" s="4">
        <v>19.264381</v>
      </c>
      <c r="R1902" s="4">
        <v>47.083537999999997</v>
      </c>
      <c r="S1902" s="3" t="s">
        <v>4704</v>
      </c>
      <c r="T1902" s="4">
        <v>80.790000000000006</v>
      </c>
      <c r="U1902" s="4">
        <v>4039.41040389</v>
      </c>
      <c r="V1902" s="10">
        <v>4603.4164030000002</v>
      </c>
      <c r="W1902" s="4" t="s">
        <v>2935</v>
      </c>
      <c r="X1902" s="4">
        <v>86.36</v>
      </c>
      <c r="Y1902" s="4">
        <v>57.015000000000001</v>
      </c>
      <c r="Z1902" s="4">
        <v>34.160677</v>
      </c>
      <c r="AA1902" s="10">
        <v>27.549872122699998</v>
      </c>
      <c r="AB1902" s="10">
        <v>33.246913580200001</v>
      </c>
      <c r="AC1902" s="4">
        <v>2.7389220000000001</v>
      </c>
      <c r="AD1902" s="4">
        <v>1.6685543836821</v>
      </c>
      <c r="AE1902" s="4">
        <v>2.4604042773917998</v>
      </c>
      <c r="AF1902" s="4">
        <v>19.264381</v>
      </c>
      <c r="AG1902" s="4">
        <v>12.1646730607122</v>
      </c>
      <c r="AH1902" s="4">
        <v>19.833763046100799</v>
      </c>
      <c r="AI1902" s="4">
        <v>4.3696250000000001</v>
      </c>
      <c r="AJ1902" s="4" t="s">
        <v>2924</v>
      </c>
    </row>
    <row r="1903" spans="1:36" hidden="1" x14ac:dyDescent="0.3">
      <c r="A1903" s="1" t="s">
        <v>1897</v>
      </c>
      <c r="B1903" s="2">
        <v>10498680</v>
      </c>
      <c r="C1903" s="3" t="s">
        <v>2936</v>
      </c>
      <c r="D1903" s="4">
        <v>12911.667891839999</v>
      </c>
      <c r="E1903" s="3" t="s">
        <v>2937</v>
      </c>
      <c r="F1903" s="3" t="s">
        <v>2938</v>
      </c>
      <c r="G1903" s="3" t="s">
        <v>2994</v>
      </c>
      <c r="H1903" s="3" t="s">
        <v>2995</v>
      </c>
      <c r="I1903" s="3" t="s">
        <v>3766</v>
      </c>
      <c r="J1903" s="4">
        <v>44.779153999999998</v>
      </c>
      <c r="K1903" s="4">
        <v>19.859241000000001</v>
      </c>
      <c r="L1903" s="4">
        <v>6.6866399999999997</v>
      </c>
      <c r="M1903" s="4">
        <v>7.5803349999999998</v>
      </c>
      <c r="N1903" s="4">
        <v>22.852975000000001</v>
      </c>
      <c r="O1903" s="4">
        <v>22.325448999999999</v>
      </c>
      <c r="P1903" s="4">
        <v>3.9321389999999998</v>
      </c>
      <c r="Q1903" s="4">
        <v>17.858933</v>
      </c>
      <c r="R1903" s="4">
        <v>28.019551</v>
      </c>
      <c r="S1903" s="3" t="s">
        <v>6486</v>
      </c>
      <c r="T1903" s="4">
        <v>78.34</v>
      </c>
      <c r="U1903" s="4">
        <v>12911.667891839999</v>
      </c>
      <c r="V1903" s="10">
        <v>15145.267891</v>
      </c>
      <c r="W1903" s="4">
        <v>0.970130201684963</v>
      </c>
      <c r="X1903" s="4">
        <v>86.57</v>
      </c>
      <c r="Y1903" s="4">
        <v>52.26</v>
      </c>
      <c r="Z1903" s="4">
        <v>22.893045000000001</v>
      </c>
      <c r="AA1903" s="10">
        <v>27.0800926406</v>
      </c>
      <c r="AB1903" s="10">
        <v>31.3490412011</v>
      </c>
      <c r="AC1903" s="4">
        <v>4.2794119999999998</v>
      </c>
      <c r="AD1903" s="4">
        <v>4.6444325480859998</v>
      </c>
      <c r="AE1903" s="4">
        <v>4.8625015916825998</v>
      </c>
      <c r="AF1903" s="4">
        <v>17.858933</v>
      </c>
      <c r="AG1903" s="4">
        <v>19.8889833409565</v>
      </c>
      <c r="AH1903" s="4">
        <v>20.854969056358701</v>
      </c>
      <c r="AI1903" s="4">
        <v>3.9321389999999998</v>
      </c>
      <c r="AJ1903" s="4" t="s">
        <v>2924</v>
      </c>
    </row>
    <row r="1904" spans="1:36" hidden="1" x14ac:dyDescent="0.3">
      <c r="A1904" s="1" t="s">
        <v>2078</v>
      </c>
      <c r="B1904" s="2">
        <v>4094354</v>
      </c>
      <c r="C1904" s="3" t="s">
        <v>2919</v>
      </c>
      <c r="D1904" s="4">
        <v>3621.1390652800001</v>
      </c>
      <c r="E1904" s="3" t="s">
        <v>2946</v>
      </c>
      <c r="F1904" s="3" t="s">
        <v>2991</v>
      </c>
      <c r="G1904" s="3" t="s">
        <v>2991</v>
      </c>
      <c r="H1904" s="3" t="s">
        <v>3031</v>
      </c>
      <c r="I1904" s="3" t="s">
        <v>3032</v>
      </c>
      <c r="J1904" s="18">
        <v>-17.459495</v>
      </c>
      <c r="K1904" s="18">
        <v>-2.6150790000000002</v>
      </c>
      <c r="L1904" s="18">
        <v>2.1167419999999999</v>
      </c>
      <c r="M1904" s="18">
        <v>6.0626249999999997</v>
      </c>
      <c r="N1904" s="4">
        <v>97.969230999999994</v>
      </c>
      <c r="O1904" s="4">
        <v>58.049225</v>
      </c>
      <c r="P1904" s="4">
        <v>4.8311960000000003</v>
      </c>
      <c r="Q1904" s="4">
        <v>63.044243000000002</v>
      </c>
      <c r="R1904" s="4">
        <v>66.687366999999995</v>
      </c>
      <c r="S1904" s="3" t="s">
        <v>6721</v>
      </c>
      <c r="T1904" s="4">
        <v>63.68</v>
      </c>
      <c r="U1904" s="4">
        <v>3621.1390652800001</v>
      </c>
      <c r="V1904" s="10">
        <v>3317.3880650000001</v>
      </c>
      <c r="W1904" s="4">
        <v>1.3190954773869299</v>
      </c>
      <c r="X1904" s="18">
        <v>89.68</v>
      </c>
      <c r="Y1904" s="18">
        <v>56.63</v>
      </c>
      <c r="Z1904" s="4">
        <v>97.969230999999994</v>
      </c>
      <c r="AA1904" s="10">
        <v>47.636146020299996</v>
      </c>
      <c r="AB1904" s="10">
        <v>55.971100348900002</v>
      </c>
      <c r="AC1904" s="4">
        <v>8.2270369999999993</v>
      </c>
      <c r="AD1904" s="4">
        <v>7.3058635304533004</v>
      </c>
      <c r="AE1904" s="4">
        <v>7.9202478855029996</v>
      </c>
      <c r="AF1904" s="4">
        <v>63.044243000000002</v>
      </c>
      <c r="AG1904" s="4">
        <v>28.697128589965399</v>
      </c>
      <c r="AH1904" s="4">
        <v>33.008836467661702</v>
      </c>
      <c r="AI1904" s="4">
        <v>4.8311960000000003</v>
      </c>
      <c r="AJ1904" s="4">
        <v>5.6061269999999999</v>
      </c>
    </row>
    <row r="1905" spans="1:36" hidden="1" x14ac:dyDescent="0.3">
      <c r="A1905" s="1" t="s">
        <v>1899</v>
      </c>
      <c r="B1905" s="2">
        <v>4094401</v>
      </c>
      <c r="C1905" s="3" t="s">
        <v>2936</v>
      </c>
      <c r="D1905" s="4">
        <v>27597.06646224</v>
      </c>
      <c r="E1905" s="3" t="s">
        <v>2925</v>
      </c>
      <c r="F1905" s="3" t="s">
        <v>2997</v>
      </c>
      <c r="G1905" s="3" t="s">
        <v>3250</v>
      </c>
      <c r="H1905" s="3" t="s">
        <v>3251</v>
      </c>
      <c r="I1905" s="3" t="s">
        <v>3252</v>
      </c>
      <c r="J1905" s="4">
        <v>45.393911000000003</v>
      </c>
      <c r="K1905" s="4">
        <v>0.26359300000000002</v>
      </c>
      <c r="L1905" s="4">
        <v>-4.5676420000000002</v>
      </c>
      <c r="M1905" s="4">
        <v>-0.207844</v>
      </c>
      <c r="N1905" s="4">
        <v>18.432492</v>
      </c>
      <c r="O1905" s="4">
        <v>23.540707999999999</v>
      </c>
      <c r="P1905" s="4">
        <v>6.4630530000000004</v>
      </c>
      <c r="Q1905" s="4">
        <v>12.217047000000001</v>
      </c>
      <c r="R1905" s="4">
        <v>25.497197</v>
      </c>
      <c r="S1905" s="3" t="s">
        <v>6488</v>
      </c>
      <c r="T1905" s="4">
        <v>9007.24</v>
      </c>
      <c r="U1905" s="4">
        <v>27597.06646224</v>
      </c>
      <c r="V1905" s="10">
        <v>26170.868461999999</v>
      </c>
      <c r="W1905" s="4" t="s">
        <v>2935</v>
      </c>
      <c r="X1905" s="4">
        <v>9964.77</v>
      </c>
      <c r="Y1905" s="4">
        <v>6052.5749999999998</v>
      </c>
      <c r="Z1905" s="4">
        <v>18.432492</v>
      </c>
      <c r="AA1905" s="10">
        <v>17.693516079599998</v>
      </c>
      <c r="AB1905" s="10">
        <v>18.297877527099999</v>
      </c>
      <c r="AC1905" s="4">
        <v>2.545458</v>
      </c>
      <c r="AD1905" s="4">
        <v>2.3951632579980999</v>
      </c>
      <c r="AE1905" s="4">
        <v>2.5304742811307999</v>
      </c>
      <c r="AF1905" s="4">
        <v>12.217047000000001</v>
      </c>
      <c r="AG1905" s="4">
        <v>12.188622790477901</v>
      </c>
      <c r="AH1905" s="4">
        <v>12.987864844535199</v>
      </c>
      <c r="AI1905" s="4">
        <v>6.4630530000000004</v>
      </c>
      <c r="AJ1905" s="4">
        <v>6.5379440000000004</v>
      </c>
    </row>
    <row r="1906" spans="1:36" hidden="1" x14ac:dyDescent="0.3">
      <c r="A1906" s="1" t="s">
        <v>1670</v>
      </c>
      <c r="B1906" s="2">
        <v>4135600</v>
      </c>
      <c r="C1906" s="3" t="s">
        <v>2919</v>
      </c>
      <c r="D1906" s="4">
        <v>80132.161999999997</v>
      </c>
      <c r="E1906" s="3" t="s">
        <v>2946</v>
      </c>
      <c r="F1906" s="3" t="s">
        <v>2991</v>
      </c>
      <c r="G1906" s="3" t="s">
        <v>2991</v>
      </c>
      <c r="H1906" s="3" t="s">
        <v>3031</v>
      </c>
      <c r="I1906" s="3" t="s">
        <v>3032</v>
      </c>
      <c r="J1906" s="18">
        <v>65.107978000000003</v>
      </c>
      <c r="K1906" s="18">
        <v>34.736381999999999</v>
      </c>
      <c r="L1906" s="18">
        <v>10.989801999999999</v>
      </c>
      <c r="M1906" s="18">
        <v>5.3284760000000002</v>
      </c>
      <c r="N1906" s="4" t="s">
        <v>2924</v>
      </c>
      <c r="O1906" s="4">
        <v>57.175525</v>
      </c>
      <c r="P1906" s="4">
        <v>5.6411980000000002</v>
      </c>
      <c r="Q1906" s="4">
        <v>78.611215999999999</v>
      </c>
      <c r="R1906" s="4">
        <v>50.848171999999998</v>
      </c>
      <c r="S1906" s="3" t="s">
        <v>6199</v>
      </c>
      <c r="T1906" s="4">
        <v>92.51</v>
      </c>
      <c r="U1906" s="4">
        <v>80132.161999999997</v>
      </c>
      <c r="V1906" s="10">
        <v>83697.361999999994</v>
      </c>
      <c r="W1906" s="4">
        <v>0.25943141282023602</v>
      </c>
      <c r="X1906" s="18">
        <v>95.09</v>
      </c>
      <c r="Y1906" s="18">
        <v>50.35</v>
      </c>
      <c r="Z1906" s="4" t="s">
        <v>2924</v>
      </c>
      <c r="AA1906" s="10">
        <v>45.381407897899997</v>
      </c>
      <c r="AB1906" s="10">
        <v>63.4007936235</v>
      </c>
      <c r="AC1906" s="4">
        <v>15.855076</v>
      </c>
      <c r="AD1906" s="4">
        <v>12.691550187822701</v>
      </c>
      <c r="AE1906" s="4">
        <v>15.1339752796605</v>
      </c>
      <c r="AF1906" s="4">
        <v>78.611215999999999</v>
      </c>
      <c r="AG1906" s="4">
        <v>36.118626975949702</v>
      </c>
      <c r="AH1906" s="4">
        <v>45.453924473246801</v>
      </c>
      <c r="AI1906" s="4">
        <v>5.6411980000000002</v>
      </c>
      <c r="AJ1906" s="4" t="s">
        <v>2924</v>
      </c>
    </row>
    <row r="1907" spans="1:36" hidden="1" x14ac:dyDescent="0.3">
      <c r="A1907" s="1" t="s">
        <v>1901</v>
      </c>
      <c r="B1907" s="2">
        <v>28727112</v>
      </c>
      <c r="C1907" s="3" t="s">
        <v>2936</v>
      </c>
      <c r="D1907" s="4">
        <v>706.80551172000003</v>
      </c>
      <c r="E1907" s="3" t="s">
        <v>2930</v>
      </c>
      <c r="F1907" s="3" t="s">
        <v>2954</v>
      </c>
      <c r="G1907" s="3" t="s">
        <v>2955</v>
      </c>
      <c r="H1907" s="3" t="s">
        <v>2956</v>
      </c>
      <c r="I1907" s="3"/>
      <c r="J1907" s="4">
        <v>8.7269819999999996</v>
      </c>
      <c r="K1907" s="4">
        <v>-0.22042600000000001</v>
      </c>
      <c r="L1907" s="4">
        <v>-7.240437</v>
      </c>
      <c r="M1907" s="4">
        <v>1.4947680000000001</v>
      </c>
      <c r="N1907" s="4" t="s">
        <v>2935</v>
      </c>
      <c r="O1907" s="4" t="s">
        <v>2935</v>
      </c>
      <c r="P1907" s="4" t="s">
        <v>2935</v>
      </c>
      <c r="Q1907" s="4" t="s">
        <v>2935</v>
      </c>
      <c r="R1907" s="4" t="s">
        <v>2935</v>
      </c>
      <c r="S1907" s="3" t="s">
        <v>6491</v>
      </c>
      <c r="T1907" s="4">
        <v>13.58</v>
      </c>
      <c r="U1907" s="4">
        <v>706.80551172000003</v>
      </c>
      <c r="V1907" s="10" t="s">
        <v>2935</v>
      </c>
      <c r="W1907" s="4">
        <v>11.0456553755523</v>
      </c>
      <c r="X1907" s="4">
        <v>14.96</v>
      </c>
      <c r="Y1907" s="5" t="s">
        <v>5646</v>
      </c>
      <c r="Z1907" s="4" t="s">
        <v>2935</v>
      </c>
      <c r="AA1907" s="10" t="s">
        <v>2935</v>
      </c>
      <c r="AB1907" s="10" t="s">
        <v>2935</v>
      </c>
      <c r="AC1907" s="4" t="s">
        <v>2935</v>
      </c>
      <c r="AD1907" s="4" t="s">
        <v>2935</v>
      </c>
      <c r="AE1907" s="4" t="s">
        <v>2935</v>
      </c>
      <c r="AF1907" s="4" t="s">
        <v>2935</v>
      </c>
      <c r="AG1907" s="4" t="s">
        <v>2935</v>
      </c>
      <c r="AH1907" s="4" t="s">
        <v>2935</v>
      </c>
      <c r="AI1907" s="4" t="s">
        <v>2935</v>
      </c>
      <c r="AJ1907" s="4" t="s">
        <v>2935</v>
      </c>
    </row>
    <row r="1908" spans="1:36" hidden="1" x14ac:dyDescent="0.3">
      <c r="A1908" s="1" t="s">
        <v>1902</v>
      </c>
      <c r="B1908" s="2">
        <v>4183607</v>
      </c>
      <c r="C1908" s="3" t="s">
        <v>2919</v>
      </c>
      <c r="D1908" s="4">
        <v>1303.5883061500001</v>
      </c>
      <c r="E1908" s="3" t="s">
        <v>2930</v>
      </c>
      <c r="F1908" s="3" t="s">
        <v>2954</v>
      </c>
      <c r="G1908" s="3" t="s">
        <v>2955</v>
      </c>
      <c r="H1908" s="3" t="s">
        <v>2956</v>
      </c>
      <c r="I1908" s="3" t="s">
        <v>2972</v>
      </c>
      <c r="J1908" s="4">
        <v>-20.829170999999999</v>
      </c>
      <c r="K1908" s="4">
        <v>-6.599882</v>
      </c>
      <c r="L1908" s="4">
        <v>-2.401478</v>
      </c>
      <c r="M1908" s="4">
        <v>-1.122895</v>
      </c>
      <c r="N1908" s="4">
        <v>22.013888999999999</v>
      </c>
      <c r="O1908" s="4">
        <v>66.877636999999993</v>
      </c>
      <c r="P1908" s="4">
        <v>0.87617500000000004</v>
      </c>
      <c r="Q1908" s="4">
        <v>8.7143460000000008</v>
      </c>
      <c r="R1908" s="4">
        <v>11.771939</v>
      </c>
      <c r="S1908" s="3" t="s">
        <v>6492</v>
      </c>
      <c r="T1908" s="4">
        <v>15.85</v>
      </c>
      <c r="U1908" s="4">
        <v>1303.5883061500001</v>
      </c>
      <c r="V1908" s="10">
        <v>2895.1583059999998</v>
      </c>
      <c r="W1908" s="4">
        <v>13.8801261829653</v>
      </c>
      <c r="X1908" s="4">
        <v>21.64</v>
      </c>
      <c r="Y1908" s="4">
        <v>15.4</v>
      </c>
      <c r="Z1908" s="4">
        <v>22.013888999999999</v>
      </c>
      <c r="AA1908" s="10">
        <v>7.6009341714999996</v>
      </c>
      <c r="AB1908" s="10">
        <v>7.6009341714999996</v>
      </c>
      <c r="AC1908" s="4">
        <v>7.5856009999999996</v>
      </c>
      <c r="AD1908" s="4">
        <v>8.0537933545789997</v>
      </c>
      <c r="AE1908" s="4">
        <v>8.0537933545789997</v>
      </c>
      <c r="AF1908" s="4">
        <v>8.7143460000000008</v>
      </c>
      <c r="AG1908" s="4" t="s">
        <v>2935</v>
      </c>
      <c r="AH1908" s="4" t="s">
        <v>2935</v>
      </c>
      <c r="AI1908" s="4">
        <v>0.87617500000000004</v>
      </c>
      <c r="AJ1908" s="4">
        <v>0.87617500000000004</v>
      </c>
    </row>
    <row r="1909" spans="1:36" hidden="1" x14ac:dyDescent="0.3">
      <c r="A1909" s="1" t="s">
        <v>1903</v>
      </c>
      <c r="B1909" s="2">
        <v>4010841</v>
      </c>
      <c r="C1909" s="3" t="s">
        <v>2936</v>
      </c>
      <c r="D1909" s="4">
        <v>48728.154171059999</v>
      </c>
      <c r="E1909" s="3" t="s">
        <v>3098</v>
      </c>
      <c r="F1909" s="3" t="s">
        <v>3098</v>
      </c>
      <c r="G1909" s="3" t="s">
        <v>3099</v>
      </c>
      <c r="H1909" s="3" t="s">
        <v>3383</v>
      </c>
      <c r="I1909" s="3" t="s">
        <v>3159</v>
      </c>
      <c r="J1909" s="4">
        <v>-13.680186000000001</v>
      </c>
      <c r="K1909" s="4">
        <v>-7.4331550000000002</v>
      </c>
      <c r="L1909" s="4">
        <v>-0.32629599999999997</v>
      </c>
      <c r="M1909" s="4">
        <v>3.9223530000000002</v>
      </c>
      <c r="N1909" s="4">
        <v>14.215712999999999</v>
      </c>
      <c r="O1909" s="4">
        <v>10.821004</v>
      </c>
      <c r="P1909" s="4">
        <v>1.8463339999999999</v>
      </c>
      <c r="Q1909" s="4">
        <v>5.5943199999999997</v>
      </c>
      <c r="R1909" s="4">
        <v>18.907080000000001</v>
      </c>
      <c r="S1909" s="3" t="s">
        <v>6493</v>
      </c>
      <c r="T1909" s="4">
        <v>51.93</v>
      </c>
      <c r="U1909" s="4">
        <v>48728.154171059999</v>
      </c>
      <c r="V1909" s="10">
        <v>83165.154171000002</v>
      </c>
      <c r="W1909" s="4">
        <v>1.6945888696322</v>
      </c>
      <c r="X1909" s="4">
        <v>71.185000000000002</v>
      </c>
      <c r="Y1909" s="4">
        <v>48.42</v>
      </c>
      <c r="Z1909" s="4">
        <v>13.512881</v>
      </c>
      <c r="AA1909" s="10">
        <v>16.416400594300001</v>
      </c>
      <c r="AB1909" s="10">
        <v>15.013964461400001</v>
      </c>
      <c r="AC1909" s="4">
        <v>3.0646409999999999</v>
      </c>
      <c r="AD1909" s="4">
        <v>2.9520134332778998</v>
      </c>
      <c r="AE1909" s="4">
        <v>3.0521980720855999</v>
      </c>
      <c r="AF1909" s="4">
        <v>5.5943199999999997</v>
      </c>
      <c r="AG1909" s="4">
        <v>5.5516714105393001</v>
      </c>
      <c r="AH1909" s="4">
        <v>5.9177180722421996</v>
      </c>
      <c r="AI1909" s="4">
        <v>1.8463339999999999</v>
      </c>
      <c r="AJ1909" s="4">
        <v>1.8463339999999999</v>
      </c>
    </row>
    <row r="1910" spans="1:36" hidden="1" x14ac:dyDescent="0.3">
      <c r="A1910" s="1" t="s">
        <v>1904</v>
      </c>
      <c r="B1910" s="2">
        <v>4010843</v>
      </c>
      <c r="C1910" s="3" t="s">
        <v>2936</v>
      </c>
      <c r="D1910" s="4">
        <v>3034.8316498499998</v>
      </c>
      <c r="E1910" s="3" t="s">
        <v>3098</v>
      </c>
      <c r="F1910" s="3" t="s">
        <v>3098</v>
      </c>
      <c r="G1910" s="3" t="s">
        <v>3184</v>
      </c>
      <c r="H1910" s="3" t="s">
        <v>3185</v>
      </c>
      <c r="I1910" s="3" t="s">
        <v>3304</v>
      </c>
      <c r="J1910" s="4">
        <v>43.409742000000001</v>
      </c>
      <c r="K1910" s="4">
        <v>16.712008999999998</v>
      </c>
      <c r="L1910" s="4">
        <v>25.806452</v>
      </c>
      <c r="M1910" s="4">
        <v>12.010444</v>
      </c>
      <c r="N1910" s="4">
        <v>22.767247999999999</v>
      </c>
      <c r="O1910" s="4">
        <v>25.235294</v>
      </c>
      <c r="P1910" s="4">
        <v>4.3477629999999996</v>
      </c>
      <c r="Q1910" s="4">
        <v>7.0598349999999996</v>
      </c>
      <c r="R1910" s="4">
        <v>20.728992000000002</v>
      </c>
      <c r="S1910" s="3" t="s">
        <v>6494</v>
      </c>
      <c r="T1910" s="4">
        <v>30.03</v>
      </c>
      <c r="U1910" s="4">
        <v>3034.8316498499998</v>
      </c>
      <c r="V1910" s="10">
        <v>3462.4256489999998</v>
      </c>
      <c r="W1910" s="4" t="s">
        <v>2935</v>
      </c>
      <c r="X1910" s="4">
        <v>30.45</v>
      </c>
      <c r="Y1910" s="4">
        <v>18.664999999999999</v>
      </c>
      <c r="Z1910" s="4">
        <v>22.767247999999999</v>
      </c>
      <c r="AA1910" s="10">
        <v>18.2464454976</v>
      </c>
      <c r="AB1910" s="10">
        <v>22.6364746498</v>
      </c>
      <c r="AC1910" s="4">
        <v>1.330505</v>
      </c>
      <c r="AD1910" s="4">
        <v>1.2385340667853999</v>
      </c>
      <c r="AE1910" s="4">
        <v>1.3173041798698999</v>
      </c>
      <c r="AF1910" s="4">
        <v>7.0598349999999996</v>
      </c>
      <c r="AG1910" s="4">
        <v>8.5572006441579003</v>
      </c>
      <c r="AH1910" s="4">
        <v>10.053966346583101</v>
      </c>
      <c r="AI1910" s="4">
        <v>4.3477629999999996</v>
      </c>
      <c r="AJ1910" s="4">
        <v>4.571472</v>
      </c>
    </row>
    <row r="1911" spans="1:36" hidden="1" x14ac:dyDescent="0.3">
      <c r="A1911" s="1" t="s">
        <v>1905</v>
      </c>
      <c r="B1911" s="2">
        <v>102614</v>
      </c>
      <c r="C1911" s="3" t="s">
        <v>2919</v>
      </c>
      <c r="D1911" s="4">
        <v>1220.7327883200001</v>
      </c>
      <c r="E1911" s="3" t="s">
        <v>2930</v>
      </c>
      <c r="F1911" s="3" t="s">
        <v>2931</v>
      </c>
      <c r="G1911" s="3" t="s">
        <v>2931</v>
      </c>
      <c r="H1911" s="3" t="s">
        <v>2932</v>
      </c>
      <c r="I1911" s="3" t="s">
        <v>2933</v>
      </c>
      <c r="J1911" s="4">
        <v>51.523947999999997</v>
      </c>
      <c r="K1911" s="4">
        <v>25.631768999999998</v>
      </c>
      <c r="L1911" s="4">
        <v>15.104741000000001</v>
      </c>
      <c r="M1911" s="4">
        <v>1.9033679999999999</v>
      </c>
      <c r="N1911" s="4">
        <v>11.931428571428601</v>
      </c>
      <c r="O1911" s="4">
        <v>135.584416</v>
      </c>
      <c r="P1911" s="4">
        <v>0.71750100000000006</v>
      </c>
      <c r="Q1911" s="4" t="s">
        <v>2935</v>
      </c>
      <c r="R1911" s="4" t="s">
        <v>2935</v>
      </c>
      <c r="S1911" s="3" t="s">
        <v>6495</v>
      </c>
      <c r="T1911" s="4">
        <v>20.88</v>
      </c>
      <c r="U1911" s="4">
        <v>1220.7327883200001</v>
      </c>
      <c r="V1911" s="10" t="s">
        <v>2935</v>
      </c>
      <c r="W1911" s="4">
        <v>3.83141762452107</v>
      </c>
      <c r="X1911" s="4">
        <v>21.34</v>
      </c>
      <c r="Y1911" s="4">
        <v>13.41</v>
      </c>
      <c r="Z1911" s="4">
        <v>11.993107</v>
      </c>
      <c r="AA1911" s="10">
        <v>13.7242013934</v>
      </c>
      <c r="AB1911" s="10">
        <v>13.1794052856</v>
      </c>
      <c r="AC1911" s="4" t="s">
        <v>2935</v>
      </c>
      <c r="AD1911" s="4" t="s">
        <v>2935</v>
      </c>
      <c r="AE1911" s="4" t="s">
        <v>2935</v>
      </c>
      <c r="AF1911" s="4" t="s">
        <v>2935</v>
      </c>
      <c r="AG1911" s="4" t="s">
        <v>2935</v>
      </c>
      <c r="AH1911" s="4" t="s">
        <v>2935</v>
      </c>
      <c r="AI1911" s="4">
        <v>0.71750100000000006</v>
      </c>
      <c r="AJ1911" s="4">
        <v>1.029434</v>
      </c>
    </row>
    <row r="1912" spans="1:36" hidden="1" x14ac:dyDescent="0.3">
      <c r="A1912" s="1" t="s">
        <v>1906</v>
      </c>
      <c r="B1912" s="2">
        <v>4812126</v>
      </c>
      <c r="C1912" s="3" t="s">
        <v>2941</v>
      </c>
      <c r="D1912" s="4">
        <v>1388.2298804100001</v>
      </c>
      <c r="E1912" s="3" t="s">
        <v>2920</v>
      </c>
      <c r="F1912" s="3" t="s">
        <v>2921</v>
      </c>
      <c r="G1912" s="3" t="s">
        <v>3114</v>
      </c>
      <c r="H1912" s="3" t="s">
        <v>3114</v>
      </c>
      <c r="I1912" s="3" t="s">
        <v>3051</v>
      </c>
      <c r="J1912" s="4">
        <v>294.19642900000002</v>
      </c>
      <c r="K1912" s="4">
        <v>-1.2304250000000001</v>
      </c>
      <c r="L1912" s="4">
        <v>-21.858407</v>
      </c>
      <c r="M1912" s="4">
        <v>-3.6026199999999999</v>
      </c>
      <c r="N1912" s="4" t="s">
        <v>2924</v>
      </c>
      <c r="O1912" s="4" t="s">
        <v>2924</v>
      </c>
      <c r="P1912" s="4">
        <v>3.929684</v>
      </c>
      <c r="Q1912" s="4" t="s">
        <v>2924</v>
      </c>
      <c r="R1912" s="4" t="s">
        <v>2924</v>
      </c>
      <c r="S1912" s="3" t="s">
        <v>6496</v>
      </c>
      <c r="T1912" s="4">
        <v>8.83</v>
      </c>
      <c r="U1912" s="4">
        <v>1388.2298804100001</v>
      </c>
      <c r="V1912" s="10">
        <v>1036.1338800000001</v>
      </c>
      <c r="W1912" s="4" t="s">
        <v>2935</v>
      </c>
      <c r="X1912" s="5" t="s">
        <v>6497</v>
      </c>
      <c r="Y1912" s="5" t="s">
        <v>6498</v>
      </c>
      <c r="Z1912" s="4" t="s">
        <v>2924</v>
      </c>
      <c r="AA1912" s="10" t="s">
        <v>2924</v>
      </c>
      <c r="AB1912" s="10" t="s">
        <v>2924</v>
      </c>
      <c r="AC1912" s="4">
        <v>16.863609</v>
      </c>
      <c r="AD1912" s="4">
        <v>15.1683584423113</v>
      </c>
      <c r="AE1912" s="4">
        <v>16.204127483731899</v>
      </c>
      <c r="AF1912" s="4" t="s">
        <v>2924</v>
      </c>
      <c r="AG1912" s="4" t="s">
        <v>2924</v>
      </c>
      <c r="AH1912" s="4" t="s">
        <v>2924</v>
      </c>
      <c r="AI1912" s="4">
        <v>3.929684</v>
      </c>
      <c r="AJ1912" s="4">
        <v>3.929684</v>
      </c>
    </row>
    <row r="1913" spans="1:36" hidden="1" x14ac:dyDescent="0.3">
      <c r="A1913" s="1" t="s">
        <v>1907</v>
      </c>
      <c r="B1913" s="2">
        <v>13339619</v>
      </c>
      <c r="C1913" s="3" t="s">
        <v>2941</v>
      </c>
      <c r="D1913" s="4">
        <v>619.10790480000003</v>
      </c>
      <c r="E1913" s="3" t="s">
        <v>2920</v>
      </c>
      <c r="F1913" s="3" t="s">
        <v>2921</v>
      </c>
      <c r="G1913" s="3" t="s">
        <v>3114</v>
      </c>
      <c r="H1913" s="3" t="s">
        <v>3114</v>
      </c>
      <c r="I1913" s="3" t="s">
        <v>3051</v>
      </c>
      <c r="J1913" s="4">
        <v>53.430352999999997</v>
      </c>
      <c r="K1913" s="4">
        <v>24.085750000000001</v>
      </c>
      <c r="L1913" s="4">
        <v>-6.6413659999999997</v>
      </c>
      <c r="M1913" s="4">
        <v>4.3847240000000003</v>
      </c>
      <c r="N1913" s="4" t="s">
        <v>2924</v>
      </c>
      <c r="O1913" s="4" t="s">
        <v>2924</v>
      </c>
      <c r="P1913" s="4">
        <v>5.4924759999999999</v>
      </c>
      <c r="Q1913" s="4" t="s">
        <v>2924</v>
      </c>
      <c r="R1913" s="4" t="s">
        <v>2924</v>
      </c>
      <c r="S1913" s="3" t="s">
        <v>6499</v>
      </c>
      <c r="T1913" s="4">
        <v>14.76</v>
      </c>
      <c r="U1913" s="4">
        <v>619.10790480000003</v>
      </c>
      <c r="V1913" s="10">
        <v>495.71644400000002</v>
      </c>
      <c r="W1913" s="4" t="s">
        <v>2935</v>
      </c>
      <c r="X1913" s="4">
        <v>18</v>
      </c>
      <c r="Y1913" s="5" t="s">
        <v>4441</v>
      </c>
      <c r="Z1913" s="4" t="s">
        <v>2924</v>
      </c>
      <c r="AA1913" s="10" t="s">
        <v>2924</v>
      </c>
      <c r="AB1913" s="10" t="s">
        <v>2924</v>
      </c>
      <c r="AC1913" s="4" t="s">
        <v>2924</v>
      </c>
      <c r="AD1913" s="4" t="s">
        <v>2924</v>
      </c>
      <c r="AE1913" s="4" t="s">
        <v>2924</v>
      </c>
      <c r="AF1913" s="4" t="s">
        <v>2924</v>
      </c>
      <c r="AG1913" s="4" t="s">
        <v>2924</v>
      </c>
      <c r="AH1913" s="4" t="s">
        <v>2924</v>
      </c>
      <c r="AI1913" s="4">
        <v>5.4924759999999999</v>
      </c>
      <c r="AJ1913" s="4">
        <v>6.3001110000000002</v>
      </c>
    </row>
    <row r="1914" spans="1:36" hidden="1" x14ac:dyDescent="0.3">
      <c r="A1914" s="1" t="s">
        <v>1908</v>
      </c>
      <c r="B1914" s="2">
        <v>18237279</v>
      </c>
      <c r="C1914" s="3" t="s">
        <v>2941</v>
      </c>
      <c r="D1914" s="4">
        <v>2602.4293429999998</v>
      </c>
      <c r="E1914" s="3" t="s">
        <v>3007</v>
      </c>
      <c r="F1914" s="3" t="s">
        <v>3256</v>
      </c>
      <c r="G1914" s="3" t="s">
        <v>3257</v>
      </c>
      <c r="H1914" s="3" t="s">
        <v>3257</v>
      </c>
      <c r="I1914" s="3" t="s">
        <v>3767</v>
      </c>
      <c r="J1914" s="4">
        <v>32.518906000000001</v>
      </c>
      <c r="K1914" s="4">
        <v>18.599505000000001</v>
      </c>
      <c r="L1914" s="4">
        <v>16.611211000000001</v>
      </c>
      <c r="M1914" s="4">
        <v>14.616351999999999</v>
      </c>
      <c r="N1914" s="4">
        <v>27.712895</v>
      </c>
      <c r="O1914" s="4">
        <v>21.369606000000001</v>
      </c>
      <c r="P1914" s="4">
        <v>7.2989430000000004</v>
      </c>
      <c r="Q1914" s="4">
        <v>16.225476</v>
      </c>
      <c r="R1914" s="4">
        <v>21.723475000000001</v>
      </c>
      <c r="S1914" s="3" t="s">
        <v>6500</v>
      </c>
      <c r="T1914" s="4">
        <v>45.56</v>
      </c>
      <c r="U1914" s="4">
        <v>2602.4293429999998</v>
      </c>
      <c r="V1914" s="10">
        <v>2377.5393429999999</v>
      </c>
      <c r="W1914" s="4" t="s">
        <v>2935</v>
      </c>
      <c r="X1914" s="4">
        <v>50.359900000000003</v>
      </c>
      <c r="Y1914" s="4">
        <v>30.34</v>
      </c>
      <c r="Z1914" s="4">
        <v>27.712895</v>
      </c>
      <c r="AA1914" s="10">
        <v>27.138432213400002</v>
      </c>
      <c r="AB1914" s="10">
        <v>24.342808292299999</v>
      </c>
      <c r="AC1914" s="4">
        <v>3.830749</v>
      </c>
      <c r="AD1914" s="4">
        <v>3.1744191883688999</v>
      </c>
      <c r="AE1914" s="4">
        <v>3.6986006360212</v>
      </c>
      <c r="AF1914" s="4">
        <v>16.225476</v>
      </c>
      <c r="AG1914" s="4">
        <v>15.7861704347018</v>
      </c>
      <c r="AH1914" s="4">
        <v>16.021026131933301</v>
      </c>
      <c r="AI1914" s="4">
        <v>7.2989430000000004</v>
      </c>
      <c r="AJ1914" s="4">
        <v>10.128945999999999</v>
      </c>
    </row>
    <row r="1915" spans="1:36" hidden="1" x14ac:dyDescent="0.3">
      <c r="A1915" s="1" t="s">
        <v>1909</v>
      </c>
      <c r="B1915" s="2">
        <v>1032005</v>
      </c>
      <c r="C1915" s="3" t="s">
        <v>2936</v>
      </c>
      <c r="D1915" s="4">
        <v>2089.2752757600001</v>
      </c>
      <c r="E1915" s="3" t="s">
        <v>2930</v>
      </c>
      <c r="F1915" s="3" t="s">
        <v>2931</v>
      </c>
      <c r="G1915" s="3" t="s">
        <v>2931</v>
      </c>
      <c r="H1915" s="3" t="s">
        <v>2932</v>
      </c>
      <c r="I1915" s="3" t="s">
        <v>2933</v>
      </c>
      <c r="J1915" s="4">
        <v>34.994069000000003</v>
      </c>
      <c r="K1915" s="4">
        <v>5.4680260000000001</v>
      </c>
      <c r="L1915" s="4">
        <v>13.516209999999999</v>
      </c>
      <c r="M1915" s="4">
        <v>3.9981719999999998</v>
      </c>
      <c r="N1915" s="4">
        <v>11.0754257907543</v>
      </c>
      <c r="O1915" s="4">
        <v>7.1606100000000001</v>
      </c>
      <c r="P1915" s="4">
        <v>1.607856</v>
      </c>
      <c r="Q1915" s="4" t="s">
        <v>2935</v>
      </c>
      <c r="R1915" s="4" t="s">
        <v>2935</v>
      </c>
      <c r="S1915" s="3" t="s">
        <v>6501</v>
      </c>
      <c r="T1915" s="4">
        <v>45.52</v>
      </c>
      <c r="U1915" s="4">
        <v>2089.2752757600001</v>
      </c>
      <c r="V1915" s="10" t="s">
        <v>2935</v>
      </c>
      <c r="W1915" s="4">
        <v>2.1968365553602802</v>
      </c>
      <c r="X1915" s="4">
        <v>47.57</v>
      </c>
      <c r="Y1915" s="4">
        <v>32.960099999999997</v>
      </c>
      <c r="Z1915" s="4">
        <v>11.021792</v>
      </c>
      <c r="AA1915" s="10">
        <v>11.724404378599999</v>
      </c>
      <c r="AB1915" s="10">
        <v>11.075425790700001</v>
      </c>
      <c r="AC1915" s="4" t="s">
        <v>2935</v>
      </c>
      <c r="AD1915" s="4" t="s">
        <v>2935</v>
      </c>
      <c r="AE1915" s="4" t="s">
        <v>2935</v>
      </c>
      <c r="AF1915" s="4" t="s">
        <v>2935</v>
      </c>
      <c r="AG1915" s="4" t="s">
        <v>2935</v>
      </c>
      <c r="AH1915" s="4" t="s">
        <v>2935</v>
      </c>
      <c r="AI1915" s="4">
        <v>1.607856</v>
      </c>
      <c r="AJ1915" s="4">
        <v>1.7405930000000001</v>
      </c>
    </row>
    <row r="1916" spans="1:36" hidden="1" x14ac:dyDescent="0.3">
      <c r="A1916" s="1" t="s">
        <v>1910</v>
      </c>
      <c r="B1916" s="2">
        <v>4057055</v>
      </c>
      <c r="C1916" s="3" t="s">
        <v>2936</v>
      </c>
      <c r="D1916" s="4">
        <v>8803.5265789900004</v>
      </c>
      <c r="E1916" s="3" t="s">
        <v>3095</v>
      </c>
      <c r="F1916" s="3" t="s">
        <v>3095</v>
      </c>
      <c r="G1916" s="3" t="s">
        <v>3096</v>
      </c>
      <c r="H1916" s="3" t="s">
        <v>3096</v>
      </c>
      <c r="I1916" s="3" t="s">
        <v>3103</v>
      </c>
      <c r="J1916" s="4">
        <v>25.85464</v>
      </c>
      <c r="K1916" s="4">
        <v>11.023821999999999</v>
      </c>
      <c r="L1916" s="4">
        <v>7.5884090000000004</v>
      </c>
      <c r="M1916" s="4">
        <v>2.3837350000000002</v>
      </c>
      <c r="N1916" s="4">
        <v>22.699482</v>
      </c>
      <c r="O1916" s="4" t="s">
        <v>2924</v>
      </c>
      <c r="P1916" s="4">
        <v>1.9066890000000001</v>
      </c>
      <c r="Q1916" s="4">
        <v>11.954456</v>
      </c>
      <c r="R1916" s="4" t="s">
        <v>2924</v>
      </c>
      <c r="S1916" s="3" t="s">
        <v>6502</v>
      </c>
      <c r="T1916" s="4">
        <v>43.81</v>
      </c>
      <c r="U1916" s="4">
        <v>8803.5265789900004</v>
      </c>
      <c r="V1916" s="10">
        <v>14062.026578000001</v>
      </c>
      <c r="W1916" s="4">
        <v>3.8461538461538498</v>
      </c>
      <c r="X1916" s="4">
        <v>44.335000000000001</v>
      </c>
      <c r="Y1916" s="4">
        <v>32.06</v>
      </c>
      <c r="Z1916" s="4">
        <v>22.699482</v>
      </c>
      <c r="AA1916" s="10">
        <v>18.155070241499999</v>
      </c>
      <c r="AB1916" s="10">
        <v>20.287385330599999</v>
      </c>
      <c r="AC1916" s="4">
        <v>5.037445</v>
      </c>
      <c r="AD1916" s="4">
        <v>4.5620214855818002</v>
      </c>
      <c r="AE1916" s="4">
        <v>4.9887667029265996</v>
      </c>
      <c r="AF1916" s="4">
        <v>11.954456</v>
      </c>
      <c r="AG1916" s="4">
        <v>10.5887032093454</v>
      </c>
      <c r="AH1916" s="4">
        <v>11.138531960421201</v>
      </c>
      <c r="AI1916" s="4">
        <v>1.9066890000000001</v>
      </c>
      <c r="AJ1916" s="4">
        <v>1.9066890000000001</v>
      </c>
    </row>
    <row r="1917" spans="1:36" hidden="1" x14ac:dyDescent="0.3">
      <c r="A1917" s="1" t="s">
        <v>1911</v>
      </c>
      <c r="B1917" s="2">
        <v>4004416</v>
      </c>
      <c r="C1917" s="3" t="s">
        <v>2936</v>
      </c>
      <c r="D1917" s="4">
        <v>1999.5829688399999</v>
      </c>
      <c r="E1917" s="3" t="s">
        <v>3033</v>
      </c>
      <c r="F1917" s="3" t="s">
        <v>3033</v>
      </c>
      <c r="G1917" s="3" t="s">
        <v>3120</v>
      </c>
      <c r="H1917" s="3" t="s">
        <v>3172</v>
      </c>
      <c r="I1917" s="3" t="s">
        <v>3768</v>
      </c>
      <c r="J1917" s="4">
        <v>-13.104839</v>
      </c>
      <c r="K1917" s="4">
        <v>4.9512989999999997</v>
      </c>
      <c r="L1917" s="4">
        <v>6.3322370000000001</v>
      </c>
      <c r="M1917" s="4">
        <v>-0.30840400000000001</v>
      </c>
      <c r="N1917" s="4" t="s">
        <v>2924</v>
      </c>
      <c r="O1917" s="4" t="s">
        <v>2924</v>
      </c>
      <c r="P1917" s="4">
        <v>1.3501099999999999</v>
      </c>
      <c r="Q1917" s="4">
        <v>5.8791510000000002</v>
      </c>
      <c r="R1917" s="4" t="s">
        <v>2924</v>
      </c>
      <c r="S1917" s="3" t="s">
        <v>6503</v>
      </c>
      <c r="T1917" s="4">
        <v>12.93</v>
      </c>
      <c r="U1917" s="4">
        <v>1999.5829688399999</v>
      </c>
      <c r="V1917" s="10">
        <v>6490.5829679999997</v>
      </c>
      <c r="W1917" s="4" t="s">
        <v>2935</v>
      </c>
      <c r="X1917" s="4">
        <v>17.579999999999998</v>
      </c>
      <c r="Y1917" s="5" t="s">
        <v>5286</v>
      </c>
      <c r="Z1917" s="4" t="s">
        <v>2924</v>
      </c>
      <c r="AA1917" s="10">
        <v>11.5189309576</v>
      </c>
      <c r="AB1917" s="10">
        <v>16.443477929099998</v>
      </c>
      <c r="AC1917" s="4">
        <v>0.97705600000000004</v>
      </c>
      <c r="AD1917" s="4">
        <v>0.98886510953850004</v>
      </c>
      <c r="AE1917" s="4">
        <v>0.98152520343490002</v>
      </c>
      <c r="AF1917" s="4">
        <v>5.8791510000000002</v>
      </c>
      <c r="AG1917" s="4">
        <v>5.7023043920668002</v>
      </c>
      <c r="AH1917" s="4">
        <v>5.8979600688535996</v>
      </c>
      <c r="AI1917" s="4">
        <v>1.3501099999999999</v>
      </c>
      <c r="AJ1917" s="4" t="s">
        <v>2924</v>
      </c>
    </row>
    <row r="1918" spans="1:36" hidden="1" x14ac:dyDescent="0.3">
      <c r="A1918" s="1" t="s">
        <v>1912</v>
      </c>
      <c r="B1918" s="2">
        <v>4000844</v>
      </c>
      <c r="C1918" s="3" t="s">
        <v>2936</v>
      </c>
      <c r="D1918" s="4">
        <v>514.73877985000001</v>
      </c>
      <c r="E1918" s="3" t="s">
        <v>3007</v>
      </c>
      <c r="F1918" s="3" t="s">
        <v>3256</v>
      </c>
      <c r="G1918" s="3" t="s">
        <v>3370</v>
      </c>
      <c r="H1918" s="3" t="s">
        <v>3370</v>
      </c>
      <c r="I1918" s="3" t="s">
        <v>3769</v>
      </c>
      <c r="J1918" s="4">
        <v>22.204915</v>
      </c>
      <c r="K1918" s="4">
        <v>8.6474840000000004</v>
      </c>
      <c r="L1918" s="4">
        <v>4.2367879999999998</v>
      </c>
      <c r="M1918" s="4">
        <v>3.685756</v>
      </c>
      <c r="N1918" s="4">
        <v>13.003683000000001</v>
      </c>
      <c r="O1918" s="4">
        <v>17.109279999999998</v>
      </c>
      <c r="P1918" s="4">
        <v>2.4466389999999998</v>
      </c>
      <c r="Q1918" s="4">
        <v>7.4946489999999999</v>
      </c>
      <c r="R1918" s="4">
        <v>51.439117000000003</v>
      </c>
      <c r="S1918" s="3" t="s">
        <v>6504</v>
      </c>
      <c r="T1918" s="4">
        <v>70.61</v>
      </c>
      <c r="U1918" s="4">
        <v>514.73877985000001</v>
      </c>
      <c r="V1918" s="10">
        <v>561.97877900000003</v>
      </c>
      <c r="W1918" s="4">
        <v>1.7561251947316201</v>
      </c>
      <c r="X1918" s="4">
        <v>87.32</v>
      </c>
      <c r="Y1918" s="4">
        <v>54.91</v>
      </c>
      <c r="Z1918" s="4">
        <v>13.003683000000001</v>
      </c>
      <c r="AA1918" s="10">
        <v>21.870170015456001</v>
      </c>
      <c r="AB1918" s="10">
        <v>23.8493377483444</v>
      </c>
      <c r="AC1918" s="4">
        <v>1.284268</v>
      </c>
      <c r="AD1918" s="4">
        <v>0.81919898796589996</v>
      </c>
      <c r="AE1918" s="4">
        <v>0.83938978981339996</v>
      </c>
      <c r="AF1918" s="4">
        <v>7.4946489999999999</v>
      </c>
      <c r="AG1918" s="4" t="s">
        <v>2935</v>
      </c>
      <c r="AH1918" s="4" t="s">
        <v>2935</v>
      </c>
      <c r="AI1918" s="4">
        <v>2.4466389999999998</v>
      </c>
      <c r="AJ1918" s="4">
        <v>3.0586959999999999</v>
      </c>
    </row>
    <row r="1919" spans="1:36" hidden="1" x14ac:dyDescent="0.3">
      <c r="A1919" s="1" t="s">
        <v>1913</v>
      </c>
      <c r="B1919" s="2">
        <v>9226650</v>
      </c>
      <c r="C1919" s="3" t="s">
        <v>2936</v>
      </c>
      <c r="D1919" s="4">
        <v>3447.2608128000002</v>
      </c>
      <c r="E1919" s="3" t="s">
        <v>3095</v>
      </c>
      <c r="F1919" s="3" t="s">
        <v>3095</v>
      </c>
      <c r="G1919" s="3" t="s">
        <v>3096</v>
      </c>
      <c r="H1919" s="3" t="s">
        <v>3096</v>
      </c>
      <c r="I1919" s="3" t="s">
        <v>3103</v>
      </c>
      <c r="J1919" s="4">
        <v>143.71373299999999</v>
      </c>
      <c r="K1919" s="4">
        <v>272.23042800000002</v>
      </c>
      <c r="L1919" s="4">
        <v>20.979357</v>
      </c>
      <c r="M1919" s="4">
        <v>40</v>
      </c>
      <c r="N1919" s="4" t="s">
        <v>2924</v>
      </c>
      <c r="O1919" s="4" t="s">
        <v>2924</v>
      </c>
      <c r="P1919" s="4">
        <v>11.688312</v>
      </c>
      <c r="Q1919" s="4" t="s">
        <v>2924</v>
      </c>
      <c r="R1919" s="4" t="s">
        <v>2924</v>
      </c>
      <c r="S1919" s="3" t="s">
        <v>6505</v>
      </c>
      <c r="T1919" s="4">
        <v>25.2</v>
      </c>
      <c r="U1919" s="4">
        <v>3447.2608128000002</v>
      </c>
      <c r="V1919" s="10">
        <v>3217.0074920000002</v>
      </c>
      <c r="W1919" s="4" t="s">
        <v>2935</v>
      </c>
      <c r="X1919" s="4">
        <v>28.12</v>
      </c>
      <c r="Y1919" s="4">
        <v>5.35</v>
      </c>
      <c r="Z1919" s="4" t="s">
        <v>2924</v>
      </c>
      <c r="AA1919" s="10" t="s">
        <v>2924</v>
      </c>
      <c r="AB1919" s="10" t="s">
        <v>2924</v>
      </c>
      <c r="AC1919" s="4" t="s">
        <v>2935</v>
      </c>
      <c r="AD1919" s="4" t="s">
        <v>2935</v>
      </c>
      <c r="AE1919" s="4" t="s">
        <v>2935</v>
      </c>
      <c r="AF1919" s="4" t="s">
        <v>2924</v>
      </c>
      <c r="AG1919" s="4" t="s">
        <v>2924</v>
      </c>
      <c r="AH1919" s="4" t="s">
        <v>2924</v>
      </c>
      <c r="AI1919" s="4">
        <v>11.688312</v>
      </c>
      <c r="AJ1919" s="4">
        <v>11.688312</v>
      </c>
    </row>
    <row r="1920" spans="1:36" hidden="1" x14ac:dyDescent="0.3">
      <c r="A1920" s="1" t="s">
        <v>1914</v>
      </c>
      <c r="B1920" s="2">
        <v>5202047</v>
      </c>
      <c r="C1920" s="3" t="s">
        <v>2919</v>
      </c>
      <c r="D1920" s="4">
        <v>13006.33762792</v>
      </c>
      <c r="E1920" s="3" t="s">
        <v>2946</v>
      </c>
      <c r="F1920" s="3" t="s">
        <v>2947</v>
      </c>
      <c r="G1920" s="3" t="s">
        <v>2985</v>
      </c>
      <c r="H1920" s="3" t="s">
        <v>3065</v>
      </c>
      <c r="I1920" s="3" t="s">
        <v>3068</v>
      </c>
      <c r="J1920" s="4">
        <v>4.5324229999999996</v>
      </c>
      <c r="K1920" s="4">
        <v>-21.151271999999999</v>
      </c>
      <c r="L1920" s="4">
        <v>3.4310420000000001</v>
      </c>
      <c r="M1920" s="4">
        <v>3.9505840000000001</v>
      </c>
      <c r="N1920" s="4" t="s">
        <v>2924</v>
      </c>
      <c r="O1920" s="4">
        <v>21.018391000000001</v>
      </c>
      <c r="P1920" s="4">
        <v>2.1205240000000001</v>
      </c>
      <c r="Q1920" s="4" t="s">
        <v>2924</v>
      </c>
      <c r="R1920" s="4">
        <v>15.504033</v>
      </c>
      <c r="S1920" s="3" t="s">
        <v>6506</v>
      </c>
      <c r="T1920" s="4">
        <v>76.569999999999993</v>
      </c>
      <c r="U1920" s="4">
        <v>13006.33762792</v>
      </c>
      <c r="V1920" s="10">
        <v>11868.337627000001</v>
      </c>
      <c r="W1920" s="4" t="s">
        <v>2935</v>
      </c>
      <c r="X1920" s="5" t="s">
        <v>5122</v>
      </c>
      <c r="Y1920" s="4">
        <v>66.69</v>
      </c>
      <c r="Z1920" s="4" t="s">
        <v>2924</v>
      </c>
      <c r="AA1920" s="10">
        <v>28.952244110799999</v>
      </c>
      <c r="AB1920" s="10">
        <v>29.339975093300001</v>
      </c>
      <c r="AC1920" s="4">
        <v>4.840268</v>
      </c>
      <c r="AD1920" s="4">
        <v>4.4527872694877004</v>
      </c>
      <c r="AE1920" s="4">
        <v>4.6300391393757003</v>
      </c>
      <c r="AF1920" s="4" t="s">
        <v>2924</v>
      </c>
      <c r="AG1920" s="4">
        <v>21.0217201027321</v>
      </c>
      <c r="AH1920" s="4">
        <v>21.461467792077801</v>
      </c>
      <c r="AI1920" s="4">
        <v>2.1205240000000001</v>
      </c>
      <c r="AJ1920" s="4">
        <v>25.154402000000001</v>
      </c>
    </row>
    <row r="1921" spans="1:36" hidden="1" x14ac:dyDescent="0.3">
      <c r="A1921" s="1" t="s">
        <v>1915</v>
      </c>
      <c r="B1921" s="2">
        <v>4298644</v>
      </c>
      <c r="C1921" s="3" t="s">
        <v>2919</v>
      </c>
      <c r="D1921" s="4">
        <v>47022.832304000003</v>
      </c>
      <c r="E1921" s="3" t="s">
        <v>2937</v>
      </c>
      <c r="F1921" s="3" t="s">
        <v>3060</v>
      </c>
      <c r="G1921" s="3" t="s">
        <v>3178</v>
      </c>
      <c r="H1921" s="3" t="s">
        <v>3179</v>
      </c>
      <c r="I1921" s="3" t="s">
        <v>3180</v>
      </c>
      <c r="J1921" s="4">
        <v>8.9483580000000007</v>
      </c>
      <c r="K1921" s="4">
        <v>9.6316579999999998</v>
      </c>
      <c r="L1921" s="4">
        <v>10.373340000000001</v>
      </c>
      <c r="M1921" s="4">
        <v>2.1709890000000001</v>
      </c>
      <c r="N1921" s="4">
        <v>38.498514</v>
      </c>
      <c r="O1921" s="4">
        <v>48.236969000000002</v>
      </c>
      <c r="P1921" s="4">
        <v>11.276367</v>
      </c>
      <c r="Q1921" s="4">
        <v>23.552503999999999</v>
      </c>
      <c r="R1921" s="4">
        <v>62.472287000000001</v>
      </c>
      <c r="S1921" s="3" t="s">
        <v>6507</v>
      </c>
      <c r="T1921" s="4">
        <v>220.25</v>
      </c>
      <c r="U1921" s="4">
        <v>47022.832304000003</v>
      </c>
      <c r="V1921" s="10">
        <v>47008.654304000003</v>
      </c>
      <c r="W1921" s="4">
        <v>0.472190692395006</v>
      </c>
      <c r="X1921" s="4">
        <v>233.26</v>
      </c>
      <c r="Y1921" s="4">
        <v>165.49</v>
      </c>
      <c r="Z1921" s="4">
        <v>38.498514</v>
      </c>
      <c r="AA1921" s="10">
        <v>40.0439984</v>
      </c>
      <c r="AB1921" s="10">
        <v>40.528927809700001</v>
      </c>
      <c r="AC1921" s="4">
        <v>7.9345780000000001</v>
      </c>
      <c r="AD1921" s="4">
        <v>7.8707939132593001</v>
      </c>
      <c r="AE1921" s="4">
        <v>8.0599014041636998</v>
      </c>
      <c r="AF1921" s="4">
        <v>23.552503999999999</v>
      </c>
      <c r="AG1921" s="4">
        <v>24.332237620082701</v>
      </c>
      <c r="AH1921" s="4">
        <v>24.794195589133501</v>
      </c>
      <c r="AI1921" s="4">
        <v>11.276367</v>
      </c>
      <c r="AJ1921" s="4">
        <v>11.276367</v>
      </c>
    </row>
    <row r="1922" spans="1:36" hidden="1" x14ac:dyDescent="0.3">
      <c r="A1922" s="1" t="s">
        <v>1916</v>
      </c>
      <c r="B1922" s="2">
        <v>100391</v>
      </c>
      <c r="C1922" s="3" t="s">
        <v>2919</v>
      </c>
      <c r="D1922" s="4">
        <v>6905.7438000000002</v>
      </c>
      <c r="E1922" s="3" t="s">
        <v>2930</v>
      </c>
      <c r="F1922" s="3" t="s">
        <v>2931</v>
      </c>
      <c r="G1922" s="3" t="s">
        <v>2931</v>
      </c>
      <c r="H1922" s="3" t="s">
        <v>2932</v>
      </c>
      <c r="I1922" s="3" t="s">
        <v>2933</v>
      </c>
      <c r="J1922" s="4">
        <v>47.983595000000001</v>
      </c>
      <c r="K1922" s="4">
        <v>15.899357999999999</v>
      </c>
      <c r="L1922" s="4">
        <v>14.732379</v>
      </c>
      <c r="M1922" s="4">
        <v>1.9783329999999999</v>
      </c>
      <c r="N1922" s="4">
        <v>13.1212121212121</v>
      </c>
      <c r="O1922" s="4">
        <v>16.037037000000002</v>
      </c>
      <c r="P1922" s="4">
        <v>1.1252599999999999</v>
      </c>
      <c r="Q1922" s="4" t="s">
        <v>2935</v>
      </c>
      <c r="R1922" s="4" t="s">
        <v>2935</v>
      </c>
      <c r="S1922" s="3" t="s">
        <v>6508</v>
      </c>
      <c r="T1922" s="4">
        <v>21.65</v>
      </c>
      <c r="U1922" s="4">
        <v>6905.7438000000002</v>
      </c>
      <c r="V1922" s="10" t="s">
        <v>2935</v>
      </c>
      <c r="W1922" s="4">
        <v>2.5866050808314101</v>
      </c>
      <c r="X1922" s="4">
        <v>22.75</v>
      </c>
      <c r="Y1922" s="4">
        <v>14.32</v>
      </c>
      <c r="Z1922" s="4">
        <v>13.129168999999999</v>
      </c>
      <c r="AA1922" s="10">
        <v>11.287799791399999</v>
      </c>
      <c r="AB1922" s="10">
        <v>11.8233003664</v>
      </c>
      <c r="AC1922" s="4" t="s">
        <v>2935</v>
      </c>
      <c r="AD1922" s="4" t="s">
        <v>2935</v>
      </c>
      <c r="AE1922" s="4" t="s">
        <v>2935</v>
      </c>
      <c r="AF1922" s="4" t="s">
        <v>2935</v>
      </c>
      <c r="AG1922" s="4" t="s">
        <v>2935</v>
      </c>
      <c r="AH1922" s="4" t="s">
        <v>2935</v>
      </c>
      <c r="AI1922" s="4">
        <v>1.1252599999999999</v>
      </c>
      <c r="AJ1922" s="4">
        <v>1.802214</v>
      </c>
    </row>
    <row r="1923" spans="1:36" hidden="1" x14ac:dyDescent="0.3">
      <c r="A1923" s="1" t="s">
        <v>1917</v>
      </c>
      <c r="B1923" s="2">
        <v>103407</v>
      </c>
      <c r="C1923" s="3" t="s">
        <v>2936</v>
      </c>
      <c r="D1923" s="4">
        <v>9717.7893199999999</v>
      </c>
      <c r="E1923" s="3" t="s">
        <v>2930</v>
      </c>
      <c r="F1923" s="3" t="s">
        <v>2958</v>
      </c>
      <c r="G1923" s="3" t="s">
        <v>2958</v>
      </c>
      <c r="H1923" s="3" t="s">
        <v>3118</v>
      </c>
      <c r="I1923" s="3" t="s">
        <v>3133</v>
      </c>
      <c r="J1923" s="4">
        <v>33.287292999999998</v>
      </c>
      <c r="K1923" s="4">
        <v>10.887676000000001</v>
      </c>
      <c r="L1923" s="4">
        <v>7.9116580000000001</v>
      </c>
      <c r="M1923" s="4">
        <v>2.9058920000000001</v>
      </c>
      <c r="N1923" s="4">
        <v>10.997150997151</v>
      </c>
      <c r="O1923" s="4">
        <v>8.8491520000000001</v>
      </c>
      <c r="P1923" s="4">
        <v>1.5161039999999999</v>
      </c>
      <c r="Q1923" s="4">
        <v>8.1232100000000003</v>
      </c>
      <c r="R1923" s="4">
        <v>1.421532</v>
      </c>
      <c r="S1923" s="3" t="s">
        <v>6509</v>
      </c>
      <c r="T1923" s="4">
        <v>38.6</v>
      </c>
      <c r="U1923" s="4">
        <v>9717.7893199999999</v>
      </c>
      <c r="V1923" s="10">
        <v>11180.989320000001</v>
      </c>
      <c r="W1923" s="4">
        <v>2.7461139896373101</v>
      </c>
      <c r="X1923" s="4">
        <v>38.65</v>
      </c>
      <c r="Y1923" s="4">
        <v>27.195</v>
      </c>
      <c r="Z1923" s="4">
        <v>11.069687</v>
      </c>
      <c r="AA1923" s="10">
        <v>12.9822083207</v>
      </c>
      <c r="AB1923" s="10">
        <v>13.785714285699999</v>
      </c>
      <c r="AC1923" s="4">
        <v>1.368509</v>
      </c>
      <c r="AD1923" s="4">
        <v>1.3021212123329999</v>
      </c>
      <c r="AE1923" s="4">
        <v>1.3772320233541999</v>
      </c>
      <c r="AF1923" s="4">
        <v>8.1232100000000003</v>
      </c>
      <c r="AG1923" s="4" t="s">
        <v>2935</v>
      </c>
      <c r="AH1923" s="4" t="s">
        <v>2935</v>
      </c>
      <c r="AI1923" s="4">
        <v>1.5161039999999999</v>
      </c>
      <c r="AJ1923" s="4">
        <v>1.5161039999999999</v>
      </c>
    </row>
    <row r="1924" spans="1:36" hidden="1" x14ac:dyDescent="0.3">
      <c r="A1924" s="1" t="s">
        <v>1918</v>
      </c>
      <c r="B1924" s="2">
        <v>100625</v>
      </c>
      <c r="C1924" s="3" t="s">
        <v>2919</v>
      </c>
      <c r="D1924" s="4">
        <v>839.20874176999996</v>
      </c>
      <c r="E1924" s="3" t="s">
        <v>2930</v>
      </c>
      <c r="F1924" s="3" t="s">
        <v>2931</v>
      </c>
      <c r="G1924" s="3" t="s">
        <v>2931</v>
      </c>
      <c r="H1924" s="3" t="s">
        <v>2932</v>
      </c>
      <c r="I1924" s="3" t="s">
        <v>2933</v>
      </c>
      <c r="J1924" s="4">
        <v>28.856749000000001</v>
      </c>
      <c r="K1924" s="4">
        <v>17.230575999999999</v>
      </c>
      <c r="L1924" s="4">
        <v>12.983091999999999</v>
      </c>
      <c r="M1924" s="4">
        <v>1.3542799999999999</v>
      </c>
      <c r="N1924" s="4">
        <v>10.113513513513499</v>
      </c>
      <c r="O1924" s="4">
        <v>6.7667270000000004</v>
      </c>
      <c r="P1924" s="4">
        <v>1.2688189999999999</v>
      </c>
      <c r="Q1924" s="4" t="s">
        <v>2935</v>
      </c>
      <c r="R1924" s="4" t="s">
        <v>2935</v>
      </c>
      <c r="S1924" s="3" t="s">
        <v>6510</v>
      </c>
      <c r="T1924" s="4">
        <v>18.71</v>
      </c>
      <c r="U1924" s="4">
        <v>839.20874176999996</v>
      </c>
      <c r="V1924" s="10" t="s">
        <v>2935</v>
      </c>
      <c r="W1924" s="4">
        <v>1.2827365045430299</v>
      </c>
      <c r="X1924" s="4">
        <v>18.86</v>
      </c>
      <c r="Y1924" s="4">
        <v>13</v>
      </c>
      <c r="Z1924" s="4">
        <v>10.113514</v>
      </c>
      <c r="AA1924" s="10">
        <v>10.131586072399999</v>
      </c>
      <c r="AB1924" s="10">
        <v>9.6526391274000005</v>
      </c>
      <c r="AC1924" s="4" t="s">
        <v>2935</v>
      </c>
      <c r="AD1924" s="4" t="s">
        <v>2935</v>
      </c>
      <c r="AE1924" s="4" t="s">
        <v>2935</v>
      </c>
      <c r="AF1924" s="4" t="s">
        <v>2935</v>
      </c>
      <c r="AG1924" s="4" t="s">
        <v>2935</v>
      </c>
      <c r="AH1924" s="4" t="s">
        <v>2935</v>
      </c>
      <c r="AI1924" s="4">
        <v>1.2688189999999999</v>
      </c>
      <c r="AJ1924" s="4">
        <v>1.4840960000000001</v>
      </c>
    </row>
    <row r="1925" spans="1:36" hidden="1" x14ac:dyDescent="0.3">
      <c r="A1925" s="1" t="s">
        <v>1919</v>
      </c>
      <c r="B1925" s="2">
        <v>8839000</v>
      </c>
      <c r="C1925" s="3" t="s">
        <v>2919</v>
      </c>
      <c r="D1925" s="4">
        <v>502.72078854</v>
      </c>
      <c r="E1925" s="3" t="s">
        <v>2920</v>
      </c>
      <c r="F1925" s="3" t="s">
        <v>2921</v>
      </c>
      <c r="G1925" s="3" t="s">
        <v>2942</v>
      </c>
      <c r="H1925" s="3" t="s">
        <v>2942</v>
      </c>
      <c r="I1925" s="3" t="s">
        <v>3051</v>
      </c>
      <c r="J1925" s="4">
        <v>-37.285713999999999</v>
      </c>
      <c r="K1925" s="4">
        <v>-23.850823999999999</v>
      </c>
      <c r="L1925" s="4">
        <v>-29.534510000000001</v>
      </c>
      <c r="M1925" s="4">
        <v>-4.252999</v>
      </c>
      <c r="N1925" s="4" t="s">
        <v>2924</v>
      </c>
      <c r="O1925" s="4" t="s">
        <v>2924</v>
      </c>
      <c r="P1925" s="4">
        <v>2.5266190000000002</v>
      </c>
      <c r="Q1925" s="4" t="s">
        <v>2924</v>
      </c>
      <c r="R1925" s="4" t="s">
        <v>2924</v>
      </c>
      <c r="S1925" s="3" t="s">
        <v>6511</v>
      </c>
      <c r="T1925" s="4">
        <v>8.7799999999999994</v>
      </c>
      <c r="U1925" s="4">
        <v>502.72078854</v>
      </c>
      <c r="V1925" s="10">
        <v>289.65678800000001</v>
      </c>
      <c r="W1925" s="4" t="s">
        <v>2935</v>
      </c>
      <c r="X1925" s="4">
        <v>16.774999999999999</v>
      </c>
      <c r="Y1925" s="5" t="s">
        <v>5580</v>
      </c>
      <c r="Z1925" s="4" t="s">
        <v>2924</v>
      </c>
      <c r="AA1925" s="10" t="s">
        <v>2924</v>
      </c>
      <c r="AB1925" s="10" t="s">
        <v>2924</v>
      </c>
      <c r="AC1925" s="4" t="s">
        <v>2935</v>
      </c>
      <c r="AD1925" s="4" t="s">
        <v>2935</v>
      </c>
      <c r="AE1925" s="4" t="s">
        <v>2935</v>
      </c>
      <c r="AF1925" s="4" t="s">
        <v>2924</v>
      </c>
      <c r="AG1925" s="4" t="s">
        <v>2924</v>
      </c>
      <c r="AH1925" s="4" t="s">
        <v>2924</v>
      </c>
      <c r="AI1925" s="4">
        <v>2.5266190000000002</v>
      </c>
      <c r="AJ1925" s="4">
        <v>2.5266190000000002</v>
      </c>
    </row>
    <row r="1926" spans="1:36" hidden="1" x14ac:dyDescent="0.3">
      <c r="A1926" s="1" t="s">
        <v>1920</v>
      </c>
      <c r="B1926" s="2">
        <v>4025264</v>
      </c>
      <c r="C1926" s="3" t="s">
        <v>2936</v>
      </c>
      <c r="D1926" s="4">
        <v>4998.4919121299999</v>
      </c>
      <c r="E1926" s="3" t="s">
        <v>3033</v>
      </c>
      <c r="F1926" s="3" t="s">
        <v>3033</v>
      </c>
      <c r="G1926" s="3" t="s">
        <v>3034</v>
      </c>
      <c r="H1926" s="3" t="s">
        <v>3035</v>
      </c>
      <c r="I1926" s="3" t="s">
        <v>3074</v>
      </c>
      <c r="J1926" s="4">
        <v>-9.6332210000000007</v>
      </c>
      <c r="K1926" s="4">
        <v>0.23380899999999999</v>
      </c>
      <c r="L1926" s="4">
        <v>-6.3155590000000004</v>
      </c>
      <c r="M1926" s="4">
        <v>3.5757430000000001</v>
      </c>
      <c r="N1926" s="4">
        <v>34.656427000000001</v>
      </c>
      <c r="O1926" s="4">
        <v>10.332610000000001</v>
      </c>
      <c r="P1926" s="4">
        <v>2.4304100000000002</v>
      </c>
      <c r="Q1926" s="4">
        <v>7.9348130000000001</v>
      </c>
      <c r="R1926" s="4">
        <v>12.157219</v>
      </c>
      <c r="S1926" s="3" t="s">
        <v>6512</v>
      </c>
      <c r="T1926" s="4">
        <v>42.87</v>
      </c>
      <c r="U1926" s="4">
        <v>4998.4919121299999</v>
      </c>
      <c r="V1926" s="10">
        <v>8010.391912</v>
      </c>
      <c r="W1926" s="4">
        <v>1.8661068346162799</v>
      </c>
      <c r="X1926" s="4">
        <v>60.6</v>
      </c>
      <c r="Y1926" s="4">
        <v>39.47</v>
      </c>
      <c r="Z1926" s="4">
        <v>34.656427000000001</v>
      </c>
      <c r="AA1926" s="10">
        <v>21.1954909522</v>
      </c>
      <c r="AB1926" s="10">
        <v>42.020760431600003</v>
      </c>
      <c r="AC1926" s="4">
        <v>1.2355229999999999</v>
      </c>
      <c r="AD1926" s="4">
        <v>1.2032157171158</v>
      </c>
      <c r="AE1926" s="4">
        <v>1.2427769951984</v>
      </c>
      <c r="AF1926" s="4">
        <v>7.9348130000000001</v>
      </c>
      <c r="AG1926" s="4">
        <v>7.7990524098914999</v>
      </c>
      <c r="AH1926" s="4">
        <v>9.2471529362937996</v>
      </c>
      <c r="AI1926" s="4">
        <v>2.4304100000000002</v>
      </c>
      <c r="AJ1926" s="4" t="s">
        <v>2924</v>
      </c>
    </row>
    <row r="1927" spans="1:36" hidden="1" x14ac:dyDescent="0.3">
      <c r="A1927" s="1" t="s">
        <v>1921</v>
      </c>
      <c r="B1927" s="2">
        <v>4973179</v>
      </c>
      <c r="C1927" s="3" t="s">
        <v>2941</v>
      </c>
      <c r="D1927" s="4">
        <v>5804.1693803099997</v>
      </c>
      <c r="E1927" s="3" t="s">
        <v>2925</v>
      </c>
      <c r="F1927" s="3" t="s">
        <v>2926</v>
      </c>
      <c r="G1927" s="3" t="s">
        <v>3086</v>
      </c>
      <c r="H1927" s="3" t="s">
        <v>3086</v>
      </c>
      <c r="I1927" s="3" t="s">
        <v>3471</v>
      </c>
      <c r="J1927" s="4">
        <v>22.424948000000001</v>
      </c>
      <c r="K1927" s="4">
        <v>-2.804602</v>
      </c>
      <c r="L1927" s="5" t="s">
        <v>3770</v>
      </c>
      <c r="M1927" s="4">
        <v>2.9152619999999998</v>
      </c>
      <c r="N1927" s="4">
        <v>28.835720999999999</v>
      </c>
      <c r="O1927" s="4">
        <v>68.857350999999994</v>
      </c>
      <c r="P1927" s="4">
        <v>3.6514859999999998</v>
      </c>
      <c r="Q1927" s="4">
        <v>14.229457999999999</v>
      </c>
      <c r="R1927" s="4">
        <v>173.839485</v>
      </c>
      <c r="S1927" s="3" t="s">
        <v>6513</v>
      </c>
      <c r="T1927" s="4">
        <v>94.61</v>
      </c>
      <c r="U1927" s="4">
        <v>5804.1693803099997</v>
      </c>
      <c r="V1927" s="10">
        <v>5952.0683799999997</v>
      </c>
      <c r="W1927" s="4" t="s">
        <v>2935</v>
      </c>
      <c r="X1927" s="4">
        <v>104.98</v>
      </c>
      <c r="Y1927" s="4">
        <v>68.05</v>
      </c>
      <c r="Z1927" s="4">
        <v>28.835720999999999</v>
      </c>
      <c r="AA1927" s="10">
        <v>27.343140371600001</v>
      </c>
      <c r="AB1927" s="10">
        <v>28.897373243699999</v>
      </c>
      <c r="AC1927" s="4">
        <v>2.6857190000000002</v>
      </c>
      <c r="AD1927" s="4">
        <v>2.4699461713950002</v>
      </c>
      <c r="AE1927" s="4">
        <v>2.6041176945472002</v>
      </c>
      <c r="AF1927" s="4">
        <v>14.229457999999999</v>
      </c>
      <c r="AG1927" s="4">
        <v>18.6031204250664</v>
      </c>
      <c r="AH1927" s="4">
        <v>19.645831124632998</v>
      </c>
      <c r="AI1927" s="4">
        <v>3.6514859999999998</v>
      </c>
      <c r="AJ1927" s="4">
        <v>6.3458310000000004</v>
      </c>
    </row>
    <row r="1928" spans="1:36" hidden="1" x14ac:dyDescent="0.3">
      <c r="A1928" s="1" t="s">
        <v>1922</v>
      </c>
      <c r="B1928" s="2">
        <v>5218729</v>
      </c>
      <c r="C1928" s="3" t="s">
        <v>2936</v>
      </c>
      <c r="D1928" s="4">
        <v>1173.51195693</v>
      </c>
      <c r="E1928" s="3" t="s">
        <v>2946</v>
      </c>
      <c r="F1928" s="3" t="s">
        <v>2947</v>
      </c>
      <c r="G1928" s="3" t="s">
        <v>2948</v>
      </c>
      <c r="H1928" s="3" t="s">
        <v>2990</v>
      </c>
      <c r="I1928" s="3" t="s">
        <v>2950</v>
      </c>
      <c r="J1928" s="4">
        <v>36.053131</v>
      </c>
      <c r="K1928" s="4">
        <v>31.559633000000002</v>
      </c>
      <c r="L1928" s="4">
        <v>46.326531000000003</v>
      </c>
      <c r="M1928" s="4">
        <v>11.682243</v>
      </c>
      <c r="N1928" s="4" t="s">
        <v>2924</v>
      </c>
      <c r="O1928" s="4">
        <v>50.851064000000001</v>
      </c>
      <c r="P1928" s="4">
        <v>1.7552019999999999</v>
      </c>
      <c r="Q1928" s="4" t="s">
        <v>2924</v>
      </c>
      <c r="R1928" s="4">
        <v>37.690075999999998</v>
      </c>
      <c r="S1928" s="3" t="s">
        <v>6514</v>
      </c>
      <c r="T1928" s="5" t="s">
        <v>6515</v>
      </c>
      <c r="U1928" s="4">
        <v>1173.51195693</v>
      </c>
      <c r="V1928" s="10">
        <v>838.50995599999999</v>
      </c>
      <c r="W1928" s="4" t="s">
        <v>2935</v>
      </c>
      <c r="X1928" s="5" t="s">
        <v>6516</v>
      </c>
      <c r="Y1928" s="5" t="s">
        <v>6517</v>
      </c>
      <c r="Z1928" s="4" t="s">
        <v>2924</v>
      </c>
      <c r="AA1928" s="10">
        <v>27.056603773500001</v>
      </c>
      <c r="AB1928" s="10">
        <v>31.401918276100002</v>
      </c>
      <c r="AC1928" s="4">
        <v>3.084209</v>
      </c>
      <c r="AD1928" s="4">
        <v>2.6862989679095999</v>
      </c>
      <c r="AE1928" s="4">
        <v>2.9775725788459</v>
      </c>
      <c r="AF1928" s="4" t="s">
        <v>2924</v>
      </c>
      <c r="AG1928" s="4">
        <v>22.9082303636314</v>
      </c>
      <c r="AH1928" s="4">
        <v>23.426430455059599</v>
      </c>
      <c r="AI1928" s="4">
        <v>1.7552019999999999</v>
      </c>
      <c r="AJ1928" s="4">
        <v>2.634093</v>
      </c>
    </row>
    <row r="1929" spans="1:36" hidden="1" x14ac:dyDescent="0.3">
      <c r="A1929" s="1" t="s">
        <v>1923</v>
      </c>
      <c r="B1929" s="2">
        <v>4993045</v>
      </c>
      <c r="C1929" s="3" t="s">
        <v>2941</v>
      </c>
      <c r="D1929" s="4">
        <v>509.35948811999998</v>
      </c>
      <c r="E1929" s="3" t="s">
        <v>2937</v>
      </c>
      <c r="F1929" s="3" t="s">
        <v>2938</v>
      </c>
      <c r="G1929" s="3" t="s">
        <v>3047</v>
      </c>
      <c r="H1929" s="3" t="s">
        <v>3071</v>
      </c>
      <c r="I1929" s="3" t="s">
        <v>3771</v>
      </c>
      <c r="J1929" s="4">
        <v>-28.405221000000001</v>
      </c>
      <c r="K1929" s="4">
        <v>9.8867600000000007</v>
      </c>
      <c r="L1929" s="4">
        <v>2.7907920000000002</v>
      </c>
      <c r="M1929" s="4">
        <v>-3.481255</v>
      </c>
      <c r="N1929" s="4">
        <v>27.955679</v>
      </c>
      <c r="O1929" s="4">
        <v>23.813119</v>
      </c>
      <c r="P1929" s="4">
        <v>6.2135210000000001</v>
      </c>
      <c r="Q1929" s="4">
        <v>19.637198000000001</v>
      </c>
      <c r="R1929" s="4">
        <v>31.654247999999999</v>
      </c>
      <c r="S1929" s="3" t="s">
        <v>6518</v>
      </c>
      <c r="T1929" s="4">
        <v>50.46</v>
      </c>
      <c r="U1929" s="4">
        <v>509.35948811999998</v>
      </c>
      <c r="V1929" s="10">
        <v>469.25048800000002</v>
      </c>
      <c r="W1929" s="4">
        <v>2.6952041220768899</v>
      </c>
      <c r="X1929" s="4">
        <v>85.92</v>
      </c>
      <c r="Y1929" s="4">
        <v>43.86</v>
      </c>
      <c r="Z1929" s="4">
        <v>27.955679</v>
      </c>
      <c r="AA1929" s="10">
        <v>20.1552795031056</v>
      </c>
      <c r="AB1929" s="10">
        <v>20.1552795031056</v>
      </c>
      <c r="AC1929" s="4">
        <v>4.5618980000000002</v>
      </c>
      <c r="AD1929" s="4">
        <v>2.1724452765957398</v>
      </c>
      <c r="AE1929" s="4">
        <v>2.1724452765957398</v>
      </c>
      <c r="AF1929" s="4">
        <v>19.637198000000001</v>
      </c>
      <c r="AG1929" s="4" t="s">
        <v>2935</v>
      </c>
      <c r="AH1929" s="4" t="s">
        <v>2935</v>
      </c>
      <c r="AI1929" s="4">
        <v>6.2135210000000001</v>
      </c>
      <c r="AJ1929" s="4">
        <v>6.4925369999999996</v>
      </c>
    </row>
    <row r="1930" spans="1:36" hidden="1" x14ac:dyDescent="0.3">
      <c r="A1930" s="1" t="s">
        <v>1924</v>
      </c>
      <c r="B1930" s="2">
        <v>103065</v>
      </c>
      <c r="C1930" s="3" t="s">
        <v>2936</v>
      </c>
      <c r="D1930" s="4">
        <v>10827.62623278</v>
      </c>
      <c r="E1930" s="3" t="s">
        <v>2977</v>
      </c>
      <c r="F1930" s="3" t="s">
        <v>2978</v>
      </c>
      <c r="G1930" s="3" t="s">
        <v>3083</v>
      </c>
      <c r="H1930" s="3" t="s">
        <v>3083</v>
      </c>
      <c r="I1930" s="3" t="s">
        <v>2980</v>
      </c>
      <c r="J1930" s="4">
        <v>25.22635</v>
      </c>
      <c r="K1930" s="4">
        <v>4.4803329999999999</v>
      </c>
      <c r="L1930" s="4">
        <v>-2.7400579999999999</v>
      </c>
      <c r="M1930" s="4">
        <v>0.19985</v>
      </c>
      <c r="N1930" s="4">
        <v>29.492647058823501</v>
      </c>
      <c r="O1930" s="4">
        <v>14.686928</v>
      </c>
      <c r="P1930" s="4">
        <v>2.5567310000000001</v>
      </c>
      <c r="Q1930" s="4">
        <v>17.262710999999999</v>
      </c>
      <c r="R1930" s="4">
        <v>22.054739000000001</v>
      </c>
      <c r="S1930" s="3" t="s">
        <v>6519</v>
      </c>
      <c r="T1930" s="4">
        <v>40.11</v>
      </c>
      <c r="U1930" s="4">
        <v>10827.62623278</v>
      </c>
      <c r="V1930" s="10">
        <v>15551.061232</v>
      </c>
      <c r="W1930" s="4">
        <v>6.6816255297930702</v>
      </c>
      <c r="X1930" s="4">
        <v>44.414999999999999</v>
      </c>
      <c r="Y1930" s="4">
        <v>27.529399999999999</v>
      </c>
      <c r="Z1930" s="4">
        <v>29.406158000000001</v>
      </c>
      <c r="AA1930" s="10">
        <v>24.680039379699998</v>
      </c>
      <c r="AB1930" s="10">
        <v>27.166698274200002</v>
      </c>
      <c r="AC1930" s="4">
        <v>15.375914</v>
      </c>
      <c r="AD1930" s="4">
        <v>16.933976082146099</v>
      </c>
      <c r="AE1930" s="4">
        <v>18.2731769290599</v>
      </c>
      <c r="AF1930" s="4">
        <v>17.262710999999999</v>
      </c>
      <c r="AG1930" s="4">
        <v>14.896474395522199</v>
      </c>
      <c r="AH1930" s="4">
        <v>16.014900309208599</v>
      </c>
      <c r="AI1930" s="4">
        <v>2.5567310000000001</v>
      </c>
      <c r="AJ1930" s="4">
        <v>3.0460210000000001</v>
      </c>
    </row>
    <row r="1931" spans="1:36" hidden="1" x14ac:dyDescent="0.3">
      <c r="A1931" s="1" t="s">
        <v>1925</v>
      </c>
      <c r="B1931" s="2">
        <v>4311074</v>
      </c>
      <c r="C1931" s="3" t="s">
        <v>2941</v>
      </c>
      <c r="D1931" s="4">
        <v>632.23188159999995</v>
      </c>
      <c r="E1931" s="3" t="s">
        <v>2920</v>
      </c>
      <c r="F1931" s="3" t="s">
        <v>2921</v>
      </c>
      <c r="G1931" s="3" t="s">
        <v>3114</v>
      </c>
      <c r="H1931" s="3" t="s">
        <v>3114</v>
      </c>
      <c r="I1931" s="3" t="s">
        <v>3051</v>
      </c>
      <c r="J1931" s="4">
        <v>492.93478299999998</v>
      </c>
      <c r="K1931" s="4">
        <v>164.805825</v>
      </c>
      <c r="L1931" s="4">
        <v>157.31132099999999</v>
      </c>
      <c r="M1931" s="4">
        <v>61.629629999999999</v>
      </c>
      <c r="N1931" s="4" t="s">
        <v>2924</v>
      </c>
      <c r="O1931" s="4" t="s">
        <v>2924</v>
      </c>
      <c r="P1931" s="4" t="s">
        <v>2924</v>
      </c>
      <c r="Q1931" s="4" t="s">
        <v>2924</v>
      </c>
      <c r="R1931" s="4" t="s">
        <v>2924</v>
      </c>
      <c r="S1931" s="3" t="s">
        <v>6520</v>
      </c>
      <c r="T1931" s="4">
        <v>10.91</v>
      </c>
      <c r="U1931" s="4">
        <v>632.23188159999995</v>
      </c>
      <c r="V1931" s="10">
        <v>942.51888099999996</v>
      </c>
      <c r="W1931" s="4" t="s">
        <v>2935</v>
      </c>
      <c r="X1931" s="4">
        <v>10.99</v>
      </c>
      <c r="Y1931" s="5" t="s">
        <v>6521</v>
      </c>
      <c r="Z1931" s="4" t="s">
        <v>2924</v>
      </c>
      <c r="AA1931" s="10" t="s">
        <v>2924</v>
      </c>
      <c r="AB1931" s="10" t="s">
        <v>2924</v>
      </c>
      <c r="AC1931" s="4" t="s">
        <v>2935</v>
      </c>
      <c r="AD1931" s="4">
        <v>157.086480166667</v>
      </c>
      <c r="AE1931" s="4" t="s">
        <v>2935</v>
      </c>
      <c r="AF1931" s="4" t="s">
        <v>2924</v>
      </c>
      <c r="AG1931" s="4" t="s">
        <v>2935</v>
      </c>
      <c r="AH1931" s="4" t="s">
        <v>2935</v>
      </c>
      <c r="AI1931" s="4" t="s">
        <v>2924</v>
      </c>
      <c r="AJ1931" s="4" t="s">
        <v>2924</v>
      </c>
    </row>
    <row r="1932" spans="1:36" hidden="1" x14ac:dyDescent="0.3">
      <c r="A1932" s="1" t="s">
        <v>1926</v>
      </c>
      <c r="B1932" s="2">
        <v>4810361</v>
      </c>
      <c r="C1932" s="3" t="s">
        <v>2919</v>
      </c>
      <c r="D1932" s="4">
        <v>2116.21573425</v>
      </c>
      <c r="E1932" s="3" t="s">
        <v>2920</v>
      </c>
      <c r="F1932" s="3" t="s">
        <v>2961</v>
      </c>
      <c r="G1932" s="3" t="s">
        <v>2962</v>
      </c>
      <c r="H1932" s="3" t="s">
        <v>2963</v>
      </c>
      <c r="I1932" s="3" t="s">
        <v>2923</v>
      </c>
      <c r="J1932" s="4">
        <v>35.297601</v>
      </c>
      <c r="K1932" s="4">
        <v>7.4553149999999997</v>
      </c>
      <c r="L1932" s="4">
        <v>11.167883</v>
      </c>
      <c r="M1932" s="4">
        <v>4.3791999999999998E-2</v>
      </c>
      <c r="N1932" s="4" t="s">
        <v>2924</v>
      </c>
      <c r="O1932" s="4">
        <v>17.716169000000001</v>
      </c>
      <c r="P1932" s="4">
        <v>1.7185090000000001</v>
      </c>
      <c r="Q1932" s="4">
        <v>58.662638999999999</v>
      </c>
      <c r="R1932" s="4">
        <v>19.842946999999999</v>
      </c>
      <c r="S1932" s="3" t="s">
        <v>6522</v>
      </c>
      <c r="T1932" s="4">
        <v>45.69</v>
      </c>
      <c r="U1932" s="4">
        <v>2116.21573425</v>
      </c>
      <c r="V1932" s="10">
        <v>2159.7237340000001</v>
      </c>
      <c r="W1932" s="4" t="s">
        <v>2935</v>
      </c>
      <c r="X1932" s="4">
        <v>55.744999999999997</v>
      </c>
      <c r="Y1932" s="4">
        <v>25.12</v>
      </c>
      <c r="Z1932" s="4" t="s">
        <v>2924</v>
      </c>
      <c r="AA1932" s="10">
        <v>24.4697943444</v>
      </c>
      <c r="AB1932" s="10">
        <v>27.115727002900002</v>
      </c>
      <c r="AC1932" s="4">
        <v>2.029423</v>
      </c>
      <c r="AD1932" s="4">
        <v>1.8687901151201001</v>
      </c>
      <c r="AE1932" s="4">
        <v>1.9545982098604</v>
      </c>
      <c r="AF1932" s="4">
        <v>58.662638999999999</v>
      </c>
      <c r="AG1932" s="4">
        <v>14.7198457353674</v>
      </c>
      <c r="AH1932" s="4">
        <v>16.38074738377</v>
      </c>
      <c r="AI1932" s="4">
        <v>1.7185090000000001</v>
      </c>
      <c r="AJ1932" s="4">
        <v>8.7933029999999999</v>
      </c>
    </row>
    <row r="1933" spans="1:36" hidden="1" x14ac:dyDescent="0.3">
      <c r="A1933" s="1" t="s">
        <v>1927</v>
      </c>
      <c r="B1933" s="2">
        <v>4070013</v>
      </c>
      <c r="C1933" s="3" t="s">
        <v>2936</v>
      </c>
      <c r="D1933" s="4">
        <v>19973.63075896</v>
      </c>
      <c r="E1933" s="3" t="s">
        <v>3107</v>
      </c>
      <c r="F1933" s="3" t="s">
        <v>3108</v>
      </c>
      <c r="G1933" s="3" t="s">
        <v>3328</v>
      </c>
      <c r="H1933" s="3" t="s">
        <v>3436</v>
      </c>
      <c r="I1933" s="3" t="s">
        <v>3437</v>
      </c>
      <c r="J1933" s="4">
        <v>27.831189999999999</v>
      </c>
      <c r="K1933" s="4">
        <v>5.210153</v>
      </c>
      <c r="L1933" s="4">
        <v>1.3362369999999999</v>
      </c>
      <c r="M1933" s="4">
        <v>5.6989470000000004</v>
      </c>
      <c r="N1933" s="4">
        <v>13.974883999999999</v>
      </c>
      <c r="O1933" s="4">
        <v>13.430408</v>
      </c>
      <c r="P1933" s="4">
        <v>5.0550540000000002</v>
      </c>
      <c r="Q1933" s="4">
        <v>9.1891169999999995</v>
      </c>
      <c r="R1933" s="4">
        <v>18.072606</v>
      </c>
      <c r="S1933" s="3" t="s">
        <v>6523</v>
      </c>
      <c r="T1933" s="4">
        <v>102.38</v>
      </c>
      <c r="U1933" s="4">
        <v>19973.63075896</v>
      </c>
      <c r="V1933" s="10">
        <v>25253.530758000001</v>
      </c>
      <c r="W1933" s="4">
        <v>2.7349091619456898</v>
      </c>
      <c r="X1933" s="4">
        <v>107</v>
      </c>
      <c r="Y1933" s="4">
        <v>78.900000000000006</v>
      </c>
      <c r="Z1933" s="4">
        <v>13.974883999999999</v>
      </c>
      <c r="AA1933" s="10">
        <v>12.1699851411</v>
      </c>
      <c r="AB1933" s="10">
        <v>12.7228961178</v>
      </c>
      <c r="AC1933" s="4">
        <v>1.6368849999999999</v>
      </c>
      <c r="AD1933" s="4">
        <v>1.5475942397244</v>
      </c>
      <c r="AE1933" s="4">
        <v>1.6062827809994999</v>
      </c>
      <c r="AF1933" s="4">
        <v>9.1891169999999995</v>
      </c>
      <c r="AG1933" s="4">
        <v>9.3596485496741</v>
      </c>
      <c r="AH1933" s="4">
        <v>9.8549652837821995</v>
      </c>
      <c r="AI1933" s="4">
        <v>5.0550540000000002</v>
      </c>
      <c r="AJ1933" s="4" t="s">
        <v>2924</v>
      </c>
    </row>
    <row r="1934" spans="1:36" hidden="1" x14ac:dyDescent="0.3">
      <c r="A1934" s="1" t="s">
        <v>1928</v>
      </c>
      <c r="B1934" s="2">
        <v>29657689</v>
      </c>
      <c r="C1934" s="3" t="s">
        <v>2936</v>
      </c>
      <c r="D1934" s="4">
        <v>18608.592341439999</v>
      </c>
      <c r="E1934" s="3" t="s">
        <v>2925</v>
      </c>
      <c r="F1934" s="3" t="s">
        <v>2997</v>
      </c>
      <c r="G1934" s="3" t="s">
        <v>3128</v>
      </c>
      <c r="H1934" s="3" t="s">
        <v>3272</v>
      </c>
      <c r="I1934" s="3" t="s">
        <v>3273</v>
      </c>
      <c r="J1934" s="4">
        <v>104.108146</v>
      </c>
      <c r="K1934" s="4">
        <v>34.591341</v>
      </c>
      <c r="L1934" s="4">
        <v>19.461569999999998</v>
      </c>
      <c r="M1934" s="4">
        <v>11.960709</v>
      </c>
      <c r="N1934" s="4">
        <v>127.209825</v>
      </c>
      <c r="O1934" s="4">
        <v>39.535420999999999</v>
      </c>
      <c r="P1934" s="4">
        <v>12.542271</v>
      </c>
      <c r="Q1934" s="4">
        <v>52.664586</v>
      </c>
      <c r="R1934" s="4">
        <v>44.329788999999998</v>
      </c>
      <c r="S1934" s="3" t="s">
        <v>6524</v>
      </c>
      <c r="T1934" s="4">
        <v>58.13</v>
      </c>
      <c r="U1934" s="4">
        <v>18608.592341439999</v>
      </c>
      <c r="V1934" s="10">
        <v>18055.503111000002</v>
      </c>
      <c r="W1934" s="4" t="s">
        <v>2935</v>
      </c>
      <c r="X1934" s="4">
        <v>58.505000000000003</v>
      </c>
      <c r="Y1934" s="4">
        <v>25.78</v>
      </c>
      <c r="Z1934" s="4">
        <v>127.209825</v>
      </c>
      <c r="AA1934" s="10">
        <v>54.765706359197502</v>
      </c>
      <c r="AB1934" s="10">
        <v>64.906997629094406</v>
      </c>
      <c r="AC1934" s="4">
        <v>7.0648809999999997</v>
      </c>
      <c r="AD1934" s="4">
        <v>5.8110290997757001</v>
      </c>
      <c r="AE1934" s="4">
        <v>7.0166524328042996</v>
      </c>
      <c r="AF1934" s="4">
        <v>52.664586</v>
      </c>
      <c r="AG1934" s="4">
        <v>33.558089289534699</v>
      </c>
      <c r="AH1934" s="4">
        <v>42.527936336666599</v>
      </c>
      <c r="AI1934" s="4">
        <v>12.542271</v>
      </c>
      <c r="AJ1934" s="4">
        <v>13.167871</v>
      </c>
    </row>
    <row r="1935" spans="1:36" hidden="1" x14ac:dyDescent="0.3">
      <c r="A1935" s="1" t="s">
        <v>1718</v>
      </c>
      <c r="B1935" s="2">
        <v>4133448</v>
      </c>
      <c r="C1935" s="3" t="s">
        <v>2919</v>
      </c>
      <c r="D1935" s="4">
        <v>35813.212505459996</v>
      </c>
      <c r="E1935" s="3" t="s">
        <v>2946</v>
      </c>
      <c r="F1935" s="3" t="s">
        <v>2991</v>
      </c>
      <c r="G1935" s="3" t="s">
        <v>2991</v>
      </c>
      <c r="H1935" s="3" t="s">
        <v>3031</v>
      </c>
      <c r="I1935" s="3" t="s">
        <v>3032</v>
      </c>
      <c r="J1935" s="18">
        <v>-19.901513000000001</v>
      </c>
      <c r="K1935" s="18">
        <v>-16.407620999999999</v>
      </c>
      <c r="L1935" s="18">
        <v>-11.586902</v>
      </c>
      <c r="M1935" s="18">
        <v>6.092905</v>
      </c>
      <c r="N1935" s="4">
        <v>46.441504000000002</v>
      </c>
      <c r="O1935" s="4">
        <v>23.766928</v>
      </c>
      <c r="P1935" s="4">
        <v>5.70634</v>
      </c>
      <c r="Q1935" s="4">
        <v>20.855751000000001</v>
      </c>
      <c r="R1935" s="4">
        <v>24.060524000000001</v>
      </c>
      <c r="S1935" s="3" t="s">
        <v>6256</v>
      </c>
      <c r="T1935" s="4">
        <v>66.69</v>
      </c>
      <c r="U1935" s="4">
        <v>35813.212505459996</v>
      </c>
      <c r="V1935" s="10">
        <v>41984.712505000003</v>
      </c>
      <c r="W1935" s="4">
        <v>2.7290448343079898</v>
      </c>
      <c r="X1935" s="18">
        <v>100.565</v>
      </c>
      <c r="Y1935" s="18">
        <v>62.625</v>
      </c>
      <c r="Z1935" s="4">
        <v>46.441504000000002</v>
      </c>
      <c r="AA1935" s="10">
        <v>38.692271988800002</v>
      </c>
      <c r="AB1935" s="10">
        <v>40.872235194600002</v>
      </c>
      <c r="AC1935" s="4">
        <v>7.638306</v>
      </c>
      <c r="AD1935" s="4">
        <v>9.0145305103312996</v>
      </c>
      <c r="AE1935" s="4">
        <v>9.1798797376574992</v>
      </c>
      <c r="AF1935" s="4">
        <v>20.855751000000001</v>
      </c>
      <c r="AG1935" s="4">
        <v>32.345695304314297</v>
      </c>
      <c r="AH1935" s="4">
        <v>28.958291962788799</v>
      </c>
      <c r="AI1935" s="4">
        <v>5.70634</v>
      </c>
      <c r="AJ1935" s="4" t="s">
        <v>2924</v>
      </c>
    </row>
    <row r="1936" spans="1:36" hidden="1" x14ac:dyDescent="0.3">
      <c r="A1936" s="1" t="s">
        <v>1930</v>
      </c>
      <c r="B1936" s="2">
        <v>4427129</v>
      </c>
      <c r="C1936" s="3" t="s">
        <v>2936</v>
      </c>
      <c r="D1936" s="4">
        <v>4411.7447847200001</v>
      </c>
      <c r="E1936" s="3" t="s">
        <v>3095</v>
      </c>
      <c r="F1936" s="3" t="s">
        <v>3095</v>
      </c>
      <c r="G1936" s="3" t="s">
        <v>3217</v>
      </c>
      <c r="H1936" s="3" t="s">
        <v>3217</v>
      </c>
      <c r="I1936" s="3" t="s">
        <v>3218</v>
      </c>
      <c r="J1936" s="4">
        <v>32.005425000000002</v>
      </c>
      <c r="K1936" s="4">
        <v>15.602732</v>
      </c>
      <c r="L1936" s="4">
        <v>5.6580729999999999</v>
      </c>
      <c r="M1936" s="4">
        <v>3.2758620000000001</v>
      </c>
      <c r="N1936" s="4">
        <v>20.363493999999999</v>
      </c>
      <c r="O1936" s="4" t="s">
        <v>2924</v>
      </c>
      <c r="P1936" s="4">
        <v>1.540851</v>
      </c>
      <c r="Q1936" s="5" t="s">
        <v>3772</v>
      </c>
      <c r="R1936" s="4" t="s">
        <v>2924</v>
      </c>
      <c r="S1936" s="3" t="s">
        <v>6526</v>
      </c>
      <c r="T1936" s="4">
        <v>77.87</v>
      </c>
      <c r="U1936" s="4">
        <v>4411.7447847200001</v>
      </c>
      <c r="V1936" s="10">
        <v>7758.1997840000004</v>
      </c>
      <c r="W1936" s="4">
        <v>3.3902658276614899</v>
      </c>
      <c r="X1936" s="4">
        <v>78.209999999999994</v>
      </c>
      <c r="Y1936" s="4">
        <v>55.5</v>
      </c>
      <c r="Z1936" s="4">
        <v>20.363493999999999</v>
      </c>
      <c r="AA1936" s="10">
        <v>18.803728387900001</v>
      </c>
      <c r="AB1936" s="10">
        <v>19.994248476100001</v>
      </c>
      <c r="AC1936" s="4">
        <v>3.7683629999999999</v>
      </c>
      <c r="AD1936" s="4">
        <v>3.2858774371324002</v>
      </c>
      <c r="AE1936" s="4">
        <v>3.3670724358978998</v>
      </c>
      <c r="AF1936" s="5" t="s">
        <v>3772</v>
      </c>
      <c r="AG1936" s="4">
        <v>10.937286027053499</v>
      </c>
      <c r="AH1936" s="4">
        <v>11.2979662757255</v>
      </c>
      <c r="AI1936" s="4">
        <v>1.540851</v>
      </c>
      <c r="AJ1936" s="4">
        <v>1.8193079999999999</v>
      </c>
    </row>
    <row r="1937" spans="1:36" hidden="1" x14ac:dyDescent="0.3">
      <c r="A1937" s="1" t="s">
        <v>1931</v>
      </c>
      <c r="B1937" s="2">
        <v>102988</v>
      </c>
      <c r="C1937" s="3" t="s">
        <v>2936</v>
      </c>
      <c r="D1937" s="4">
        <v>615.51970191999999</v>
      </c>
      <c r="E1937" s="3" t="s">
        <v>2977</v>
      </c>
      <c r="F1937" s="3" t="s">
        <v>2978</v>
      </c>
      <c r="G1937" s="3" t="s">
        <v>3081</v>
      </c>
      <c r="H1937" s="3" t="s">
        <v>3081</v>
      </c>
      <c r="I1937" s="3" t="s">
        <v>2980</v>
      </c>
      <c r="J1937" s="4">
        <v>44.332999000000001</v>
      </c>
      <c r="K1937" s="4">
        <v>11.550388</v>
      </c>
      <c r="L1937" s="4">
        <v>4.6545459999999999</v>
      </c>
      <c r="M1937" s="4">
        <v>1.409443</v>
      </c>
      <c r="N1937" s="4">
        <v>17.765432098765402</v>
      </c>
      <c r="O1937" s="4">
        <v>15.761227</v>
      </c>
      <c r="P1937" s="4">
        <v>1.9541010000000001</v>
      </c>
      <c r="Q1937" s="4">
        <v>19.857365000000001</v>
      </c>
      <c r="R1937" s="4">
        <v>16.547481999999999</v>
      </c>
      <c r="S1937" s="3" t="s">
        <v>6527</v>
      </c>
      <c r="T1937" s="4">
        <v>28.78</v>
      </c>
      <c r="U1937" s="4">
        <v>615.51970191999999</v>
      </c>
      <c r="V1937" s="10">
        <v>1019.953701</v>
      </c>
      <c r="W1937" s="4">
        <v>6.2543432939541299</v>
      </c>
      <c r="X1937" s="4">
        <v>29.79</v>
      </c>
      <c r="Y1937" s="4">
        <v>19.25</v>
      </c>
      <c r="Z1937" s="4">
        <v>17.667280999999999</v>
      </c>
      <c r="AA1937" s="10">
        <v>53.296296296199998</v>
      </c>
      <c r="AB1937" s="10">
        <v>29.6701030927</v>
      </c>
      <c r="AC1937" s="4">
        <v>11.441898</v>
      </c>
      <c r="AD1937" s="4">
        <v>11.0122997964791</v>
      </c>
      <c r="AE1937" s="4">
        <v>11.397149477048201</v>
      </c>
      <c r="AF1937" s="4">
        <v>19.857365000000001</v>
      </c>
      <c r="AG1937" s="4">
        <v>16.2338044692737</v>
      </c>
      <c r="AH1937" s="4">
        <v>16.2338044692737</v>
      </c>
      <c r="AI1937" s="4">
        <v>1.9541010000000001</v>
      </c>
      <c r="AJ1937" s="4">
        <v>2.0538069999999999</v>
      </c>
    </row>
    <row r="1938" spans="1:36" hidden="1" x14ac:dyDescent="0.3">
      <c r="A1938" s="1" t="s">
        <v>1932</v>
      </c>
      <c r="B1938" s="2">
        <v>4405478</v>
      </c>
      <c r="C1938" s="3" t="s">
        <v>2936</v>
      </c>
      <c r="D1938" s="4">
        <v>6755.3439156000004</v>
      </c>
      <c r="E1938" s="3" t="s">
        <v>2930</v>
      </c>
      <c r="F1938" s="3" t="s">
        <v>2954</v>
      </c>
      <c r="G1938" s="3" t="s">
        <v>3106</v>
      </c>
      <c r="H1938" s="3" t="s">
        <v>3106</v>
      </c>
      <c r="I1938" s="3" t="s">
        <v>3043</v>
      </c>
      <c r="J1938" s="4">
        <v>47.819274</v>
      </c>
      <c r="K1938" s="4">
        <v>19.712351999999999</v>
      </c>
      <c r="L1938" s="4">
        <v>20.297556</v>
      </c>
      <c r="M1938" s="5" t="s">
        <v>3773</v>
      </c>
      <c r="N1938" s="4">
        <v>12.412281</v>
      </c>
      <c r="O1938" s="4">
        <v>2.5825879999999999</v>
      </c>
      <c r="P1938" s="4">
        <v>2.1066739999999999</v>
      </c>
      <c r="Q1938" s="4" t="s">
        <v>2935</v>
      </c>
      <c r="R1938" s="4" t="s">
        <v>2935</v>
      </c>
      <c r="S1938" s="3" t="s">
        <v>6528</v>
      </c>
      <c r="T1938" s="4">
        <v>56.6</v>
      </c>
      <c r="U1938" s="4">
        <v>6755.3439156000004</v>
      </c>
      <c r="V1938" s="10" t="s">
        <v>2935</v>
      </c>
      <c r="W1938" s="4">
        <v>7.3498233215547701</v>
      </c>
      <c r="X1938" s="4">
        <v>56.853099999999998</v>
      </c>
      <c r="Y1938" s="4">
        <v>37.93</v>
      </c>
      <c r="Z1938" s="4">
        <v>12.412281</v>
      </c>
      <c r="AA1938" s="10">
        <v>9.1877150834000005</v>
      </c>
      <c r="AB1938" s="10">
        <v>11.4999746025</v>
      </c>
      <c r="AC1938" s="4" t="s">
        <v>2935</v>
      </c>
      <c r="AD1938" s="4" t="s">
        <v>2935</v>
      </c>
      <c r="AE1938" s="4" t="s">
        <v>2935</v>
      </c>
      <c r="AF1938" s="4" t="s">
        <v>2935</v>
      </c>
      <c r="AG1938" s="4" t="s">
        <v>2935</v>
      </c>
      <c r="AH1938" s="4" t="s">
        <v>2935</v>
      </c>
      <c r="AI1938" s="4">
        <v>2.1066739999999999</v>
      </c>
      <c r="AJ1938" s="4">
        <v>4.6738229999999996</v>
      </c>
    </row>
    <row r="1939" spans="1:36" hidden="1" x14ac:dyDescent="0.3">
      <c r="A1939" s="1" t="s">
        <v>1933</v>
      </c>
      <c r="B1939" s="2">
        <v>4010846</v>
      </c>
      <c r="C1939" s="3" t="s">
        <v>2936</v>
      </c>
      <c r="D1939" s="4">
        <v>68378.759556549994</v>
      </c>
      <c r="E1939" s="3" t="s">
        <v>3098</v>
      </c>
      <c r="F1939" s="3" t="s">
        <v>3098</v>
      </c>
      <c r="G1939" s="3" t="s">
        <v>3099</v>
      </c>
      <c r="H1939" s="3" t="s">
        <v>3156</v>
      </c>
      <c r="I1939" s="3" t="s">
        <v>3499</v>
      </c>
      <c r="J1939" s="4">
        <v>73.871064000000004</v>
      </c>
      <c r="K1939" s="4">
        <v>33.771428999999998</v>
      </c>
      <c r="L1939" s="4">
        <v>20.211563999999999</v>
      </c>
      <c r="M1939" s="4">
        <v>6.5932060000000003</v>
      </c>
      <c r="N1939" s="4">
        <v>24.502825999999999</v>
      </c>
      <c r="O1939" s="4">
        <v>25.123417</v>
      </c>
      <c r="P1939" s="4">
        <v>4.0490519999999997</v>
      </c>
      <c r="Q1939" s="4">
        <v>16.156409</v>
      </c>
      <c r="R1939" s="4">
        <v>46.953021</v>
      </c>
      <c r="S1939" s="3" t="s">
        <v>6529</v>
      </c>
      <c r="T1939" s="5" t="s">
        <v>6530</v>
      </c>
      <c r="U1939" s="4">
        <v>68378.759556549994</v>
      </c>
      <c r="V1939" s="10">
        <v>95936.759556000005</v>
      </c>
      <c r="W1939" s="4">
        <v>3.3831695856471602</v>
      </c>
      <c r="X1939" s="5" t="s">
        <v>6531</v>
      </c>
      <c r="Y1939" s="4">
        <v>65.489999999999995</v>
      </c>
      <c r="Z1939" s="4">
        <v>24.502825999999999</v>
      </c>
      <c r="AA1939" s="10">
        <v>19.140829408599998</v>
      </c>
      <c r="AB1939" s="10">
        <v>22.951610436300001</v>
      </c>
      <c r="AC1939" s="4">
        <v>4.8129609999999996</v>
      </c>
      <c r="AD1939" s="4">
        <v>3.6232578559511999</v>
      </c>
      <c r="AE1939" s="4">
        <v>4.3011616026694002</v>
      </c>
      <c r="AF1939" s="4">
        <v>16.156409</v>
      </c>
      <c r="AG1939" s="4">
        <v>11.6517026848499</v>
      </c>
      <c r="AH1939" s="4">
        <v>14.6326173402473</v>
      </c>
      <c r="AI1939" s="4">
        <v>4.0490519999999997</v>
      </c>
      <c r="AJ1939" s="4">
        <v>6.5394709999999998</v>
      </c>
    </row>
    <row r="1940" spans="1:36" hidden="1" x14ac:dyDescent="0.3">
      <c r="A1940" s="1" t="s">
        <v>1934</v>
      </c>
      <c r="B1940" s="2">
        <v>4120073</v>
      </c>
      <c r="C1940" s="3" t="s">
        <v>2957</v>
      </c>
      <c r="D1940" s="4">
        <v>679.28008127999999</v>
      </c>
      <c r="E1940" s="3" t="s">
        <v>2946</v>
      </c>
      <c r="F1940" s="3" t="s">
        <v>2947</v>
      </c>
      <c r="G1940" s="3" t="s">
        <v>2948</v>
      </c>
      <c r="H1940" s="3" t="s">
        <v>2949</v>
      </c>
      <c r="I1940" s="3" t="s">
        <v>2950</v>
      </c>
      <c r="J1940" s="4">
        <v>75.466143000000002</v>
      </c>
      <c r="K1940" s="4">
        <v>13.451777</v>
      </c>
      <c r="L1940" s="4">
        <v>19.120585999999999</v>
      </c>
      <c r="M1940" s="4">
        <v>6.937799</v>
      </c>
      <c r="N1940" s="4">
        <v>24</v>
      </c>
      <c r="O1940" s="4">
        <v>19.392624999999999</v>
      </c>
      <c r="P1940" s="4">
        <v>3.4833430000000001</v>
      </c>
      <c r="Q1940" s="4">
        <v>11.130814000000001</v>
      </c>
      <c r="R1940" s="4">
        <v>17.141324999999998</v>
      </c>
      <c r="S1940" s="3" t="s">
        <v>6532</v>
      </c>
      <c r="T1940" s="4">
        <v>17.88</v>
      </c>
      <c r="U1940" s="4">
        <v>679.28008127999999</v>
      </c>
      <c r="V1940" s="10">
        <v>611.371081</v>
      </c>
      <c r="W1940" s="4" t="s">
        <v>2935</v>
      </c>
      <c r="X1940" s="4">
        <v>17.98</v>
      </c>
      <c r="Y1940" s="5" t="s">
        <v>6533</v>
      </c>
      <c r="Z1940" s="4">
        <v>24</v>
      </c>
      <c r="AA1940" s="10">
        <v>14.507099391400001</v>
      </c>
      <c r="AB1940" s="10">
        <v>13.7538461538</v>
      </c>
      <c r="AC1940" s="4">
        <v>2.4960439999999999</v>
      </c>
      <c r="AD1940" s="4">
        <v>2.5169247151138001</v>
      </c>
      <c r="AE1940" s="4">
        <v>2.5455710880394999</v>
      </c>
      <c r="AF1940" s="4">
        <v>11.130814000000001</v>
      </c>
      <c r="AG1940" s="4">
        <v>9.5887207376480994</v>
      </c>
      <c r="AH1940" s="4">
        <v>9.2758470793505996</v>
      </c>
      <c r="AI1940" s="4">
        <v>3.4833430000000001</v>
      </c>
      <c r="AJ1940" s="4">
        <v>7.5031470000000002</v>
      </c>
    </row>
    <row r="1941" spans="1:36" hidden="1" x14ac:dyDescent="0.3">
      <c r="A1941" s="1" t="s">
        <v>1935</v>
      </c>
      <c r="B1941" s="2">
        <v>11130213</v>
      </c>
      <c r="C1941" s="3" t="s">
        <v>2957</v>
      </c>
      <c r="D1941" s="4">
        <v>2016.2098553799999</v>
      </c>
      <c r="E1941" s="3" t="s">
        <v>2925</v>
      </c>
      <c r="F1941" s="3" t="s">
        <v>2981</v>
      </c>
      <c r="G1941" s="3" t="s">
        <v>3017</v>
      </c>
      <c r="H1941" s="3" t="s">
        <v>3018</v>
      </c>
      <c r="I1941" s="3" t="s">
        <v>3774</v>
      </c>
      <c r="J1941" s="4">
        <v>67.588590999999994</v>
      </c>
      <c r="K1941" s="4">
        <v>27.73386</v>
      </c>
      <c r="L1941" s="4">
        <v>14.39528</v>
      </c>
      <c r="M1941" s="4">
        <v>3.912112</v>
      </c>
      <c r="N1941" s="4">
        <v>39.014085000000001</v>
      </c>
      <c r="O1941" s="4">
        <v>27.233146000000001</v>
      </c>
      <c r="P1941" s="4">
        <v>3.7331539999999999</v>
      </c>
      <c r="Q1941" s="4">
        <v>18.718654000000001</v>
      </c>
      <c r="R1941" s="4">
        <v>27.904461000000001</v>
      </c>
      <c r="S1941" s="3" t="s">
        <v>6534</v>
      </c>
      <c r="T1941" s="4">
        <v>19.39</v>
      </c>
      <c r="U1941" s="4">
        <v>2016.2098553799999</v>
      </c>
      <c r="V1941" s="10">
        <v>2080.6298550000001</v>
      </c>
      <c r="W1941" s="4">
        <v>0.41258380608561102</v>
      </c>
      <c r="X1941" s="4">
        <v>19.61</v>
      </c>
      <c r="Y1941" s="5" t="s">
        <v>6535</v>
      </c>
      <c r="Z1941" s="4">
        <v>39.014085000000001</v>
      </c>
      <c r="AA1941" s="10">
        <v>20.627659574399999</v>
      </c>
      <c r="AB1941" s="10">
        <v>22.481159420200001</v>
      </c>
      <c r="AC1941" s="4">
        <v>2.3843510000000001</v>
      </c>
      <c r="AD1941" s="4">
        <v>2.2161014673606001</v>
      </c>
      <c r="AE1941" s="4">
        <v>2.3366201441932</v>
      </c>
      <c r="AF1941" s="4">
        <v>18.718654000000001</v>
      </c>
      <c r="AG1941" s="4">
        <v>17.811537826075</v>
      </c>
      <c r="AH1941" s="4">
        <v>18.699668675673301</v>
      </c>
      <c r="AI1941" s="4">
        <v>3.7331539999999999</v>
      </c>
      <c r="AJ1941" s="4" t="s">
        <v>2924</v>
      </c>
    </row>
    <row r="1942" spans="1:36" hidden="1" x14ac:dyDescent="0.3">
      <c r="A1942" s="1" t="s">
        <v>1936</v>
      </c>
      <c r="B1942" s="2">
        <v>9269525</v>
      </c>
      <c r="C1942" s="3" t="s">
        <v>2919</v>
      </c>
      <c r="D1942" s="4">
        <v>5047.2557478899998</v>
      </c>
      <c r="E1942" s="3" t="s">
        <v>2946</v>
      </c>
      <c r="F1942" s="3" t="s">
        <v>2947</v>
      </c>
      <c r="G1942" s="3" t="s">
        <v>2948</v>
      </c>
      <c r="H1942" s="3" t="s">
        <v>2949</v>
      </c>
      <c r="I1942" s="3" t="s">
        <v>2950</v>
      </c>
      <c r="J1942" s="4">
        <v>17.206703999999998</v>
      </c>
      <c r="K1942" s="4">
        <v>8.8550679999999993</v>
      </c>
      <c r="L1942" s="4">
        <v>4.4820719999999996</v>
      </c>
      <c r="M1942" s="4">
        <v>4.4473950000000002</v>
      </c>
      <c r="N1942" s="4" t="s">
        <v>2924</v>
      </c>
      <c r="O1942" s="4">
        <v>83.474800999999999</v>
      </c>
      <c r="P1942" s="4">
        <v>15.291544999999999</v>
      </c>
      <c r="Q1942" s="4" t="s">
        <v>2924</v>
      </c>
      <c r="R1942" s="4" t="s">
        <v>2935</v>
      </c>
      <c r="S1942" s="3" t="s">
        <v>6536</v>
      </c>
      <c r="T1942" s="4">
        <v>31.47</v>
      </c>
      <c r="U1942" s="4">
        <v>5047.2557478899998</v>
      </c>
      <c r="V1942" s="10">
        <v>4699.8197469999996</v>
      </c>
      <c r="W1942" s="4" t="s">
        <v>2935</v>
      </c>
      <c r="X1942" s="4">
        <v>35.39</v>
      </c>
      <c r="Y1942" s="4">
        <v>24.5</v>
      </c>
      <c r="Z1942" s="4" t="s">
        <v>2924</v>
      </c>
      <c r="AA1942" s="10" t="s">
        <v>2924</v>
      </c>
      <c r="AB1942" s="10" t="s">
        <v>2935</v>
      </c>
      <c r="AC1942" s="4">
        <v>10.227537999999999</v>
      </c>
      <c r="AD1942" s="4">
        <v>8.4503203639314997</v>
      </c>
      <c r="AE1942" s="4">
        <v>9.6890658429847996</v>
      </c>
      <c r="AF1942" s="4" t="s">
        <v>2924</v>
      </c>
      <c r="AG1942" s="4" t="s">
        <v>2924</v>
      </c>
      <c r="AH1942" s="4" t="s">
        <v>2924</v>
      </c>
      <c r="AI1942" s="4">
        <v>15.291544999999999</v>
      </c>
      <c r="AJ1942" s="4">
        <v>15.869894</v>
      </c>
    </row>
    <row r="1943" spans="1:36" hidden="1" x14ac:dyDescent="0.3">
      <c r="A1943" s="1" t="s">
        <v>2149</v>
      </c>
      <c r="B1943" s="2">
        <v>4137426</v>
      </c>
      <c r="C1943" s="3" t="s">
        <v>2919</v>
      </c>
      <c r="D1943" s="4">
        <v>5963.9614545200002</v>
      </c>
      <c r="E1943" s="3" t="s">
        <v>2946</v>
      </c>
      <c r="F1943" s="3" t="s">
        <v>2991</v>
      </c>
      <c r="G1943" s="3" t="s">
        <v>2991</v>
      </c>
      <c r="H1943" s="3" t="s">
        <v>3031</v>
      </c>
      <c r="I1943" s="3" t="s">
        <v>3032</v>
      </c>
      <c r="J1943" s="18">
        <v>-17.071725000000001</v>
      </c>
      <c r="K1943" s="18">
        <v>22.854006999999999</v>
      </c>
      <c r="L1943" s="18">
        <v>34.551575</v>
      </c>
      <c r="M1943" s="18">
        <v>9.0625610000000005</v>
      </c>
      <c r="N1943" s="4">
        <v>34.800995</v>
      </c>
      <c r="O1943" s="4">
        <v>29.893162</v>
      </c>
      <c r="P1943" s="4">
        <v>5.7400760000000002</v>
      </c>
      <c r="Q1943" s="4">
        <v>27.070288999999999</v>
      </c>
      <c r="R1943" s="4">
        <v>38.550977000000003</v>
      </c>
      <c r="S1943" s="3" t="s">
        <v>6813</v>
      </c>
      <c r="T1943" s="4">
        <v>55.96</v>
      </c>
      <c r="U1943" s="4">
        <v>5963.9614545200002</v>
      </c>
      <c r="V1943" s="10">
        <v>5561.4554539999999</v>
      </c>
      <c r="W1943" s="4" t="s">
        <v>2935</v>
      </c>
      <c r="X1943" s="18">
        <v>76.38</v>
      </c>
      <c r="Y1943" s="18">
        <v>37.424999999999997</v>
      </c>
      <c r="Z1943" s="4">
        <v>34.800995</v>
      </c>
      <c r="AA1943" s="10">
        <v>23.934987168500001</v>
      </c>
      <c r="AB1943" s="10">
        <v>29.390756302500002</v>
      </c>
      <c r="AC1943" s="4">
        <v>10.741647</v>
      </c>
      <c r="AD1943" s="4">
        <v>8.3833824758392996</v>
      </c>
      <c r="AE1943" s="4">
        <v>9.6352812887108001</v>
      </c>
      <c r="AF1943" s="4">
        <v>27.070288999999999</v>
      </c>
      <c r="AG1943" s="4">
        <v>16.913759221440799</v>
      </c>
      <c r="AH1943" s="4">
        <v>19.020025492476101</v>
      </c>
      <c r="AI1943" s="4">
        <v>5.7400760000000002</v>
      </c>
      <c r="AJ1943" s="4">
        <v>8.1384530000000002</v>
      </c>
    </row>
    <row r="1944" spans="1:36" hidden="1" x14ac:dyDescent="0.3">
      <c r="A1944" s="1" t="s">
        <v>1938</v>
      </c>
      <c r="B1944" s="2">
        <v>4248918</v>
      </c>
      <c r="C1944" s="3" t="s">
        <v>2941</v>
      </c>
      <c r="D1944" s="4">
        <v>772.19450646999996</v>
      </c>
      <c r="E1944" s="3" t="s">
        <v>2930</v>
      </c>
      <c r="F1944" s="3" t="s">
        <v>2954</v>
      </c>
      <c r="G1944" s="3" t="s">
        <v>2955</v>
      </c>
      <c r="H1944" s="3" t="s">
        <v>3393</v>
      </c>
      <c r="I1944" s="3" t="s">
        <v>3394</v>
      </c>
      <c r="J1944" s="4">
        <v>2.2116899999999999</v>
      </c>
      <c r="K1944" s="4">
        <v>18.498169000000001</v>
      </c>
      <c r="L1944" s="4">
        <v>17.422868000000001</v>
      </c>
      <c r="M1944" s="4">
        <v>3.1897929999999999</v>
      </c>
      <c r="N1944" s="4">
        <v>170.263158</v>
      </c>
      <c r="O1944" s="4">
        <v>22.387543000000001</v>
      </c>
      <c r="P1944" s="4">
        <v>3.4991889999999999</v>
      </c>
      <c r="Q1944" s="4">
        <v>84.777895000000001</v>
      </c>
      <c r="R1944" s="4">
        <v>18.717198</v>
      </c>
      <c r="S1944" s="3" t="s">
        <v>6539</v>
      </c>
      <c r="T1944" s="4">
        <v>6.47</v>
      </c>
      <c r="U1944" s="4">
        <v>772.19450646999996</v>
      </c>
      <c r="V1944" s="10">
        <v>666.92650600000002</v>
      </c>
      <c r="W1944" s="4" t="s">
        <v>2935</v>
      </c>
      <c r="X1944" s="5" t="s">
        <v>3920</v>
      </c>
      <c r="Y1944" s="4">
        <v>4.57</v>
      </c>
      <c r="Z1944" s="4">
        <v>170.263158</v>
      </c>
      <c r="AA1944" s="10">
        <v>37.660069848600003</v>
      </c>
      <c r="AB1944" s="10">
        <v>66.894127377900006</v>
      </c>
      <c r="AC1944" s="4">
        <v>6.9553380000000002</v>
      </c>
      <c r="AD1944" s="4">
        <v>5.8348214146670996</v>
      </c>
      <c r="AE1944" s="4">
        <v>6.3510513481473003</v>
      </c>
      <c r="AF1944" s="4">
        <v>84.777895000000001</v>
      </c>
      <c r="AG1944" s="4">
        <v>14.569412353252201</v>
      </c>
      <c r="AH1944" s="4">
        <v>17.341986716186501</v>
      </c>
      <c r="AI1944" s="4">
        <v>3.4991889999999999</v>
      </c>
      <c r="AJ1944" s="4">
        <v>3.4991889999999999</v>
      </c>
    </row>
    <row r="1945" spans="1:36" hidden="1" x14ac:dyDescent="0.3">
      <c r="A1945" s="1" t="s">
        <v>1939</v>
      </c>
      <c r="B1945" s="2">
        <v>4093773</v>
      </c>
      <c r="C1945" s="3" t="s">
        <v>2919</v>
      </c>
      <c r="D1945" s="4">
        <v>7715.3343832999999</v>
      </c>
      <c r="E1945" s="3" t="s">
        <v>2946</v>
      </c>
      <c r="F1945" s="3" t="s">
        <v>2947</v>
      </c>
      <c r="G1945" s="3" t="s">
        <v>2948</v>
      </c>
      <c r="H1945" s="3" t="s">
        <v>2990</v>
      </c>
      <c r="I1945" s="3" t="s">
        <v>2950</v>
      </c>
      <c r="J1945" s="4">
        <v>-24.738053000000001</v>
      </c>
      <c r="K1945" s="4">
        <v>-7.5643440000000002</v>
      </c>
      <c r="L1945" s="4">
        <v>-12.272862999999999</v>
      </c>
      <c r="M1945" s="4">
        <v>2.1505380000000001</v>
      </c>
      <c r="N1945" s="4">
        <v>17.003464000000001</v>
      </c>
      <c r="O1945" s="4">
        <v>11.691147000000001</v>
      </c>
      <c r="P1945" s="4">
        <v>1.863334</v>
      </c>
      <c r="Q1945" s="4">
        <v>8.2002430000000004</v>
      </c>
      <c r="R1945" s="4">
        <v>11.121712</v>
      </c>
      <c r="S1945" s="3" t="s">
        <v>6540</v>
      </c>
      <c r="T1945" s="4">
        <v>29.45</v>
      </c>
      <c r="U1945" s="4">
        <v>7715.3343832999999</v>
      </c>
      <c r="V1945" s="10">
        <v>13397.032383</v>
      </c>
      <c r="W1945" s="4">
        <v>3.5653650254668898</v>
      </c>
      <c r="X1945" s="4">
        <v>45.47</v>
      </c>
      <c r="Y1945" s="4">
        <v>27.5</v>
      </c>
      <c r="Z1945" s="4">
        <v>17.003464000000001</v>
      </c>
      <c r="AA1945" s="10">
        <v>8.0055454372000003</v>
      </c>
      <c r="AB1945" s="10">
        <v>8.0553618074000006</v>
      </c>
      <c r="AC1945" s="4">
        <v>2.3867210000000001</v>
      </c>
      <c r="AD1945" s="4">
        <v>2.5040204286229</v>
      </c>
      <c r="AE1945" s="4">
        <v>2.5220042233840001</v>
      </c>
      <c r="AF1945" s="4">
        <v>8.2002430000000004</v>
      </c>
      <c r="AG1945" s="4">
        <v>7.5065581413095996</v>
      </c>
      <c r="AH1945" s="4">
        <v>7.4966105201347997</v>
      </c>
      <c r="AI1945" s="4">
        <v>1.863334</v>
      </c>
      <c r="AJ1945" s="4" t="s">
        <v>2924</v>
      </c>
    </row>
    <row r="1946" spans="1:36" hidden="1" x14ac:dyDescent="0.3">
      <c r="A1946" s="1" t="s">
        <v>1940</v>
      </c>
      <c r="B1946" s="2">
        <v>4273972</v>
      </c>
      <c r="C1946" s="3" t="s">
        <v>2936</v>
      </c>
      <c r="D1946" s="4">
        <v>2130.4753619399999</v>
      </c>
      <c r="E1946" s="3" t="s">
        <v>2937</v>
      </c>
      <c r="F1946" s="3" t="s">
        <v>2967</v>
      </c>
      <c r="G1946" s="3" t="s">
        <v>2968</v>
      </c>
      <c r="H1946" s="3" t="s">
        <v>3000</v>
      </c>
      <c r="I1946" s="3" t="s">
        <v>3389</v>
      </c>
      <c r="J1946" s="4">
        <v>33.28877</v>
      </c>
      <c r="K1946" s="4">
        <v>16.13279</v>
      </c>
      <c r="L1946" s="4">
        <v>24.859110999999999</v>
      </c>
      <c r="M1946" s="4">
        <v>0.40282000000000001</v>
      </c>
      <c r="N1946" s="4">
        <v>108.36956499999999</v>
      </c>
      <c r="O1946" s="4">
        <v>11.854934999999999</v>
      </c>
      <c r="P1946" s="4">
        <v>1.6053459999999999</v>
      </c>
      <c r="Q1946" s="4">
        <v>12.155975</v>
      </c>
      <c r="R1946" s="4">
        <v>10.670108000000001</v>
      </c>
      <c r="S1946" s="3" t="s">
        <v>6541</v>
      </c>
      <c r="T1946" s="4">
        <v>19.940000000000001</v>
      </c>
      <c r="U1946" s="4">
        <v>2130.4753619399999</v>
      </c>
      <c r="V1946" s="10">
        <v>4471.5753610000002</v>
      </c>
      <c r="W1946" s="4" t="s">
        <v>2935</v>
      </c>
      <c r="X1946" s="4">
        <v>20.45</v>
      </c>
      <c r="Y1946" s="4">
        <v>12.86</v>
      </c>
      <c r="Z1946" s="4">
        <v>104.947368</v>
      </c>
      <c r="AA1946" s="10">
        <v>20.792492179300002</v>
      </c>
      <c r="AB1946" s="10">
        <v>23.6247526746</v>
      </c>
      <c r="AC1946" s="4">
        <v>2.6493509999999998</v>
      </c>
      <c r="AD1946" s="4">
        <v>2.5051312509226</v>
      </c>
      <c r="AE1946" s="4">
        <v>2.6134658200727001</v>
      </c>
      <c r="AF1946" s="4">
        <v>12.155975</v>
      </c>
      <c r="AG1946" s="4">
        <v>14.3179113876629</v>
      </c>
      <c r="AH1946" s="4">
        <v>15.4368622640481</v>
      </c>
      <c r="AI1946" s="4">
        <v>1.6053459999999999</v>
      </c>
      <c r="AJ1946" s="4" t="s">
        <v>2924</v>
      </c>
    </row>
    <row r="1947" spans="1:36" hidden="1" x14ac:dyDescent="0.3">
      <c r="A1947" s="1" t="s">
        <v>1941</v>
      </c>
      <c r="B1947" s="2">
        <v>10835011</v>
      </c>
      <c r="C1947" s="3" t="s">
        <v>2919</v>
      </c>
      <c r="D1947" s="4">
        <v>1786.41430926</v>
      </c>
      <c r="E1947" s="3" t="s">
        <v>2946</v>
      </c>
      <c r="F1947" s="3" t="s">
        <v>2947</v>
      </c>
      <c r="G1947" s="3" t="s">
        <v>2948</v>
      </c>
      <c r="H1947" s="3" t="s">
        <v>2990</v>
      </c>
      <c r="I1947" s="3" t="s">
        <v>2950</v>
      </c>
      <c r="J1947" s="4">
        <v>66.241252000000003</v>
      </c>
      <c r="K1947" s="4">
        <v>39.145417000000002</v>
      </c>
      <c r="L1947" s="4">
        <v>26.583072000000001</v>
      </c>
      <c r="M1947" s="4">
        <v>10.630137</v>
      </c>
      <c r="N1947" s="4">
        <v>11.374648000000001</v>
      </c>
      <c r="O1947" s="4">
        <v>22.813559000000001</v>
      </c>
      <c r="P1947" s="4">
        <v>1.959433</v>
      </c>
      <c r="Q1947" s="4">
        <v>17.781161000000001</v>
      </c>
      <c r="R1947" s="4">
        <v>6.7687340000000003</v>
      </c>
      <c r="S1947" s="3" t="s">
        <v>6542</v>
      </c>
      <c r="T1947" s="4">
        <v>20.190000000000001</v>
      </c>
      <c r="U1947" s="4">
        <v>1786.41430926</v>
      </c>
      <c r="V1947" s="10">
        <v>1689.3703089999999</v>
      </c>
      <c r="W1947" s="4">
        <v>3.96235760277365</v>
      </c>
      <c r="X1947" s="4">
        <v>20.420000000000002</v>
      </c>
      <c r="Y1947" s="5" t="s">
        <v>4145</v>
      </c>
      <c r="Z1947" s="4">
        <v>11.374648000000001</v>
      </c>
      <c r="AA1947" s="10">
        <v>19.4134615384</v>
      </c>
      <c r="AB1947" s="10">
        <v>21.9146857701</v>
      </c>
      <c r="AC1947" s="4">
        <v>3.7724479999999998</v>
      </c>
      <c r="AD1947" s="4">
        <v>3.1896348243857</v>
      </c>
      <c r="AE1947" s="4">
        <v>3.5774011445512999</v>
      </c>
      <c r="AF1947" s="4">
        <v>17.781161000000001</v>
      </c>
      <c r="AG1947" s="4">
        <v>13.056653058984701</v>
      </c>
      <c r="AH1947" s="4">
        <v>14.9927219057687</v>
      </c>
      <c r="AI1947" s="4">
        <v>1.959433</v>
      </c>
      <c r="AJ1947" s="4">
        <v>4.6520739999999998</v>
      </c>
    </row>
    <row r="1948" spans="1:36" hidden="1" x14ac:dyDescent="0.3">
      <c r="A1948" s="1" t="s">
        <v>1942</v>
      </c>
      <c r="B1948" s="2">
        <v>102752</v>
      </c>
      <c r="C1948" s="3" t="s">
        <v>2936</v>
      </c>
      <c r="D1948" s="4">
        <v>629.80220496000004</v>
      </c>
      <c r="E1948" s="3" t="s">
        <v>2930</v>
      </c>
      <c r="F1948" s="3" t="s">
        <v>2954</v>
      </c>
      <c r="G1948" s="3" t="s">
        <v>2955</v>
      </c>
      <c r="H1948" s="3" t="s">
        <v>3267</v>
      </c>
      <c r="I1948" s="3" t="s">
        <v>3166</v>
      </c>
      <c r="J1948" s="4">
        <v>49.375152999999997</v>
      </c>
      <c r="K1948" s="4">
        <v>18.668483999999999</v>
      </c>
      <c r="L1948" s="4">
        <v>24.586144000000001</v>
      </c>
      <c r="M1948" s="4">
        <v>1.718672</v>
      </c>
      <c r="N1948" s="4">
        <v>9.4805598755832001</v>
      </c>
      <c r="O1948" s="4" t="s">
        <v>2924</v>
      </c>
      <c r="P1948" s="4">
        <v>0.75170199999999998</v>
      </c>
      <c r="Q1948" s="4" t="s">
        <v>2935</v>
      </c>
      <c r="R1948" s="4" t="s">
        <v>2935</v>
      </c>
      <c r="S1948" s="3" t="s">
        <v>6543</v>
      </c>
      <c r="T1948" s="4">
        <v>60.96</v>
      </c>
      <c r="U1948" s="4">
        <v>629.80220496000004</v>
      </c>
      <c r="V1948" s="10" t="s">
        <v>2935</v>
      </c>
      <c r="W1948" s="4">
        <v>1.1811023622047201</v>
      </c>
      <c r="X1948" s="4">
        <v>63.27</v>
      </c>
      <c r="Y1948" s="4">
        <v>36.93</v>
      </c>
      <c r="Z1948" s="4">
        <v>9.4938479999999998</v>
      </c>
      <c r="AA1948" s="10">
        <v>12.1604938271</v>
      </c>
      <c r="AB1948" s="10">
        <v>12.2107438016</v>
      </c>
      <c r="AC1948" s="4" t="s">
        <v>2935</v>
      </c>
      <c r="AD1948" s="4" t="s">
        <v>2935</v>
      </c>
      <c r="AE1948" s="4" t="s">
        <v>2935</v>
      </c>
      <c r="AF1948" s="4" t="s">
        <v>2935</v>
      </c>
      <c r="AG1948" s="4" t="s">
        <v>2935</v>
      </c>
      <c r="AH1948" s="4" t="s">
        <v>2935</v>
      </c>
      <c r="AI1948" s="4">
        <v>0.75170199999999998</v>
      </c>
      <c r="AJ1948" s="4">
        <v>0.95199400000000001</v>
      </c>
    </row>
    <row r="1949" spans="1:36" hidden="1" x14ac:dyDescent="0.3">
      <c r="A1949" s="1" t="s">
        <v>1943</v>
      </c>
      <c r="B1949" s="2">
        <v>5986202</v>
      </c>
      <c r="C1949" s="3" t="s">
        <v>2919</v>
      </c>
      <c r="D1949" s="4">
        <v>3936.2920349400001</v>
      </c>
      <c r="E1949" s="3" t="s">
        <v>2920</v>
      </c>
      <c r="F1949" s="3" t="s">
        <v>2961</v>
      </c>
      <c r="G1949" s="3" t="s">
        <v>2974</v>
      </c>
      <c r="H1949" s="3" t="s">
        <v>3005</v>
      </c>
      <c r="I1949" s="3" t="s">
        <v>3006</v>
      </c>
      <c r="J1949" s="4">
        <v>-23.410596000000002</v>
      </c>
      <c r="K1949" s="4">
        <v>-25.579151</v>
      </c>
      <c r="L1949" s="4">
        <v>-23.764008</v>
      </c>
      <c r="M1949" s="4">
        <v>5.4719559999999996</v>
      </c>
      <c r="N1949" s="4">
        <v>19.453322</v>
      </c>
      <c r="O1949" s="4">
        <v>13.678297000000001</v>
      </c>
      <c r="P1949" s="4">
        <v>2.7594850000000002</v>
      </c>
      <c r="Q1949" s="4">
        <v>11.110523000000001</v>
      </c>
      <c r="R1949" s="4">
        <v>16.895019000000001</v>
      </c>
      <c r="S1949" s="3" t="s">
        <v>6544</v>
      </c>
      <c r="T1949" s="4">
        <v>23.13</v>
      </c>
      <c r="U1949" s="4">
        <v>3936.2920349400001</v>
      </c>
      <c r="V1949" s="10">
        <v>4667.5530339999996</v>
      </c>
      <c r="W1949" s="4" t="s">
        <v>2935</v>
      </c>
      <c r="X1949" s="4">
        <v>34.625</v>
      </c>
      <c r="Y1949" s="4">
        <v>21.39</v>
      </c>
      <c r="Z1949" s="4">
        <v>19.453322</v>
      </c>
      <c r="AA1949" s="10">
        <v>19.279819954899999</v>
      </c>
      <c r="AB1949" s="10">
        <v>19.3994799966</v>
      </c>
      <c r="AC1949" s="4">
        <v>0.97725799999999996</v>
      </c>
      <c r="AD1949" s="4">
        <v>0.90738718384549999</v>
      </c>
      <c r="AE1949" s="4">
        <v>0.94808229606950001</v>
      </c>
      <c r="AF1949" s="4">
        <v>11.110523000000001</v>
      </c>
      <c r="AG1949" s="4">
        <v>10.485998983650299</v>
      </c>
      <c r="AH1949" s="4">
        <v>10.609403905111799</v>
      </c>
      <c r="AI1949" s="4">
        <v>2.7594850000000002</v>
      </c>
      <c r="AJ1949" s="4" t="s">
        <v>2924</v>
      </c>
    </row>
    <row r="1950" spans="1:36" hidden="1" x14ac:dyDescent="0.3">
      <c r="A1950" s="1" t="s">
        <v>1944</v>
      </c>
      <c r="B1950" s="2">
        <v>4041363</v>
      </c>
      <c r="C1950" s="3" t="s">
        <v>2936</v>
      </c>
      <c r="D1950" s="4">
        <v>532847.72542190005</v>
      </c>
      <c r="E1950" s="3" t="s">
        <v>2946</v>
      </c>
      <c r="F1950" s="3" t="s">
        <v>2947</v>
      </c>
      <c r="G1950" s="3" t="s">
        <v>2948</v>
      </c>
      <c r="H1950" s="3" t="s">
        <v>2949</v>
      </c>
      <c r="I1950" s="3" t="s">
        <v>2950</v>
      </c>
      <c r="J1950" s="4">
        <v>65.410753</v>
      </c>
      <c r="K1950" s="4">
        <v>39.259849000000003</v>
      </c>
      <c r="L1950" s="5" t="s">
        <v>3775</v>
      </c>
      <c r="M1950" s="4">
        <v>4.6533150000000001</v>
      </c>
      <c r="N1950" s="4">
        <v>49.546509</v>
      </c>
      <c r="O1950" s="4">
        <v>46.957265</v>
      </c>
      <c r="P1950" s="4">
        <v>49.267229999999998</v>
      </c>
      <c r="Q1950" s="4">
        <v>26.383721000000001</v>
      </c>
      <c r="R1950" s="4">
        <v>48.486435999999998</v>
      </c>
      <c r="S1950" s="3" t="s">
        <v>6545</v>
      </c>
      <c r="T1950" s="4">
        <v>192.29</v>
      </c>
      <c r="U1950" s="4">
        <v>532847.72542190005</v>
      </c>
      <c r="V1950" s="10">
        <v>606904.72542100004</v>
      </c>
      <c r="W1950" s="4">
        <v>0.83207655104269596</v>
      </c>
      <c r="X1950" s="5" t="s">
        <v>6546</v>
      </c>
      <c r="Y1950" s="4">
        <v>99.26</v>
      </c>
      <c r="Z1950" s="4">
        <v>49.546509</v>
      </c>
      <c r="AA1950" s="10">
        <v>29.901411954899999</v>
      </c>
      <c r="AB1950" s="10">
        <v>30.577018180100001</v>
      </c>
      <c r="AC1950" s="4">
        <v>11.277613000000001</v>
      </c>
      <c r="AD1950" s="4">
        <v>10.171028653294099</v>
      </c>
      <c r="AE1950" s="4">
        <v>10.452085623797</v>
      </c>
      <c r="AF1950" s="4">
        <v>26.383721000000001</v>
      </c>
      <c r="AG1950" s="4">
        <v>19.356150784784202</v>
      </c>
      <c r="AH1950" s="4">
        <v>20.080143746670998</v>
      </c>
      <c r="AI1950" s="4">
        <v>49.267229999999998</v>
      </c>
      <c r="AJ1950" s="4" t="s">
        <v>2924</v>
      </c>
    </row>
    <row r="1951" spans="1:36" hidden="1" x14ac:dyDescent="0.3">
      <c r="A1951" s="1" t="s">
        <v>1945</v>
      </c>
      <c r="B1951" s="2">
        <v>4287903</v>
      </c>
      <c r="C1951" s="3" t="s">
        <v>2936</v>
      </c>
      <c r="D1951" s="4">
        <v>620.46319549999998</v>
      </c>
      <c r="E1951" s="3" t="s">
        <v>2930</v>
      </c>
      <c r="F1951" s="3" t="s">
        <v>2954</v>
      </c>
      <c r="G1951" s="3" t="s">
        <v>3052</v>
      </c>
      <c r="H1951" s="3" t="s">
        <v>3053</v>
      </c>
      <c r="I1951" s="3" t="s">
        <v>2972</v>
      </c>
      <c r="J1951" s="4">
        <v>6.9012180000000001</v>
      </c>
      <c r="K1951" s="4">
        <v>-3.067485</v>
      </c>
      <c r="L1951" s="4">
        <v>0.50890599999999997</v>
      </c>
      <c r="M1951" s="4">
        <v>1.152369</v>
      </c>
      <c r="N1951" s="4">
        <v>7.5238095238095202</v>
      </c>
      <c r="O1951" s="4">
        <v>35.013722712118202</v>
      </c>
      <c r="P1951" s="4">
        <v>0.94025199999999998</v>
      </c>
      <c r="Q1951" s="4" t="s">
        <v>2935</v>
      </c>
      <c r="R1951" s="4" t="s">
        <v>2935</v>
      </c>
      <c r="S1951" s="3" t="s">
        <v>6547</v>
      </c>
      <c r="T1951" s="5" t="s">
        <v>6548</v>
      </c>
      <c r="U1951" s="4">
        <v>620.46319549999998</v>
      </c>
      <c r="V1951" s="10" t="s">
        <v>2935</v>
      </c>
      <c r="W1951" s="4">
        <v>18.227848101265799</v>
      </c>
      <c r="X1951" s="5" t="s">
        <v>6549</v>
      </c>
      <c r="Y1951" s="5" t="s">
        <v>6550</v>
      </c>
      <c r="Z1951" s="4">
        <v>7.8140450000000001</v>
      </c>
      <c r="AA1951" s="10">
        <v>19.305962854299999</v>
      </c>
      <c r="AB1951" s="10" t="s">
        <v>2924</v>
      </c>
      <c r="AC1951" s="4" t="s">
        <v>2935</v>
      </c>
      <c r="AD1951" s="4" t="s">
        <v>2935</v>
      </c>
      <c r="AE1951" s="4" t="s">
        <v>2935</v>
      </c>
      <c r="AF1951" s="4" t="s">
        <v>2935</v>
      </c>
      <c r="AG1951" s="4" t="s">
        <v>2935</v>
      </c>
      <c r="AH1951" s="4" t="s">
        <v>2935</v>
      </c>
      <c r="AI1951" s="4">
        <v>0.94025199999999998</v>
      </c>
      <c r="AJ1951" s="4">
        <v>0.94025199999999998</v>
      </c>
    </row>
    <row r="1952" spans="1:36" hidden="1" x14ac:dyDescent="0.3">
      <c r="A1952" s="1" t="s">
        <v>1946</v>
      </c>
      <c r="B1952" s="2">
        <v>4930128</v>
      </c>
      <c r="C1952" s="3" t="s">
        <v>2919</v>
      </c>
      <c r="D1952" s="4">
        <v>70856.920667409999</v>
      </c>
      <c r="E1952" s="3" t="s">
        <v>2925</v>
      </c>
      <c r="F1952" s="3" t="s">
        <v>2926</v>
      </c>
      <c r="G1952" s="3" t="s">
        <v>2927</v>
      </c>
      <c r="H1952" s="3" t="s">
        <v>3026</v>
      </c>
      <c r="I1952" s="3" t="s">
        <v>3027</v>
      </c>
      <c r="J1952" s="4">
        <v>24.333441000000001</v>
      </c>
      <c r="K1952" s="4">
        <v>8.8412389999999998</v>
      </c>
      <c r="L1952" s="4">
        <v>1.8243210000000001</v>
      </c>
      <c r="M1952" s="4">
        <v>1.1538109999999999</v>
      </c>
      <c r="N1952" s="4">
        <v>30.388719999999999</v>
      </c>
      <c r="O1952" s="4">
        <v>36.839151000000001</v>
      </c>
      <c r="P1952" s="4" t="s">
        <v>2924</v>
      </c>
      <c r="Q1952" s="4">
        <v>18.591888000000001</v>
      </c>
      <c r="R1952" s="4">
        <v>50.258744</v>
      </c>
      <c r="S1952" s="3" t="s">
        <v>6551</v>
      </c>
      <c r="T1952" s="4">
        <v>1227.3699999999999</v>
      </c>
      <c r="U1952" s="4">
        <v>70856.920667409999</v>
      </c>
      <c r="V1952" s="10">
        <v>78382.173666999995</v>
      </c>
      <c r="W1952" s="4" t="s">
        <v>2935</v>
      </c>
      <c r="X1952" s="5" t="s">
        <v>6552</v>
      </c>
      <c r="Y1952" s="5" t="s">
        <v>6553</v>
      </c>
      <c r="Z1952" s="4">
        <v>30.388719999999999</v>
      </c>
      <c r="AA1952" s="10">
        <v>27.855205673699999</v>
      </c>
      <c r="AB1952" s="10">
        <v>30.0231477914</v>
      </c>
      <c r="AC1952" s="4">
        <v>4.7663539999999998</v>
      </c>
      <c r="AD1952" s="4">
        <v>4.5205409586189003</v>
      </c>
      <c r="AE1952" s="4">
        <v>4.7050060720296996</v>
      </c>
      <c r="AF1952" s="4">
        <v>18.591888000000001</v>
      </c>
      <c r="AG1952" s="4">
        <v>20.098475611363401</v>
      </c>
      <c r="AH1952" s="4">
        <v>21.010338031872902</v>
      </c>
      <c r="AI1952" s="4" t="s">
        <v>2924</v>
      </c>
      <c r="AJ1952" s="4" t="s">
        <v>2924</v>
      </c>
    </row>
    <row r="1953" spans="1:36" hidden="1" x14ac:dyDescent="0.3">
      <c r="A1953" s="1" t="s">
        <v>1947</v>
      </c>
      <c r="B1953" s="2">
        <v>28943809</v>
      </c>
      <c r="C1953" s="3" t="s">
        <v>2936</v>
      </c>
      <c r="D1953" s="4">
        <v>3935.1940100000002</v>
      </c>
      <c r="E1953" s="3" t="s">
        <v>2920</v>
      </c>
      <c r="F1953" s="3" t="s">
        <v>2921</v>
      </c>
      <c r="G1953" s="3" t="s">
        <v>3114</v>
      </c>
      <c r="H1953" s="3" t="s">
        <v>3114</v>
      </c>
      <c r="I1953" s="3" t="s">
        <v>3051</v>
      </c>
      <c r="J1953" s="4">
        <v>34.507041999999998</v>
      </c>
      <c r="K1953" s="4">
        <v>-26.854955</v>
      </c>
      <c r="L1953" s="4">
        <v>-11.930835999999999</v>
      </c>
      <c r="M1953" s="4">
        <v>1.66334</v>
      </c>
      <c r="N1953" s="4">
        <v>3.0317460000000001</v>
      </c>
      <c r="O1953" s="4">
        <v>6.068308</v>
      </c>
      <c r="P1953" s="4">
        <v>7.9832809999999998</v>
      </c>
      <c r="Q1953" s="4">
        <v>6.5107559999999998</v>
      </c>
      <c r="R1953" s="4">
        <v>12.601685</v>
      </c>
      <c r="S1953" s="3" t="s">
        <v>6554</v>
      </c>
      <c r="T1953" s="4">
        <v>15.28</v>
      </c>
      <c r="U1953" s="4">
        <v>3935.1940100000002</v>
      </c>
      <c r="V1953" s="10">
        <v>11921.194009999999</v>
      </c>
      <c r="W1953" s="4">
        <v>7.3298429319371703</v>
      </c>
      <c r="X1953" s="4">
        <v>23.1</v>
      </c>
      <c r="Y1953" s="5" t="s">
        <v>6555</v>
      </c>
      <c r="Z1953" s="4">
        <v>3.0317460000000001</v>
      </c>
      <c r="AA1953" s="10">
        <v>3.9066295093000001</v>
      </c>
      <c r="AB1953" s="10">
        <v>3.7281568558</v>
      </c>
      <c r="AC1953" s="4">
        <v>1.860071</v>
      </c>
      <c r="AD1953" s="4">
        <v>1.8697089278678001</v>
      </c>
      <c r="AE1953" s="4">
        <v>1.8631043739516999</v>
      </c>
      <c r="AF1953" s="4">
        <v>6.5107559999999998</v>
      </c>
      <c r="AG1953" s="4">
        <v>6.0150221282205996</v>
      </c>
      <c r="AH1953" s="4">
        <v>6.1355630779814998</v>
      </c>
      <c r="AI1953" s="4">
        <v>7.9832809999999998</v>
      </c>
      <c r="AJ1953" s="4" t="s">
        <v>2924</v>
      </c>
    </row>
    <row r="1954" spans="1:36" hidden="1" x14ac:dyDescent="0.3">
      <c r="A1954" s="1" t="s">
        <v>1948</v>
      </c>
      <c r="B1954" s="2">
        <v>5298992</v>
      </c>
      <c r="C1954" s="3" t="s">
        <v>2919</v>
      </c>
      <c r="D1954" s="4">
        <v>676.73705050000001</v>
      </c>
      <c r="E1954" s="3" t="s">
        <v>2920</v>
      </c>
      <c r="F1954" s="3" t="s">
        <v>2921</v>
      </c>
      <c r="G1954" s="3" t="s">
        <v>2942</v>
      </c>
      <c r="H1954" s="3" t="s">
        <v>2942</v>
      </c>
      <c r="I1954" s="3" t="s">
        <v>2943</v>
      </c>
      <c r="J1954" s="4">
        <v>28.037382999999998</v>
      </c>
      <c r="K1954" s="4">
        <v>4.352557</v>
      </c>
      <c r="L1954" s="4">
        <v>10.10333</v>
      </c>
      <c r="M1954" s="4">
        <v>12.823529000000001</v>
      </c>
      <c r="N1954" s="4" t="s">
        <v>2924</v>
      </c>
      <c r="O1954" s="4" t="s">
        <v>2924</v>
      </c>
      <c r="P1954" s="4">
        <v>2.4697399999999998</v>
      </c>
      <c r="Q1954" s="4" t="s">
        <v>2924</v>
      </c>
      <c r="R1954" s="4" t="s">
        <v>2924</v>
      </c>
      <c r="S1954" s="3" t="s">
        <v>6556</v>
      </c>
      <c r="T1954" s="4">
        <v>9.59</v>
      </c>
      <c r="U1954" s="4">
        <v>676.73705050000001</v>
      </c>
      <c r="V1954" s="10">
        <v>414.31704999999999</v>
      </c>
      <c r="W1954" s="4" t="s">
        <v>2935</v>
      </c>
      <c r="X1954" s="4">
        <v>16.649999999999999</v>
      </c>
      <c r="Y1954" s="4">
        <v>6.33</v>
      </c>
      <c r="Z1954" s="4" t="s">
        <v>2924</v>
      </c>
      <c r="AA1954" s="10" t="s">
        <v>2924</v>
      </c>
      <c r="AB1954" s="10" t="s">
        <v>2924</v>
      </c>
      <c r="AC1954" s="4" t="s">
        <v>2935</v>
      </c>
      <c r="AD1954" s="4" t="s">
        <v>2935</v>
      </c>
      <c r="AE1954" s="4" t="s">
        <v>2935</v>
      </c>
      <c r="AF1954" s="4" t="s">
        <v>2924</v>
      </c>
      <c r="AG1954" s="4" t="s">
        <v>2924</v>
      </c>
      <c r="AH1954" s="4" t="s">
        <v>2924</v>
      </c>
      <c r="AI1954" s="4">
        <v>2.4697399999999998</v>
      </c>
      <c r="AJ1954" s="4">
        <v>2.4697399999999998</v>
      </c>
    </row>
    <row r="1955" spans="1:36" hidden="1" x14ac:dyDescent="0.3">
      <c r="A1955" s="1" t="s">
        <v>1949</v>
      </c>
      <c r="B1955" s="2">
        <v>1023406</v>
      </c>
      <c r="C1955" s="3" t="s">
        <v>2936</v>
      </c>
      <c r="D1955" s="4">
        <v>1091.5290646799999</v>
      </c>
      <c r="E1955" s="3" t="s">
        <v>2930</v>
      </c>
      <c r="F1955" s="3" t="s">
        <v>2931</v>
      </c>
      <c r="G1955" s="3" t="s">
        <v>2931</v>
      </c>
      <c r="H1955" s="3" t="s">
        <v>2932</v>
      </c>
      <c r="I1955" s="3" t="s">
        <v>2933</v>
      </c>
      <c r="J1955" s="4">
        <v>6.1533800000000003</v>
      </c>
      <c r="K1955" s="4">
        <v>11.706538999999999</v>
      </c>
      <c r="L1955" s="4">
        <v>9.3691440000000004</v>
      </c>
      <c r="M1955" s="4">
        <v>1.2724120000000001</v>
      </c>
      <c r="N1955" s="4">
        <v>14.4115226337449</v>
      </c>
      <c r="O1955" s="4">
        <v>13.225076</v>
      </c>
      <c r="P1955" s="4">
        <v>0.95269199999999998</v>
      </c>
      <c r="Q1955" s="4" t="s">
        <v>2935</v>
      </c>
      <c r="R1955" s="4" t="s">
        <v>2935</v>
      </c>
      <c r="S1955" s="3" t="s">
        <v>6557</v>
      </c>
      <c r="T1955" s="4">
        <v>35.020000000000003</v>
      </c>
      <c r="U1955" s="4">
        <v>1091.5290646799999</v>
      </c>
      <c r="V1955" s="10" t="s">
        <v>2935</v>
      </c>
      <c r="W1955" s="4">
        <v>1.7133066818960601</v>
      </c>
      <c r="X1955" s="4">
        <v>37.56</v>
      </c>
      <c r="Y1955" s="4">
        <v>27.69</v>
      </c>
      <c r="Z1955" s="4">
        <v>14.399671</v>
      </c>
      <c r="AA1955" s="10">
        <v>15.3059440559</v>
      </c>
      <c r="AB1955" s="10">
        <v>14.3642329778</v>
      </c>
      <c r="AC1955" s="4" t="s">
        <v>2935</v>
      </c>
      <c r="AD1955" s="4" t="s">
        <v>2935</v>
      </c>
      <c r="AE1955" s="4" t="s">
        <v>2935</v>
      </c>
      <c r="AF1955" s="4" t="s">
        <v>2935</v>
      </c>
      <c r="AG1955" s="4" t="s">
        <v>2935</v>
      </c>
      <c r="AH1955" s="4" t="s">
        <v>2935</v>
      </c>
      <c r="AI1955" s="4">
        <v>0.95269199999999998</v>
      </c>
      <c r="AJ1955" s="4">
        <v>1.1163529999999999</v>
      </c>
    </row>
    <row r="1956" spans="1:36" hidden="1" x14ac:dyDescent="0.3">
      <c r="A1956" s="1" t="s">
        <v>1950</v>
      </c>
      <c r="B1956" s="2">
        <v>4986717</v>
      </c>
      <c r="C1956" s="3" t="s">
        <v>2936</v>
      </c>
      <c r="D1956" s="4">
        <v>1041.84995295</v>
      </c>
      <c r="E1956" s="3" t="s">
        <v>3033</v>
      </c>
      <c r="F1956" s="3" t="s">
        <v>3033</v>
      </c>
      <c r="G1956" s="3" t="s">
        <v>3034</v>
      </c>
      <c r="H1956" s="3" t="s">
        <v>3035</v>
      </c>
      <c r="I1956" s="3" t="s">
        <v>3776</v>
      </c>
      <c r="J1956" s="4">
        <v>-23.191489000000001</v>
      </c>
      <c r="K1956" s="4">
        <v>3.083952</v>
      </c>
      <c r="L1956" s="4">
        <v>11.488573000000001</v>
      </c>
      <c r="M1956" s="4">
        <v>1.862303</v>
      </c>
      <c r="N1956" s="4">
        <v>33.425925999999997</v>
      </c>
      <c r="O1956" s="4" t="s">
        <v>2924</v>
      </c>
      <c r="P1956" s="4">
        <v>2.1873490000000002</v>
      </c>
      <c r="Q1956" s="4">
        <v>8.431737</v>
      </c>
      <c r="R1956" s="4" t="s">
        <v>2924</v>
      </c>
      <c r="S1956" s="3" t="s">
        <v>6558</v>
      </c>
      <c r="T1956" s="4">
        <v>18.05</v>
      </c>
      <c r="U1956" s="4">
        <v>1041.84995295</v>
      </c>
      <c r="V1956" s="10">
        <v>2082.849952</v>
      </c>
      <c r="W1956" s="4">
        <v>0.45872576177285301</v>
      </c>
      <c r="X1956" s="4">
        <v>28.48</v>
      </c>
      <c r="Y1956" s="4">
        <v>14.94</v>
      </c>
      <c r="Z1956" s="4">
        <v>33.425925999999997</v>
      </c>
      <c r="AA1956" s="10">
        <v>10.0764807681</v>
      </c>
      <c r="AB1956" s="10">
        <v>10.666524840199999</v>
      </c>
      <c r="AC1956" s="4">
        <v>1.089642</v>
      </c>
      <c r="AD1956" s="4">
        <v>1.0625317440835</v>
      </c>
      <c r="AE1956" s="4">
        <v>1.1007012669741001</v>
      </c>
      <c r="AF1956" s="4">
        <v>8.431737</v>
      </c>
      <c r="AG1956" s="4">
        <v>6.3901824999471</v>
      </c>
      <c r="AH1956" s="4">
        <v>6.7236667393206</v>
      </c>
      <c r="AI1956" s="4">
        <v>2.1873490000000002</v>
      </c>
      <c r="AJ1956" s="4">
        <v>2.7590949999999999</v>
      </c>
    </row>
    <row r="1957" spans="1:36" hidden="1" x14ac:dyDescent="0.3">
      <c r="A1957" s="1" t="s">
        <v>1951</v>
      </c>
      <c r="B1957" s="2">
        <v>4087066</v>
      </c>
      <c r="C1957" s="3" t="s">
        <v>2936</v>
      </c>
      <c r="D1957" s="4">
        <v>4882.8747092399999</v>
      </c>
      <c r="E1957" s="3" t="s">
        <v>3095</v>
      </c>
      <c r="F1957" s="3" t="s">
        <v>3095</v>
      </c>
      <c r="G1957" s="3" t="s">
        <v>3215</v>
      </c>
      <c r="H1957" s="3" t="s">
        <v>3216</v>
      </c>
      <c r="I1957" s="3" t="s">
        <v>3777</v>
      </c>
      <c r="J1957" s="4">
        <v>21.504891000000001</v>
      </c>
      <c r="K1957" s="4">
        <v>11.334804</v>
      </c>
      <c r="L1957" s="4">
        <v>1.7773859999999999</v>
      </c>
      <c r="M1957" s="4">
        <v>2.1895959999999999</v>
      </c>
      <c r="N1957" s="4">
        <v>41.235954999999997</v>
      </c>
      <c r="O1957" s="4" t="s">
        <v>2924</v>
      </c>
      <c r="P1957" s="4">
        <v>2.0440510000000001</v>
      </c>
      <c r="Q1957" s="4">
        <v>16.354253</v>
      </c>
      <c r="R1957" s="4" t="s">
        <v>2924</v>
      </c>
      <c r="S1957" s="3" t="s">
        <v>6559</v>
      </c>
      <c r="T1957" s="4">
        <v>80.739999999999995</v>
      </c>
      <c r="U1957" s="4">
        <v>4882.8747092399999</v>
      </c>
      <c r="V1957" s="10">
        <v>7367.4887090000002</v>
      </c>
      <c r="W1957" s="4">
        <v>0.59450086698043103</v>
      </c>
      <c r="X1957" s="4">
        <v>84.3</v>
      </c>
      <c r="Y1957" s="4">
        <v>59.41</v>
      </c>
      <c r="Z1957" s="4">
        <v>41.235954999999997</v>
      </c>
      <c r="AA1957" s="10">
        <v>38.288993218500003</v>
      </c>
      <c r="AB1957" s="10">
        <v>41.720492336900001</v>
      </c>
      <c r="AC1957" s="4">
        <v>8.2757249999999996</v>
      </c>
      <c r="AD1957" s="4">
        <v>7.7187521375239996</v>
      </c>
      <c r="AE1957" s="4">
        <v>8.3214787618538004</v>
      </c>
      <c r="AF1957" s="4">
        <v>16.354253</v>
      </c>
      <c r="AG1957" s="4">
        <v>12.7484567880727</v>
      </c>
      <c r="AH1957" s="4">
        <v>13.484675846290299</v>
      </c>
      <c r="AI1957" s="4">
        <v>2.0440510000000001</v>
      </c>
      <c r="AJ1957" s="4">
        <v>2.533099</v>
      </c>
    </row>
    <row r="1958" spans="1:36" hidden="1" x14ac:dyDescent="0.3">
      <c r="A1958" s="1" t="s">
        <v>1952</v>
      </c>
      <c r="B1958" s="2">
        <v>100631</v>
      </c>
      <c r="C1958" s="3" t="s">
        <v>2957</v>
      </c>
      <c r="D1958" s="4">
        <v>784.94080009000004</v>
      </c>
      <c r="E1958" s="3" t="s">
        <v>2930</v>
      </c>
      <c r="F1958" s="3" t="s">
        <v>2931</v>
      </c>
      <c r="G1958" s="3" t="s">
        <v>2931</v>
      </c>
      <c r="H1958" s="3" t="s">
        <v>2932</v>
      </c>
      <c r="I1958" s="3" t="s">
        <v>2933</v>
      </c>
      <c r="J1958" s="4">
        <v>71.567796999999999</v>
      </c>
      <c r="K1958" s="4">
        <v>18.357206000000001</v>
      </c>
      <c r="L1958" s="4">
        <v>11.236264</v>
      </c>
      <c r="M1958" s="4">
        <v>9.8888000000000004E-2</v>
      </c>
      <c r="N1958" s="4">
        <v>21.768817204301101</v>
      </c>
      <c r="O1958" s="4" t="s">
        <v>2935</v>
      </c>
      <c r="P1958" s="4">
        <v>1.5196099999999999</v>
      </c>
      <c r="Q1958" s="4" t="s">
        <v>2935</v>
      </c>
      <c r="R1958" s="4" t="s">
        <v>2935</v>
      </c>
      <c r="S1958" s="3" t="s">
        <v>6560</v>
      </c>
      <c r="T1958" s="4">
        <v>40.49</v>
      </c>
      <c r="U1958" s="4">
        <v>784.94080009000004</v>
      </c>
      <c r="V1958" s="10" t="s">
        <v>2935</v>
      </c>
      <c r="W1958" s="4">
        <v>2.2721659669054102</v>
      </c>
      <c r="X1958" s="4">
        <v>41.99</v>
      </c>
      <c r="Y1958" s="4">
        <v>22.86</v>
      </c>
      <c r="Z1958" s="4">
        <v>32.007905000000001</v>
      </c>
      <c r="AA1958" s="10">
        <v>9.4973377429999992</v>
      </c>
      <c r="AB1958" s="10">
        <v>10.3909235321</v>
      </c>
      <c r="AC1958" s="4" t="s">
        <v>2935</v>
      </c>
      <c r="AD1958" s="4" t="s">
        <v>2935</v>
      </c>
      <c r="AE1958" s="4" t="s">
        <v>2935</v>
      </c>
      <c r="AF1958" s="4" t="s">
        <v>2935</v>
      </c>
      <c r="AG1958" s="4" t="s">
        <v>2935</v>
      </c>
      <c r="AH1958" s="4" t="s">
        <v>2935</v>
      </c>
      <c r="AI1958" s="4">
        <v>1.5196099999999999</v>
      </c>
      <c r="AJ1958" s="4">
        <v>1.9640089999999999</v>
      </c>
    </row>
    <row r="1959" spans="1:36" hidden="1" x14ac:dyDescent="0.3">
      <c r="A1959" s="1" t="s">
        <v>1953</v>
      </c>
      <c r="B1959" s="2">
        <v>4322169</v>
      </c>
      <c r="C1959" s="3" t="s">
        <v>2919</v>
      </c>
      <c r="D1959" s="4">
        <v>722.63027617</v>
      </c>
      <c r="E1959" s="3" t="s">
        <v>2920</v>
      </c>
      <c r="F1959" s="3" t="s">
        <v>2961</v>
      </c>
      <c r="G1959" s="3" t="s">
        <v>2962</v>
      </c>
      <c r="H1959" s="3" t="s">
        <v>2963</v>
      </c>
      <c r="I1959" s="3" t="s">
        <v>2964</v>
      </c>
      <c r="J1959" s="4">
        <v>65.152838000000003</v>
      </c>
      <c r="K1959" s="4">
        <v>13.505402</v>
      </c>
      <c r="L1959" s="4">
        <v>17.966313</v>
      </c>
      <c r="M1959" s="4">
        <v>4.5907080000000002</v>
      </c>
      <c r="N1959" s="4" t="s">
        <v>2924</v>
      </c>
      <c r="O1959" s="4" t="s">
        <v>2924</v>
      </c>
      <c r="P1959" s="4">
        <v>1.373874</v>
      </c>
      <c r="Q1959" s="4">
        <v>20.125513999999999</v>
      </c>
      <c r="R1959" s="4">
        <v>22.385849</v>
      </c>
      <c r="S1959" s="3" t="s">
        <v>6561</v>
      </c>
      <c r="T1959" s="4">
        <v>18.91</v>
      </c>
      <c r="U1959" s="4">
        <v>722.63027617</v>
      </c>
      <c r="V1959" s="10">
        <v>848.74827600000003</v>
      </c>
      <c r="W1959" s="4" t="s">
        <v>2935</v>
      </c>
      <c r="X1959" s="4">
        <v>20.729900000000001</v>
      </c>
      <c r="Y1959" s="5" t="s">
        <v>6562</v>
      </c>
      <c r="Z1959" s="4" t="s">
        <v>2924</v>
      </c>
      <c r="AA1959" s="10" t="s">
        <v>2924</v>
      </c>
      <c r="AB1959" s="10" t="s">
        <v>2924</v>
      </c>
      <c r="AC1959" s="4">
        <v>1.0822430000000001</v>
      </c>
      <c r="AD1959" s="4">
        <v>1.0193411301829001</v>
      </c>
      <c r="AE1959" s="4">
        <v>1.0654448402865</v>
      </c>
      <c r="AF1959" s="4">
        <v>20.125513999999999</v>
      </c>
      <c r="AG1959" s="4">
        <v>11.0647365120751</v>
      </c>
      <c r="AH1959" s="4">
        <v>12.721047302158301</v>
      </c>
      <c r="AI1959" s="4">
        <v>1.373874</v>
      </c>
      <c r="AJ1959" s="4">
        <v>3.1910229999999999</v>
      </c>
    </row>
    <row r="1960" spans="1:36" hidden="1" x14ac:dyDescent="0.3">
      <c r="A1960" s="1" t="s">
        <v>1954</v>
      </c>
      <c r="B1960" s="2">
        <v>5136798</v>
      </c>
      <c r="C1960" s="3" t="s">
        <v>2941</v>
      </c>
      <c r="D1960" s="4">
        <v>637.84775423999997</v>
      </c>
      <c r="E1960" s="3" t="s">
        <v>2920</v>
      </c>
      <c r="F1960" s="3" t="s">
        <v>2961</v>
      </c>
      <c r="G1960" s="3" t="s">
        <v>2962</v>
      </c>
      <c r="H1960" s="3" t="s">
        <v>3090</v>
      </c>
      <c r="I1960" s="3" t="s">
        <v>2964</v>
      </c>
      <c r="J1960" s="4">
        <v>-16.327826999999999</v>
      </c>
      <c r="K1960" s="4">
        <v>-12.462612</v>
      </c>
      <c r="L1960" s="4">
        <v>-1.2002999999999999</v>
      </c>
      <c r="M1960" s="4">
        <v>14.871347999999999</v>
      </c>
      <c r="N1960" s="4" t="s">
        <v>2924</v>
      </c>
      <c r="O1960" s="4" t="s">
        <v>2924</v>
      </c>
      <c r="P1960" s="4">
        <v>1.719546</v>
      </c>
      <c r="Q1960" s="4" t="s">
        <v>2924</v>
      </c>
      <c r="R1960" s="4" t="s">
        <v>2924</v>
      </c>
      <c r="S1960" s="3" t="s">
        <v>6563</v>
      </c>
      <c r="T1960" s="4">
        <v>26.34</v>
      </c>
      <c r="U1960" s="4">
        <v>637.84775423999997</v>
      </c>
      <c r="V1960" s="10">
        <v>641.02775399999996</v>
      </c>
      <c r="W1960" s="4" t="s">
        <v>2935</v>
      </c>
      <c r="X1960" s="4">
        <v>36.229999999999997</v>
      </c>
      <c r="Y1960" s="4">
        <v>22.41</v>
      </c>
      <c r="Z1960" s="4" t="s">
        <v>2924</v>
      </c>
      <c r="AA1960" s="10" t="s">
        <v>2924</v>
      </c>
      <c r="AB1960" s="10" t="s">
        <v>2924</v>
      </c>
      <c r="AC1960" s="4">
        <v>3.3796469999999998</v>
      </c>
      <c r="AD1960" s="4">
        <v>2.7732015376975001</v>
      </c>
      <c r="AE1960" s="4">
        <v>3.161140904492</v>
      </c>
      <c r="AF1960" s="4" t="s">
        <v>2924</v>
      </c>
      <c r="AG1960" s="4">
        <v>32.633736731982196</v>
      </c>
      <c r="AH1960" s="4">
        <v>74.898669642231198</v>
      </c>
      <c r="AI1960" s="4">
        <v>1.719546</v>
      </c>
      <c r="AJ1960" s="4">
        <v>3.2716430000000001</v>
      </c>
    </row>
    <row r="1961" spans="1:36" hidden="1" x14ac:dyDescent="0.3">
      <c r="A1961" s="1" t="s">
        <v>1955</v>
      </c>
      <c r="B1961" s="2">
        <v>117185744</v>
      </c>
      <c r="C1961" s="3" t="s">
        <v>2941</v>
      </c>
      <c r="D1961" s="4">
        <v>726.21991249999996</v>
      </c>
      <c r="E1961" s="3" t="s">
        <v>2920</v>
      </c>
      <c r="F1961" s="3" t="s">
        <v>2921</v>
      </c>
      <c r="G1961" s="3" t="s">
        <v>2942</v>
      </c>
      <c r="H1961" s="3" t="s">
        <v>2942</v>
      </c>
      <c r="I1961" s="3" t="s">
        <v>3270</v>
      </c>
      <c r="J1961" s="4">
        <v>-27.951388999999999</v>
      </c>
      <c r="K1961" s="4">
        <v>-27.951388999999999</v>
      </c>
      <c r="L1961" s="4">
        <v>-31.268632</v>
      </c>
      <c r="M1961" s="4">
        <v>-13.685523999999999</v>
      </c>
      <c r="N1961" s="4" t="s">
        <v>2935</v>
      </c>
      <c r="O1961" s="4" t="s">
        <v>2935</v>
      </c>
      <c r="P1961" s="4" t="s">
        <v>2935</v>
      </c>
      <c r="Q1961" s="4" t="s">
        <v>2935</v>
      </c>
      <c r="R1961" s="4" t="s">
        <v>2935</v>
      </c>
      <c r="S1961" s="3" t="s">
        <v>6564</v>
      </c>
      <c r="T1961" s="4">
        <v>20.75</v>
      </c>
      <c r="U1961" s="4">
        <v>726.21991249999996</v>
      </c>
      <c r="V1961" s="10">
        <v>372.10491200000001</v>
      </c>
      <c r="W1961" s="4" t="s">
        <v>2935</v>
      </c>
      <c r="X1961" s="4">
        <v>31.13</v>
      </c>
      <c r="Y1961" s="4">
        <v>19.57</v>
      </c>
      <c r="Z1961" s="4" t="s">
        <v>2935</v>
      </c>
      <c r="AA1961" s="10" t="s">
        <v>2924</v>
      </c>
      <c r="AB1961" s="10" t="s">
        <v>2935</v>
      </c>
      <c r="AC1961" s="4" t="s">
        <v>2935</v>
      </c>
      <c r="AD1961" s="4" t="s">
        <v>2935</v>
      </c>
      <c r="AE1961" s="4" t="s">
        <v>2935</v>
      </c>
      <c r="AF1961" s="4" t="s">
        <v>2935</v>
      </c>
      <c r="AG1961" s="4" t="s">
        <v>2935</v>
      </c>
      <c r="AH1961" s="4" t="s">
        <v>2935</v>
      </c>
      <c r="AI1961" s="4" t="s">
        <v>2935</v>
      </c>
      <c r="AJ1961" s="4" t="s">
        <v>2935</v>
      </c>
    </row>
    <row r="1962" spans="1:36" hidden="1" x14ac:dyDescent="0.3">
      <c r="A1962" s="1" t="s">
        <v>1956</v>
      </c>
      <c r="B1962" s="2">
        <v>4420334</v>
      </c>
      <c r="C1962" s="3" t="s">
        <v>2936</v>
      </c>
      <c r="D1962" s="4">
        <v>3946.3251916600002</v>
      </c>
      <c r="E1962" s="3" t="s">
        <v>2930</v>
      </c>
      <c r="F1962" s="3" t="s">
        <v>2958</v>
      </c>
      <c r="G1962" s="3" t="s">
        <v>2958</v>
      </c>
      <c r="H1962" s="3" t="s">
        <v>3044</v>
      </c>
      <c r="I1962" s="3" t="s">
        <v>3093</v>
      </c>
      <c r="J1962" s="4">
        <v>86.247085999999996</v>
      </c>
      <c r="K1962" s="4">
        <v>-4.4829650000000001</v>
      </c>
      <c r="L1962" s="4">
        <v>-0.311915</v>
      </c>
      <c r="M1962" s="4">
        <v>7.4646939999999997</v>
      </c>
      <c r="N1962" s="4" t="s">
        <v>2924</v>
      </c>
      <c r="O1962" s="4">
        <v>5.0378229489198496</v>
      </c>
      <c r="P1962" s="4">
        <v>3.3935019999999998</v>
      </c>
      <c r="Q1962" s="4">
        <v>53.089937999999997</v>
      </c>
      <c r="R1962" s="4">
        <v>2.1376620000000002</v>
      </c>
      <c r="S1962" s="3" t="s">
        <v>6565</v>
      </c>
      <c r="T1962" s="4">
        <v>15.98</v>
      </c>
      <c r="U1962" s="4">
        <v>3946.3251916600002</v>
      </c>
      <c r="V1962" s="10">
        <v>3105.6551909999998</v>
      </c>
      <c r="W1962" s="4" t="s">
        <v>2935</v>
      </c>
      <c r="X1962" s="4">
        <v>23.79</v>
      </c>
      <c r="Y1962" s="5" t="s">
        <v>4582</v>
      </c>
      <c r="Z1962" s="4">
        <v>129.918699</v>
      </c>
      <c r="AA1962" s="10">
        <v>33.798646361999999</v>
      </c>
      <c r="AB1962" s="10">
        <v>174.60664335659999</v>
      </c>
      <c r="AC1962" s="4">
        <v>0.37803700000000001</v>
      </c>
      <c r="AD1962" s="4">
        <v>0.27544836957699997</v>
      </c>
      <c r="AE1962" s="4">
        <v>0.33530438818109998</v>
      </c>
      <c r="AF1962" s="4">
        <v>53.089937999999997</v>
      </c>
      <c r="AG1962" s="4">
        <v>7.7437718575146999</v>
      </c>
      <c r="AH1962" s="4">
        <v>15.4492560999002</v>
      </c>
      <c r="AI1962" s="4">
        <v>3.3935019999999998</v>
      </c>
      <c r="AJ1962" s="4">
        <v>3.3935019999999998</v>
      </c>
    </row>
    <row r="1963" spans="1:36" hidden="1" x14ac:dyDescent="0.3">
      <c r="A1963" s="1" t="s">
        <v>1957</v>
      </c>
      <c r="B1963" s="2">
        <v>4399014</v>
      </c>
      <c r="C1963" s="3" t="s">
        <v>2936</v>
      </c>
      <c r="D1963" s="4">
        <v>7274.9173145699997</v>
      </c>
      <c r="E1963" s="3" t="s">
        <v>2937</v>
      </c>
      <c r="F1963" s="3" t="s">
        <v>2938</v>
      </c>
      <c r="G1963" s="3" t="s">
        <v>3047</v>
      </c>
      <c r="H1963" s="3" t="s">
        <v>3104</v>
      </c>
      <c r="I1963" s="3" t="s">
        <v>3523</v>
      </c>
      <c r="J1963" s="4">
        <v>14.853621</v>
      </c>
      <c r="K1963" s="4">
        <v>6.1520929999999998</v>
      </c>
      <c r="L1963" s="4">
        <v>6.2630679999999996</v>
      </c>
      <c r="M1963" s="4">
        <v>2.9558010000000001</v>
      </c>
      <c r="N1963" s="4">
        <v>10.856394</v>
      </c>
      <c r="O1963" s="4" t="s">
        <v>2924</v>
      </c>
      <c r="P1963" s="4">
        <v>1.773439</v>
      </c>
      <c r="Q1963" s="4">
        <v>6.4018480000000002</v>
      </c>
      <c r="R1963" s="4">
        <v>247.696988</v>
      </c>
      <c r="S1963" s="3" t="s">
        <v>6566</v>
      </c>
      <c r="T1963" s="4">
        <v>111.81</v>
      </c>
      <c r="U1963" s="4">
        <v>7274.9173145699997</v>
      </c>
      <c r="V1963" s="10">
        <v>8650.8173139999999</v>
      </c>
      <c r="W1963" s="4">
        <v>1.6456488686163999</v>
      </c>
      <c r="X1963" s="4">
        <v>127.98</v>
      </c>
      <c r="Y1963" s="4">
        <v>93.34</v>
      </c>
      <c r="Z1963" s="4">
        <v>10.856394</v>
      </c>
      <c r="AA1963" s="10">
        <v>10.58185535</v>
      </c>
      <c r="AB1963" s="10">
        <v>9.8642072461999994</v>
      </c>
      <c r="AC1963" s="4">
        <v>0.81620000000000004</v>
      </c>
      <c r="AD1963" s="4">
        <v>0.84731104300269999</v>
      </c>
      <c r="AE1963" s="4">
        <v>0.82028103749900005</v>
      </c>
      <c r="AF1963" s="4">
        <v>6.4018480000000002</v>
      </c>
      <c r="AG1963" s="4">
        <v>6.8325753950849997</v>
      </c>
      <c r="AH1963" s="4">
        <v>6.7035335845833002</v>
      </c>
      <c r="AI1963" s="4">
        <v>1.773439</v>
      </c>
      <c r="AJ1963" s="4">
        <v>3.920407</v>
      </c>
    </row>
    <row r="1964" spans="1:36" hidden="1" x14ac:dyDescent="0.3">
      <c r="A1964" s="1" t="s">
        <v>1958</v>
      </c>
      <c r="B1964" s="2">
        <v>4293959</v>
      </c>
      <c r="C1964" s="3" t="s">
        <v>2919</v>
      </c>
      <c r="D1964" s="4">
        <v>2755.7696175900001</v>
      </c>
      <c r="E1964" s="3" t="s">
        <v>2946</v>
      </c>
      <c r="F1964" s="3" t="s">
        <v>3022</v>
      </c>
      <c r="G1964" s="3" t="s">
        <v>3029</v>
      </c>
      <c r="H1964" s="3" t="s">
        <v>3030</v>
      </c>
      <c r="I1964" s="3" t="s">
        <v>3194</v>
      </c>
      <c r="J1964" s="4">
        <v>36.866129999999998</v>
      </c>
      <c r="K1964" s="4">
        <v>6.8900699999999997</v>
      </c>
      <c r="L1964" s="4">
        <v>17.298528000000001</v>
      </c>
      <c r="M1964" s="4">
        <v>9.4293300000000002</v>
      </c>
      <c r="N1964" s="4">
        <v>21.464272000000001</v>
      </c>
      <c r="O1964" s="4" t="s">
        <v>2924</v>
      </c>
      <c r="P1964" s="4">
        <v>3.5038779999999998</v>
      </c>
      <c r="Q1964" s="4">
        <v>13.474641999999999</v>
      </c>
      <c r="R1964" s="4" t="s">
        <v>2924</v>
      </c>
      <c r="S1964" s="3" t="s">
        <v>6567</v>
      </c>
      <c r="T1964" s="4">
        <v>164.91</v>
      </c>
      <c r="U1964" s="4">
        <v>2755.7696175900001</v>
      </c>
      <c r="V1964" s="10">
        <v>3435.8046169999998</v>
      </c>
      <c r="W1964" s="4" t="s">
        <v>2935</v>
      </c>
      <c r="X1964" s="4">
        <v>168.68</v>
      </c>
      <c r="Y1964" s="5" t="s">
        <v>6568</v>
      </c>
      <c r="Z1964" s="4">
        <v>21.464272000000001</v>
      </c>
      <c r="AA1964" s="10">
        <v>17.719492408600001</v>
      </c>
      <c r="AB1964" s="10">
        <v>18.022950819599998</v>
      </c>
      <c r="AC1964" s="4">
        <v>2.142617</v>
      </c>
      <c r="AD1964" s="4">
        <v>2.0142369491743999</v>
      </c>
      <c r="AE1964" s="4">
        <v>2.0512510928265</v>
      </c>
      <c r="AF1964" s="4">
        <v>13.474641999999999</v>
      </c>
      <c r="AG1964" s="4">
        <v>11.8069090049983</v>
      </c>
      <c r="AH1964" s="4">
        <v>11.807862562548101</v>
      </c>
      <c r="AI1964" s="4">
        <v>3.5038779999999998</v>
      </c>
      <c r="AJ1964" s="4">
        <v>12.422599</v>
      </c>
    </row>
    <row r="1965" spans="1:36" hidden="1" x14ac:dyDescent="0.3">
      <c r="A1965" s="1" t="s">
        <v>1959</v>
      </c>
      <c r="B1965" s="2">
        <v>6331068</v>
      </c>
      <c r="C1965" s="3" t="s">
        <v>2936</v>
      </c>
      <c r="D1965" s="4">
        <v>40425.4050288</v>
      </c>
      <c r="E1965" s="3" t="s">
        <v>2937</v>
      </c>
      <c r="F1965" s="3" t="s">
        <v>2938</v>
      </c>
      <c r="G1965" s="3" t="s">
        <v>3047</v>
      </c>
      <c r="H1965" s="3" t="s">
        <v>3071</v>
      </c>
      <c r="I1965" s="3" t="s">
        <v>3778</v>
      </c>
      <c r="J1965" s="4">
        <v>19.002821999999998</v>
      </c>
      <c r="K1965" s="4">
        <v>7.9812209999999997</v>
      </c>
      <c r="L1965" s="4">
        <v>-1.7094020000000001</v>
      </c>
      <c r="M1965" s="4">
        <v>2.1190720000000001</v>
      </c>
      <c r="N1965" s="4">
        <v>25.199203000000001</v>
      </c>
      <c r="O1965" s="4">
        <v>30.481928</v>
      </c>
      <c r="P1965" s="4" t="s">
        <v>2924</v>
      </c>
      <c r="Q1965" s="4">
        <v>17.730084000000002</v>
      </c>
      <c r="R1965" s="4">
        <v>36.820568999999999</v>
      </c>
      <c r="S1965" s="3" t="s">
        <v>6569</v>
      </c>
      <c r="T1965" s="5" t="s">
        <v>6570</v>
      </c>
      <c r="U1965" s="4">
        <v>40425.4050288</v>
      </c>
      <c r="V1965" s="10">
        <v>47268.405028000001</v>
      </c>
      <c r="W1965" s="4">
        <v>1.5415019762845801</v>
      </c>
      <c r="X1965" s="4">
        <v>106.33</v>
      </c>
      <c r="Y1965" s="4">
        <v>83.99</v>
      </c>
      <c r="Z1965" s="4">
        <v>25.199203000000001</v>
      </c>
      <c r="AA1965" s="10">
        <v>25.106055719499999</v>
      </c>
      <c r="AB1965" s="10">
        <v>26.208043175899999</v>
      </c>
      <c r="AC1965" s="4">
        <v>3.3273549999999998</v>
      </c>
      <c r="AD1965" s="4">
        <v>3.2555490304018</v>
      </c>
      <c r="AE1965" s="4">
        <v>3.3139908546373</v>
      </c>
      <c r="AF1965" s="4">
        <v>17.730084000000002</v>
      </c>
      <c r="AG1965" s="4">
        <v>17.691639266718798</v>
      </c>
      <c r="AH1965" s="4">
        <v>18.544669009467999</v>
      </c>
      <c r="AI1965" s="4" t="s">
        <v>2924</v>
      </c>
      <c r="AJ1965" s="4" t="s">
        <v>2924</v>
      </c>
    </row>
    <row r="1966" spans="1:36" hidden="1" x14ac:dyDescent="0.3">
      <c r="A1966" s="1" t="s">
        <v>1960</v>
      </c>
      <c r="B1966" s="2">
        <v>4057017</v>
      </c>
      <c r="C1966" s="3" t="s">
        <v>2919</v>
      </c>
      <c r="D1966" s="4">
        <v>3378.8631742600001</v>
      </c>
      <c r="E1966" s="3" t="s">
        <v>3095</v>
      </c>
      <c r="F1966" s="3" t="s">
        <v>3095</v>
      </c>
      <c r="G1966" s="3" t="s">
        <v>3096</v>
      </c>
      <c r="H1966" s="3" t="s">
        <v>3096</v>
      </c>
      <c r="I1966" s="3" t="s">
        <v>3097</v>
      </c>
      <c r="J1966" s="4">
        <v>5.388128</v>
      </c>
      <c r="K1966" s="4">
        <v>-7.1600970000000004</v>
      </c>
      <c r="L1966" s="4">
        <v>4.8138059999999996</v>
      </c>
      <c r="M1966" s="4">
        <v>0.49763600000000002</v>
      </c>
      <c r="N1966" s="4">
        <v>11.157458999999999</v>
      </c>
      <c r="O1966" s="4">
        <v>36.751592000000002</v>
      </c>
      <c r="P1966" s="4">
        <v>2.068683</v>
      </c>
      <c r="Q1966" s="5" t="s">
        <v>3779</v>
      </c>
      <c r="R1966" s="4">
        <v>294.04261700000001</v>
      </c>
      <c r="S1966" s="3" t="s">
        <v>6571</v>
      </c>
      <c r="T1966" s="4">
        <v>80.78</v>
      </c>
      <c r="U1966" s="4">
        <v>3378.8631742600001</v>
      </c>
      <c r="V1966" s="10">
        <v>4109.9071739999999</v>
      </c>
      <c r="W1966" s="4">
        <v>2.3149294379796999</v>
      </c>
      <c r="X1966" s="4">
        <v>100.84099999999999</v>
      </c>
      <c r="Y1966" s="4">
        <v>73.424999999999997</v>
      </c>
      <c r="Z1966" s="4">
        <v>11.157458999999999</v>
      </c>
      <c r="AA1966" s="10">
        <v>12.805351679499999</v>
      </c>
      <c r="AB1966" s="10">
        <v>11.356144028099999</v>
      </c>
      <c r="AC1966" s="4">
        <v>3.0630950000000001</v>
      </c>
      <c r="AD1966" s="4">
        <v>2.9955591647230002</v>
      </c>
      <c r="AE1966" s="4">
        <v>3.0460679444136001</v>
      </c>
      <c r="AF1966" s="5" t="s">
        <v>3779</v>
      </c>
      <c r="AG1966" s="4">
        <v>8.1935948444975999</v>
      </c>
      <c r="AH1966" s="4">
        <v>8.1015319810763007</v>
      </c>
      <c r="AI1966" s="4">
        <v>2.068683</v>
      </c>
      <c r="AJ1966" s="4">
        <v>2.1253980000000001</v>
      </c>
    </row>
    <row r="1967" spans="1:36" hidden="1" x14ac:dyDescent="0.3">
      <c r="A1967" s="1" t="s">
        <v>1961</v>
      </c>
      <c r="B1967" s="2">
        <v>4157548</v>
      </c>
      <c r="C1967" s="3" t="s">
        <v>2936</v>
      </c>
      <c r="D1967" s="4">
        <v>3175.3079140099999</v>
      </c>
      <c r="E1967" s="3" t="s">
        <v>2977</v>
      </c>
      <c r="F1967" s="3" t="s">
        <v>2978</v>
      </c>
      <c r="G1967" s="3" t="s">
        <v>3141</v>
      </c>
      <c r="H1967" s="3" t="s">
        <v>3504</v>
      </c>
      <c r="I1967" s="3" t="s">
        <v>3780</v>
      </c>
      <c r="J1967" s="4">
        <v>55.402112000000002</v>
      </c>
      <c r="K1967" s="4">
        <v>20.617906999999999</v>
      </c>
      <c r="L1967" s="4">
        <v>2.683843</v>
      </c>
      <c r="M1967" s="4">
        <v>6.8715080000000004</v>
      </c>
      <c r="N1967" s="4">
        <v>13.963503649634999</v>
      </c>
      <c r="O1967" s="4">
        <v>17.518315000000001</v>
      </c>
      <c r="P1967" s="4">
        <v>5.1355700000000004</v>
      </c>
      <c r="Q1967" s="4">
        <v>7.130979</v>
      </c>
      <c r="R1967" s="4">
        <v>25.152716999999999</v>
      </c>
      <c r="S1967" s="3" t="s">
        <v>6572</v>
      </c>
      <c r="T1967" s="4">
        <v>19.13</v>
      </c>
      <c r="U1967" s="4">
        <v>3175.3079140099999</v>
      </c>
      <c r="V1967" s="10">
        <v>7344.9079140000003</v>
      </c>
      <c r="W1967" s="4">
        <v>6.2728698379508598</v>
      </c>
      <c r="X1967" s="4">
        <v>19.329999999999998</v>
      </c>
      <c r="Y1967" s="5" t="s">
        <v>6573</v>
      </c>
      <c r="Z1967" s="4">
        <v>13.882438</v>
      </c>
      <c r="AA1967" s="10">
        <v>23.3663124465</v>
      </c>
      <c r="AB1967" s="10">
        <v>13.1144169465</v>
      </c>
      <c r="AC1967" s="4">
        <v>3.994186</v>
      </c>
      <c r="AD1967" s="4">
        <v>3.9859724106469998</v>
      </c>
      <c r="AE1967" s="4">
        <v>4.0172102145114996</v>
      </c>
      <c r="AF1967" s="4">
        <v>7.130979</v>
      </c>
      <c r="AG1967" s="4">
        <v>15.4713706837336</v>
      </c>
      <c r="AH1967" s="4">
        <v>15.9558576023631</v>
      </c>
      <c r="AI1967" s="4">
        <v>5.1355700000000004</v>
      </c>
      <c r="AJ1967" s="4" t="s">
        <v>2924</v>
      </c>
    </row>
    <row r="1968" spans="1:36" hidden="1" x14ac:dyDescent="0.3">
      <c r="A1968" s="1" t="s">
        <v>1962</v>
      </c>
      <c r="B1968" s="2">
        <v>4076764</v>
      </c>
      <c r="C1968" s="3" t="s">
        <v>2936</v>
      </c>
      <c r="D1968" s="4">
        <v>12159.755713439999</v>
      </c>
      <c r="E1968" s="3" t="s">
        <v>3098</v>
      </c>
      <c r="F1968" s="3" t="s">
        <v>3098</v>
      </c>
      <c r="G1968" s="3" t="s">
        <v>3099</v>
      </c>
      <c r="H1968" s="3" t="s">
        <v>3158</v>
      </c>
      <c r="I1968" s="3" t="s">
        <v>3159</v>
      </c>
      <c r="J1968" s="4">
        <v>3.6157940000000002</v>
      </c>
      <c r="K1968" s="4">
        <v>9.6221540000000001</v>
      </c>
      <c r="L1968" s="4">
        <v>15.561603</v>
      </c>
      <c r="M1968" s="4">
        <v>6.6681889999999999</v>
      </c>
      <c r="N1968" s="4">
        <v>6.1924960000000002</v>
      </c>
      <c r="O1968" s="4">
        <v>7.2531059999999998</v>
      </c>
      <c r="P1968" s="4">
        <v>1.141551</v>
      </c>
      <c r="Q1968" s="4">
        <v>3.6104069999999999</v>
      </c>
      <c r="R1968" s="4">
        <v>21.403172999999999</v>
      </c>
      <c r="S1968" s="3" t="s">
        <v>6574</v>
      </c>
      <c r="T1968" s="4">
        <v>46.71</v>
      </c>
      <c r="U1968" s="4">
        <v>12159.755713439999</v>
      </c>
      <c r="V1968" s="10">
        <v>18925.755712999999</v>
      </c>
      <c r="W1968" s="4">
        <v>2.5690430314707799</v>
      </c>
      <c r="X1968" s="4">
        <v>55.95</v>
      </c>
      <c r="Y1968" s="4">
        <v>36.905000000000001</v>
      </c>
      <c r="Z1968" s="4">
        <v>6.1924960000000002</v>
      </c>
      <c r="AA1968" s="10">
        <v>8.4403968123999995</v>
      </c>
      <c r="AB1968" s="10">
        <v>8.2672127403999998</v>
      </c>
      <c r="AC1968" s="4">
        <v>1.9792670000000001</v>
      </c>
      <c r="AD1968" s="4">
        <v>2.1354583550400998</v>
      </c>
      <c r="AE1968" s="4">
        <v>2.0572255816392002</v>
      </c>
      <c r="AF1968" s="4">
        <v>3.6104069999999999</v>
      </c>
      <c r="AG1968" s="4">
        <v>4.3617618382765997</v>
      </c>
      <c r="AH1968" s="4">
        <v>4.2189598313414001</v>
      </c>
      <c r="AI1968" s="4">
        <v>1.141551</v>
      </c>
      <c r="AJ1968" s="4">
        <v>1.507406</v>
      </c>
    </row>
    <row r="1969" spans="1:36" hidden="1" x14ac:dyDescent="0.3">
      <c r="A1969" s="1" t="s">
        <v>1963</v>
      </c>
      <c r="B1969" s="2">
        <v>4007272</v>
      </c>
      <c r="C1969" s="3" t="s">
        <v>2936</v>
      </c>
      <c r="D1969" s="4">
        <v>952.29580420000002</v>
      </c>
      <c r="E1969" s="3" t="s">
        <v>2920</v>
      </c>
      <c r="F1969" s="3" t="s">
        <v>2961</v>
      </c>
      <c r="G1969" s="3" t="s">
        <v>2974</v>
      </c>
      <c r="H1969" s="3" t="s">
        <v>3003</v>
      </c>
      <c r="I1969" s="3" t="s">
        <v>3004</v>
      </c>
      <c r="J1969" s="4">
        <v>-34.690640000000002</v>
      </c>
      <c r="K1969" s="4">
        <v>-21.086262000000001</v>
      </c>
      <c r="L1969" s="4">
        <v>-8.450704</v>
      </c>
      <c r="M1969" s="4">
        <v>0.73409500000000005</v>
      </c>
      <c r="N1969" s="4" t="s">
        <v>2924</v>
      </c>
      <c r="O1969" s="4" t="s">
        <v>2924</v>
      </c>
      <c r="P1969" s="4">
        <v>1.0882019999999999</v>
      </c>
      <c r="Q1969" s="4">
        <v>3.9609920000000001</v>
      </c>
      <c r="R1969" s="4">
        <v>7.5405670000000002</v>
      </c>
      <c r="S1969" s="3" t="s">
        <v>6575</v>
      </c>
      <c r="T1969" s="4">
        <v>12.35</v>
      </c>
      <c r="U1969" s="4">
        <v>952.29580420000002</v>
      </c>
      <c r="V1969" s="10">
        <v>3079.858804</v>
      </c>
      <c r="W1969" s="4" t="s">
        <v>2935</v>
      </c>
      <c r="X1969" s="4">
        <v>28.35</v>
      </c>
      <c r="Y1969" s="4">
        <v>11.42</v>
      </c>
      <c r="Z1969" s="4" t="s">
        <v>2924</v>
      </c>
      <c r="AA1969" s="10">
        <v>7.2548904422999998</v>
      </c>
      <c r="AB1969" s="10">
        <v>8.2138391550000005</v>
      </c>
      <c r="AC1969" s="4">
        <v>0.28889100000000001</v>
      </c>
      <c r="AD1969" s="4">
        <v>0.27780285821189998</v>
      </c>
      <c r="AE1969" s="4">
        <v>0.28696482271079998</v>
      </c>
      <c r="AF1969" s="4">
        <v>3.9609920000000001</v>
      </c>
      <c r="AG1969" s="4">
        <v>5.2946346629149001</v>
      </c>
      <c r="AH1969" s="4">
        <v>5.6761751456024001</v>
      </c>
      <c r="AI1969" s="4">
        <v>1.0882019999999999</v>
      </c>
      <c r="AJ1969" s="4" t="s">
        <v>2924</v>
      </c>
    </row>
    <row r="1970" spans="1:36" hidden="1" x14ac:dyDescent="0.3">
      <c r="A1970" s="1" t="s">
        <v>1964</v>
      </c>
      <c r="B1970" s="2">
        <v>4014547</v>
      </c>
      <c r="C1970" s="3" t="s">
        <v>2936</v>
      </c>
      <c r="D1970" s="4">
        <v>17394.486769169998</v>
      </c>
      <c r="E1970" s="3" t="s">
        <v>2937</v>
      </c>
      <c r="F1970" s="3" t="s">
        <v>2938</v>
      </c>
      <c r="G1970" s="3" t="s">
        <v>2944</v>
      </c>
      <c r="H1970" s="3" t="s">
        <v>2944</v>
      </c>
      <c r="I1970" s="3" t="s">
        <v>3346</v>
      </c>
      <c r="J1970" s="4">
        <v>52.389899</v>
      </c>
      <c r="K1970" s="4">
        <v>23.972854000000002</v>
      </c>
      <c r="L1970" s="4">
        <v>10.882047</v>
      </c>
      <c r="M1970" s="4">
        <v>4.5260069999999999</v>
      </c>
      <c r="N1970" s="4">
        <v>17.308579000000002</v>
      </c>
      <c r="O1970" s="4">
        <v>13.368275000000001</v>
      </c>
      <c r="P1970" s="4">
        <v>3.0940249999999998</v>
      </c>
      <c r="Q1970" s="4">
        <v>9.0864860000000007</v>
      </c>
      <c r="R1970" s="4">
        <v>24.934661999999999</v>
      </c>
      <c r="S1970" s="3" t="s">
        <v>6576</v>
      </c>
      <c r="T1970" s="4">
        <v>202.77</v>
      </c>
      <c r="U1970" s="4">
        <v>17394.486769169998</v>
      </c>
      <c r="V1970" s="10">
        <v>22902.486768999999</v>
      </c>
      <c r="W1970" s="4">
        <v>1.1836070424619001</v>
      </c>
      <c r="X1970" s="5" t="s">
        <v>6577</v>
      </c>
      <c r="Y1970" s="4">
        <v>131.61000000000001</v>
      </c>
      <c r="Z1970" s="4">
        <v>17.308579000000002</v>
      </c>
      <c r="AA1970" s="10">
        <v>12.9032052791</v>
      </c>
      <c r="AB1970" s="10">
        <v>13.0885895539</v>
      </c>
      <c r="AC1970" s="4">
        <v>2.1939350000000002</v>
      </c>
      <c r="AD1970" s="4">
        <v>1.9268782144453001</v>
      </c>
      <c r="AE1970" s="4">
        <v>2.0834261295643</v>
      </c>
      <c r="AF1970" s="4">
        <v>9.0864860000000007</v>
      </c>
      <c r="AG1970" s="4">
        <v>8.2848892139379995</v>
      </c>
      <c r="AH1970" s="4">
        <v>8.5844919882870006</v>
      </c>
      <c r="AI1970" s="4">
        <v>3.0940249999999998</v>
      </c>
      <c r="AJ1970" s="4" t="s">
        <v>2924</v>
      </c>
    </row>
    <row r="1971" spans="1:36" hidden="1" x14ac:dyDescent="0.3">
      <c r="A1971" s="1" t="s">
        <v>1965</v>
      </c>
      <c r="B1971" s="2">
        <v>4913840</v>
      </c>
      <c r="C1971" s="3" t="s">
        <v>2936</v>
      </c>
      <c r="D1971" s="4">
        <v>1221.0934064</v>
      </c>
      <c r="E1971" s="3" t="s">
        <v>2925</v>
      </c>
      <c r="F1971" s="3" t="s">
        <v>2997</v>
      </c>
      <c r="G1971" s="3" t="s">
        <v>3128</v>
      </c>
      <c r="H1971" s="3" t="s">
        <v>3129</v>
      </c>
      <c r="I1971" s="3" t="s">
        <v>3343</v>
      </c>
      <c r="J1971" s="4">
        <v>-17.706790999999999</v>
      </c>
      <c r="K1971" s="4">
        <v>-9.7343080000000004</v>
      </c>
      <c r="L1971" s="4">
        <v>2.896442</v>
      </c>
      <c r="M1971" s="4">
        <v>1.8058099999999999</v>
      </c>
      <c r="N1971" s="4">
        <v>41.207627000000002</v>
      </c>
      <c r="O1971" s="4">
        <v>10.352627999999999</v>
      </c>
      <c r="P1971" s="4">
        <v>1.964547</v>
      </c>
      <c r="Q1971" s="4">
        <v>4.5551409999999999</v>
      </c>
      <c r="R1971" s="4">
        <v>19.180226000000001</v>
      </c>
      <c r="S1971" s="3" t="s">
        <v>6578</v>
      </c>
      <c r="T1971" s="4">
        <v>77.8</v>
      </c>
      <c r="U1971" s="4">
        <v>1221.0934064</v>
      </c>
      <c r="V1971" s="10">
        <v>1568.2304059999999</v>
      </c>
      <c r="W1971" s="4">
        <v>3.4447300771208198</v>
      </c>
      <c r="X1971" s="4">
        <v>113.88</v>
      </c>
      <c r="Y1971" s="4">
        <v>72.239999999999995</v>
      </c>
      <c r="Z1971" s="4">
        <v>41.207627000000002</v>
      </c>
      <c r="AA1971" s="10">
        <v>10.43105182</v>
      </c>
      <c r="AB1971" s="10">
        <v>10.9883280792</v>
      </c>
      <c r="AC1971" s="5" t="s">
        <v>6579</v>
      </c>
      <c r="AD1971" s="4">
        <v>1.0109342819075999</v>
      </c>
      <c r="AE1971" s="4">
        <v>1.0281484205810001</v>
      </c>
      <c r="AF1971" s="4">
        <v>4.5551409999999999</v>
      </c>
      <c r="AG1971" s="4">
        <v>6.7874070807185003</v>
      </c>
      <c r="AH1971" s="4">
        <v>7.3908511218681996</v>
      </c>
      <c r="AI1971" s="4">
        <v>1.964547</v>
      </c>
      <c r="AJ1971" s="4">
        <v>3.612053</v>
      </c>
    </row>
    <row r="1972" spans="1:36" hidden="1" x14ac:dyDescent="0.3">
      <c r="A1972" s="1" t="s">
        <v>1966</v>
      </c>
      <c r="B1972" s="2">
        <v>4261442</v>
      </c>
      <c r="C1972" s="3" t="s">
        <v>2919</v>
      </c>
      <c r="D1972" s="4">
        <v>1760.4844893</v>
      </c>
      <c r="E1972" s="3" t="s">
        <v>2930</v>
      </c>
      <c r="F1972" s="3" t="s">
        <v>2954</v>
      </c>
      <c r="G1972" s="3" t="s">
        <v>2955</v>
      </c>
      <c r="H1972" s="3" t="s">
        <v>2956</v>
      </c>
      <c r="I1972" s="3" t="s">
        <v>2972</v>
      </c>
      <c r="J1972" s="4">
        <v>6.5306119999999996</v>
      </c>
      <c r="K1972" s="4">
        <v>-1.1363639999999999</v>
      </c>
      <c r="L1972" s="4">
        <v>0</v>
      </c>
      <c r="M1972" s="4">
        <v>-0.57142899999999996</v>
      </c>
      <c r="N1972" s="4">
        <v>9.4909090000000003</v>
      </c>
      <c r="O1972" s="4" t="s">
        <v>2924</v>
      </c>
      <c r="P1972" s="4">
        <v>1.096408</v>
      </c>
      <c r="Q1972" s="4" t="s">
        <v>2935</v>
      </c>
      <c r="R1972" s="4">
        <v>8.4741719999999994</v>
      </c>
      <c r="S1972" s="3" t="s">
        <v>6580</v>
      </c>
      <c r="T1972" s="5" t="s">
        <v>6184</v>
      </c>
      <c r="U1972" s="4">
        <v>1760.4844893</v>
      </c>
      <c r="V1972" s="10">
        <v>2076.291479</v>
      </c>
      <c r="W1972" s="4">
        <v>20.689655172413801</v>
      </c>
      <c r="X1972" s="4">
        <v>5.78</v>
      </c>
      <c r="Y1972" s="4">
        <v>4.82</v>
      </c>
      <c r="Z1972" s="4">
        <v>9.4909090000000003</v>
      </c>
      <c r="AA1972" s="10">
        <v>4.3865546218000002</v>
      </c>
      <c r="AB1972" s="10">
        <v>4.0153846153000003</v>
      </c>
      <c r="AC1972" s="4">
        <v>5.8202569999999998</v>
      </c>
      <c r="AD1972" s="4">
        <v>4.8201775484620004</v>
      </c>
      <c r="AE1972" s="4">
        <v>5.1284564154750996</v>
      </c>
      <c r="AF1972" s="4" t="s">
        <v>2935</v>
      </c>
      <c r="AG1972" s="4" t="s">
        <v>2935</v>
      </c>
      <c r="AH1972" s="4" t="s">
        <v>2935</v>
      </c>
      <c r="AI1972" s="4">
        <v>1.096408</v>
      </c>
      <c r="AJ1972" s="4">
        <v>1.096408</v>
      </c>
    </row>
    <row r="1973" spans="1:36" hidden="1" x14ac:dyDescent="0.3">
      <c r="A1973" s="1" t="s">
        <v>1967</v>
      </c>
      <c r="B1973" s="2">
        <v>4185871</v>
      </c>
      <c r="C1973" s="3" t="s">
        <v>2936</v>
      </c>
      <c r="D1973" s="4">
        <v>1539.27779145</v>
      </c>
      <c r="E1973" s="3" t="s">
        <v>2930</v>
      </c>
      <c r="F1973" s="3" t="s">
        <v>2954</v>
      </c>
      <c r="G1973" s="3" t="s">
        <v>2955</v>
      </c>
      <c r="H1973" s="3" t="s">
        <v>2956</v>
      </c>
      <c r="I1973" s="3" t="s">
        <v>2972</v>
      </c>
      <c r="J1973" s="4">
        <v>41.290984000000002</v>
      </c>
      <c r="K1973" s="4">
        <v>37.9</v>
      </c>
      <c r="L1973" s="4">
        <v>22.360247999999999</v>
      </c>
      <c r="M1973" s="4">
        <v>14.630091</v>
      </c>
      <c r="N1973" s="4">
        <v>136.53465299999999</v>
      </c>
      <c r="O1973" s="4">
        <v>22.099359</v>
      </c>
      <c r="P1973" s="4">
        <v>4.3269529999999996</v>
      </c>
      <c r="Q1973" s="4">
        <v>26.594007999999999</v>
      </c>
      <c r="R1973" s="4">
        <v>25.916729</v>
      </c>
      <c r="S1973" s="3" t="s">
        <v>6581</v>
      </c>
      <c r="T1973" s="4">
        <v>13.79</v>
      </c>
      <c r="U1973" s="4">
        <v>1539.27779145</v>
      </c>
      <c r="V1973" s="10">
        <v>1857.9637909999999</v>
      </c>
      <c r="W1973" s="4">
        <v>1.0152284263959399</v>
      </c>
      <c r="X1973" s="4">
        <v>13.82</v>
      </c>
      <c r="Y1973" s="5" t="s">
        <v>4366</v>
      </c>
      <c r="Z1973" s="4">
        <v>136.53465299999999</v>
      </c>
      <c r="AA1973" s="10">
        <v>14.880759684899999</v>
      </c>
      <c r="AB1973" s="10">
        <v>14.996954933</v>
      </c>
      <c r="AC1973" s="4">
        <v>6.7685139999999997</v>
      </c>
      <c r="AD1973" s="4">
        <v>6.3723849852983001</v>
      </c>
      <c r="AE1973" s="4">
        <v>6.5595515657704002</v>
      </c>
      <c r="AF1973" s="4">
        <v>26.594007999999999</v>
      </c>
      <c r="AG1973" s="4">
        <v>14.008275380315499</v>
      </c>
      <c r="AH1973" s="4">
        <v>13.8346451508177</v>
      </c>
      <c r="AI1973" s="4">
        <v>4.3269529999999996</v>
      </c>
      <c r="AJ1973" s="4" t="s">
        <v>2924</v>
      </c>
    </row>
    <row r="1974" spans="1:36" hidden="1" x14ac:dyDescent="0.3">
      <c r="A1974" s="1" t="s">
        <v>1968</v>
      </c>
      <c r="B1974" s="2">
        <v>4001586</v>
      </c>
      <c r="C1974" s="3" t="s">
        <v>2919</v>
      </c>
      <c r="D1974" s="4">
        <v>60163.488571499998</v>
      </c>
      <c r="E1974" s="3" t="s">
        <v>2937</v>
      </c>
      <c r="F1974" s="3" t="s">
        <v>2938</v>
      </c>
      <c r="G1974" s="3" t="s">
        <v>3047</v>
      </c>
      <c r="H1974" s="3" t="s">
        <v>3104</v>
      </c>
      <c r="I1974" s="3" t="s">
        <v>3523</v>
      </c>
      <c r="J1974" s="4">
        <v>24.728261</v>
      </c>
      <c r="K1974" s="4">
        <v>20.434508999999998</v>
      </c>
      <c r="L1974" s="4">
        <v>9.5047239999999995</v>
      </c>
      <c r="M1974" s="4">
        <v>2.2180650000000002</v>
      </c>
      <c r="N1974" s="4">
        <v>12.838443</v>
      </c>
      <c r="O1974" s="4">
        <v>21.700075999999999</v>
      </c>
      <c r="P1974" s="4">
        <v>3.2233149999999999</v>
      </c>
      <c r="Q1974" s="4">
        <v>11.231769999999999</v>
      </c>
      <c r="R1974" s="4" t="s">
        <v>2924</v>
      </c>
      <c r="S1974" s="3" t="s">
        <v>6582</v>
      </c>
      <c r="T1974" s="4">
        <v>114.75</v>
      </c>
      <c r="U1974" s="4">
        <v>60163.488571499998</v>
      </c>
      <c r="V1974" s="10">
        <v>66623.488570999994</v>
      </c>
      <c r="W1974" s="4">
        <v>1.0457516339869299</v>
      </c>
      <c r="X1974" s="5" t="s">
        <v>6583</v>
      </c>
      <c r="Y1974" s="4">
        <v>90.04</v>
      </c>
      <c r="Z1974" s="4">
        <v>12.838443</v>
      </c>
      <c r="AA1974" s="10">
        <v>15.692093099499999</v>
      </c>
      <c r="AB1974" s="10">
        <v>14.3000454859</v>
      </c>
      <c r="AC1974" s="4">
        <v>1.91266</v>
      </c>
      <c r="AD1974" s="4">
        <v>2.1546829951672</v>
      </c>
      <c r="AE1974" s="4">
        <v>2.0670422338174999</v>
      </c>
      <c r="AF1974" s="4">
        <v>11.231769999999999</v>
      </c>
      <c r="AG1974" s="4">
        <v>14.949169219302201</v>
      </c>
      <c r="AH1974" s="4">
        <v>13.5973034148809</v>
      </c>
      <c r="AI1974" s="4">
        <v>3.2233149999999999</v>
      </c>
      <c r="AJ1974" s="4">
        <v>3.2233149999999999</v>
      </c>
    </row>
    <row r="1975" spans="1:36" hidden="1" x14ac:dyDescent="0.3">
      <c r="A1975" s="1" t="s">
        <v>1969</v>
      </c>
      <c r="B1975" s="2">
        <v>5737260</v>
      </c>
      <c r="C1975" s="3" t="s">
        <v>2941</v>
      </c>
      <c r="D1975" s="4">
        <v>1356.0519999999999</v>
      </c>
      <c r="E1975" s="3" t="s">
        <v>2930</v>
      </c>
      <c r="F1975" s="3" t="s">
        <v>2954</v>
      </c>
      <c r="G1975" s="3" t="s">
        <v>2955</v>
      </c>
      <c r="H1975" s="3" t="s">
        <v>2956</v>
      </c>
      <c r="I1975" s="3"/>
      <c r="J1975" s="4">
        <v>16.263190999999999</v>
      </c>
      <c r="K1975" s="4">
        <v>4.1857879999999996</v>
      </c>
      <c r="L1975" s="4">
        <v>1.174882</v>
      </c>
      <c r="M1975" s="4">
        <v>1.1202589999999999</v>
      </c>
      <c r="N1975" s="4" t="s">
        <v>2935</v>
      </c>
      <c r="O1975" s="4" t="s">
        <v>2935</v>
      </c>
      <c r="P1975" s="4" t="s">
        <v>2935</v>
      </c>
      <c r="Q1975" s="4" t="s">
        <v>2935</v>
      </c>
      <c r="R1975" s="4" t="s">
        <v>2935</v>
      </c>
      <c r="S1975" s="3" t="s">
        <v>6584</v>
      </c>
      <c r="T1975" s="4">
        <v>74.92</v>
      </c>
      <c r="U1975" s="4">
        <v>1356.0519999999999</v>
      </c>
      <c r="V1975" s="10" t="s">
        <v>2935</v>
      </c>
      <c r="W1975" s="4">
        <v>1.28233382274426</v>
      </c>
      <c r="X1975" s="4">
        <v>75.713999999999999</v>
      </c>
      <c r="Y1975" s="4">
        <v>63.852600000000002</v>
      </c>
      <c r="Z1975" s="4" t="s">
        <v>2935</v>
      </c>
      <c r="AA1975" s="10" t="s">
        <v>2935</v>
      </c>
      <c r="AB1975" s="10" t="s">
        <v>2935</v>
      </c>
      <c r="AC1975" s="4" t="s">
        <v>2935</v>
      </c>
      <c r="AD1975" s="4" t="s">
        <v>2935</v>
      </c>
      <c r="AE1975" s="4" t="s">
        <v>2935</v>
      </c>
      <c r="AF1975" s="4" t="s">
        <v>2935</v>
      </c>
      <c r="AG1975" s="4" t="s">
        <v>2935</v>
      </c>
      <c r="AH1975" s="4" t="s">
        <v>2935</v>
      </c>
      <c r="AI1975" s="4" t="s">
        <v>2935</v>
      </c>
      <c r="AJ1975" s="4" t="s">
        <v>2935</v>
      </c>
    </row>
    <row r="1976" spans="1:36" hidden="1" x14ac:dyDescent="0.3">
      <c r="A1976" s="1" t="s">
        <v>1970</v>
      </c>
      <c r="B1976" s="2">
        <v>109020</v>
      </c>
      <c r="C1976" s="3" t="s">
        <v>2919</v>
      </c>
      <c r="D1976" s="4">
        <v>2770.7391562500002</v>
      </c>
      <c r="E1976" s="3" t="s">
        <v>2930</v>
      </c>
      <c r="F1976" s="3" t="s">
        <v>2931</v>
      </c>
      <c r="G1976" s="3" t="s">
        <v>2931</v>
      </c>
      <c r="H1976" s="3" t="s">
        <v>2932</v>
      </c>
      <c r="I1976" s="3" t="s">
        <v>2933</v>
      </c>
      <c r="J1976" s="4">
        <v>26.064063000000001</v>
      </c>
      <c r="K1976" s="4">
        <v>17.217462000000001</v>
      </c>
      <c r="L1976" s="4">
        <v>11.746402</v>
      </c>
      <c r="M1976" s="4">
        <v>3.5315319999999999</v>
      </c>
      <c r="N1976" s="4" t="s">
        <v>2924</v>
      </c>
      <c r="O1976" s="4">
        <v>16.426528999999999</v>
      </c>
      <c r="P1976" s="4">
        <v>0.94138100000000002</v>
      </c>
      <c r="Q1976" s="4" t="s">
        <v>2935</v>
      </c>
      <c r="R1976" s="4" t="s">
        <v>2935</v>
      </c>
      <c r="S1976" s="3" t="s">
        <v>6585</v>
      </c>
      <c r="T1976" s="4">
        <v>28.73</v>
      </c>
      <c r="U1976" s="4">
        <v>2770.7391562500002</v>
      </c>
      <c r="V1976" s="10" t="s">
        <v>2935</v>
      </c>
      <c r="W1976" s="4">
        <v>4.5945005221023303</v>
      </c>
      <c r="X1976" s="4">
        <v>30.13</v>
      </c>
      <c r="Y1976" s="4">
        <v>20.52</v>
      </c>
      <c r="Z1976" s="4" t="s">
        <v>2924</v>
      </c>
      <c r="AA1976" s="10">
        <v>22.749227967300001</v>
      </c>
      <c r="AB1976" s="10">
        <v>18.216518508099998</v>
      </c>
      <c r="AC1976" s="4" t="s">
        <v>2935</v>
      </c>
      <c r="AD1976" s="4" t="s">
        <v>2935</v>
      </c>
      <c r="AE1976" s="4" t="s">
        <v>2935</v>
      </c>
      <c r="AF1976" s="4" t="s">
        <v>2935</v>
      </c>
      <c r="AG1976" s="4" t="s">
        <v>2935</v>
      </c>
      <c r="AH1976" s="4" t="s">
        <v>2935</v>
      </c>
      <c r="AI1976" s="4">
        <v>0.94138100000000002</v>
      </c>
      <c r="AJ1976" s="4">
        <v>1.380387</v>
      </c>
    </row>
    <row r="1977" spans="1:36" hidden="1" x14ac:dyDescent="0.3">
      <c r="A1977" s="1" t="s">
        <v>1971</v>
      </c>
      <c r="B1977" s="2">
        <v>4535148</v>
      </c>
      <c r="C1977" s="3" t="s">
        <v>2919</v>
      </c>
      <c r="D1977" s="4">
        <v>810.34036200000003</v>
      </c>
      <c r="E1977" s="3" t="s">
        <v>2920</v>
      </c>
      <c r="F1977" s="3" t="s">
        <v>2921</v>
      </c>
      <c r="G1977" s="3" t="s">
        <v>3114</v>
      </c>
      <c r="H1977" s="3" t="s">
        <v>3114</v>
      </c>
      <c r="I1977" s="3" t="s">
        <v>3051</v>
      </c>
      <c r="J1977" s="4">
        <v>-34.782609000000001</v>
      </c>
      <c r="K1977" s="4">
        <v>25.626342000000001</v>
      </c>
      <c r="L1977" s="4">
        <v>-0.45377200000000001</v>
      </c>
      <c r="M1977" s="4">
        <v>5.7228919999999999</v>
      </c>
      <c r="N1977" s="4" t="s">
        <v>2924</v>
      </c>
      <c r="O1977" s="4">
        <v>4.1995690000000003</v>
      </c>
      <c r="P1977" s="4">
        <v>1.080465</v>
      </c>
      <c r="Q1977" s="4">
        <v>5.1752390000000004</v>
      </c>
      <c r="R1977" s="4">
        <v>5.6857249999999997</v>
      </c>
      <c r="S1977" s="3" t="s">
        <v>6586</v>
      </c>
      <c r="T1977" s="4">
        <v>17.55</v>
      </c>
      <c r="U1977" s="4">
        <v>810.34036200000003</v>
      </c>
      <c r="V1977" s="10">
        <v>1000.953362</v>
      </c>
      <c r="W1977" s="4" t="s">
        <v>2935</v>
      </c>
      <c r="X1977" s="4">
        <v>35.950000000000003</v>
      </c>
      <c r="Y1977" s="5" t="s">
        <v>6587</v>
      </c>
      <c r="Z1977" s="4" t="s">
        <v>2924</v>
      </c>
      <c r="AA1977" s="10">
        <v>6.6241413150000001</v>
      </c>
      <c r="AB1977" s="10">
        <v>5.6718106164000002</v>
      </c>
      <c r="AC1977" s="4">
        <v>1.44031</v>
      </c>
      <c r="AD1977" s="4">
        <v>1.6272756494409</v>
      </c>
      <c r="AE1977" s="4">
        <v>1.4470029445207999</v>
      </c>
      <c r="AF1977" s="4">
        <v>5.1752390000000004</v>
      </c>
      <c r="AG1977" s="4">
        <v>5.0541356066052998</v>
      </c>
      <c r="AH1977" s="4">
        <v>4.4863349193855999</v>
      </c>
      <c r="AI1977" s="4">
        <v>1.080465</v>
      </c>
      <c r="AJ1977" s="4">
        <v>2.6186210000000001</v>
      </c>
    </row>
    <row r="1978" spans="1:36" hidden="1" x14ac:dyDescent="0.3">
      <c r="A1978" s="1" t="s">
        <v>1972</v>
      </c>
      <c r="B1978" s="2">
        <v>4062146</v>
      </c>
      <c r="C1978" s="3" t="s">
        <v>2936</v>
      </c>
      <c r="D1978" s="4">
        <v>21970.413232229999</v>
      </c>
      <c r="E1978" s="3" t="s">
        <v>3033</v>
      </c>
      <c r="F1978" s="3" t="s">
        <v>3033</v>
      </c>
      <c r="G1978" s="3" t="s">
        <v>3120</v>
      </c>
      <c r="H1978" s="3" t="s">
        <v>3121</v>
      </c>
      <c r="I1978" s="3" t="s">
        <v>3781</v>
      </c>
      <c r="J1978" s="4">
        <v>58.82808</v>
      </c>
      <c r="K1978" s="4">
        <v>22.102184999999999</v>
      </c>
      <c r="L1978" s="4">
        <v>13.721961</v>
      </c>
      <c r="M1978" s="4">
        <v>4.4866630000000001</v>
      </c>
      <c r="N1978" s="4">
        <v>28.716783</v>
      </c>
      <c r="O1978" s="4">
        <v>37.106928000000003</v>
      </c>
      <c r="P1978" s="4">
        <v>5.1532010000000001</v>
      </c>
      <c r="Q1978" s="4">
        <v>13.529266</v>
      </c>
      <c r="R1978" s="4">
        <v>48.545583000000001</v>
      </c>
      <c r="S1978" s="3" t="s">
        <v>6588</v>
      </c>
      <c r="T1978" s="4">
        <v>246.39</v>
      </c>
      <c r="U1978" s="4">
        <v>21970.413232229999</v>
      </c>
      <c r="V1978" s="10">
        <v>23883.213231999998</v>
      </c>
      <c r="W1978" s="4">
        <v>2.0293031373026502</v>
      </c>
      <c r="X1978" s="4">
        <v>248.62</v>
      </c>
      <c r="Y1978" s="4">
        <v>153.58000000000001</v>
      </c>
      <c r="Z1978" s="4">
        <v>28.716783</v>
      </c>
      <c r="AA1978" s="10">
        <v>22.187303016600001</v>
      </c>
      <c r="AB1978" s="10">
        <v>27.090709180800001</v>
      </c>
      <c r="AC1978" s="4">
        <v>2.9214579999999999</v>
      </c>
      <c r="AD1978" s="4">
        <v>2.6804284669802998</v>
      </c>
      <c r="AE1978" s="4">
        <v>2.8562785412128</v>
      </c>
      <c r="AF1978" s="4">
        <v>13.529266</v>
      </c>
      <c r="AG1978" s="4">
        <v>12.6626683354256</v>
      </c>
      <c r="AH1978" s="4">
        <v>14.4034402463361</v>
      </c>
      <c r="AI1978" s="4">
        <v>5.1532010000000001</v>
      </c>
      <c r="AJ1978" s="4">
        <v>6.9975290000000001</v>
      </c>
    </row>
    <row r="1979" spans="1:36" hidden="1" x14ac:dyDescent="0.3">
      <c r="A1979" s="1" t="s">
        <v>1973</v>
      </c>
      <c r="B1979" s="2">
        <v>116680599</v>
      </c>
      <c r="C1979" s="3" t="s">
        <v>2936</v>
      </c>
      <c r="D1979" s="4">
        <v>2560.4289315000001</v>
      </c>
      <c r="E1979" s="3" t="s">
        <v>2920</v>
      </c>
      <c r="F1979" s="3" t="s">
        <v>2961</v>
      </c>
      <c r="G1979" s="3" t="s">
        <v>2974</v>
      </c>
      <c r="H1979" s="3" t="s">
        <v>2975</v>
      </c>
      <c r="I1979" s="3" t="s">
        <v>3749</v>
      </c>
      <c r="J1979" s="4">
        <v>-28.260870000000001</v>
      </c>
      <c r="K1979" s="4">
        <v>-58.780914000000003</v>
      </c>
      <c r="L1979" s="4">
        <v>-59.814905000000003</v>
      </c>
      <c r="M1979" s="4">
        <v>-5.2268809999999997</v>
      </c>
      <c r="N1979" s="4">
        <v>24.229075000000002</v>
      </c>
      <c r="O1979" s="4">
        <v>50.458716000000003</v>
      </c>
      <c r="P1979" s="4">
        <v>4.3953119999999997</v>
      </c>
      <c r="Q1979" s="4">
        <v>10.035734</v>
      </c>
      <c r="R1979" s="4" t="s">
        <v>2935</v>
      </c>
      <c r="S1979" s="3" t="s">
        <v>6589</v>
      </c>
      <c r="T1979" s="4">
        <v>16.5</v>
      </c>
      <c r="U1979" s="4">
        <v>2560.4289315000001</v>
      </c>
      <c r="V1979" s="10">
        <v>5207.145931</v>
      </c>
      <c r="W1979" s="4" t="s">
        <v>2935</v>
      </c>
      <c r="X1979" s="4">
        <v>43.92</v>
      </c>
      <c r="Y1979" s="4">
        <v>16.11</v>
      </c>
      <c r="Z1979" s="4">
        <v>24.229075000000002</v>
      </c>
      <c r="AA1979" s="10">
        <v>9.6626844694000003</v>
      </c>
      <c r="AB1979" s="10" t="s">
        <v>2935</v>
      </c>
      <c r="AC1979" s="4">
        <v>1.463112</v>
      </c>
      <c r="AD1979" s="4">
        <v>1.2206025873659001</v>
      </c>
      <c r="AE1979" s="4">
        <v>1.3227122266710001</v>
      </c>
      <c r="AF1979" s="4">
        <v>10.035734</v>
      </c>
      <c r="AG1979" s="4">
        <v>12.4593316773997</v>
      </c>
      <c r="AH1979" s="4">
        <v>13.8893585315388</v>
      </c>
      <c r="AI1979" s="4">
        <v>4.3953119999999997</v>
      </c>
      <c r="AJ1979" s="4">
        <v>4.9609139999999998</v>
      </c>
    </row>
    <row r="1980" spans="1:36" hidden="1" x14ac:dyDescent="0.3">
      <c r="A1980" s="1" t="s">
        <v>1974</v>
      </c>
      <c r="B1980" s="2">
        <v>6629942</v>
      </c>
      <c r="C1980" s="3" t="s">
        <v>2919</v>
      </c>
      <c r="D1980" s="4">
        <v>2366.6448959999998</v>
      </c>
      <c r="E1980" s="3" t="s">
        <v>3033</v>
      </c>
      <c r="F1980" s="3" t="s">
        <v>3033</v>
      </c>
      <c r="G1980" s="3" t="s">
        <v>3120</v>
      </c>
      <c r="H1980" s="3" t="s">
        <v>3121</v>
      </c>
      <c r="I1980" s="3" t="s">
        <v>3122</v>
      </c>
      <c r="J1980" s="4">
        <v>14.782609000000001</v>
      </c>
      <c r="K1980" s="4">
        <v>13.989637</v>
      </c>
      <c r="L1980" s="4">
        <v>11.959288000000001</v>
      </c>
      <c r="M1980" s="4">
        <v>7.4043939999999999</v>
      </c>
      <c r="N1980" s="4" t="s">
        <v>2924</v>
      </c>
      <c r="O1980" s="4">
        <v>18.670438000000001</v>
      </c>
      <c r="P1980" s="4">
        <v>2.1810969999999998</v>
      </c>
      <c r="Q1980" s="4">
        <v>6.8624729999999996</v>
      </c>
      <c r="R1980" s="4">
        <v>13.481306999999999</v>
      </c>
      <c r="S1980" s="3" t="s">
        <v>6590</v>
      </c>
      <c r="T1980" s="4">
        <v>13.2</v>
      </c>
      <c r="U1980" s="4">
        <v>2366.6448959999998</v>
      </c>
      <c r="V1980" s="10">
        <v>5980.6448959999998</v>
      </c>
      <c r="W1980" s="4">
        <v>3.0303030303030298</v>
      </c>
      <c r="X1980" s="4">
        <v>15.84</v>
      </c>
      <c r="Y1980" s="4">
        <v>8.83</v>
      </c>
      <c r="Z1980" s="4" t="s">
        <v>2924</v>
      </c>
      <c r="AA1980" s="10">
        <v>10.298018411599999</v>
      </c>
      <c r="AB1980" s="10">
        <v>12.9623992222</v>
      </c>
      <c r="AC1980" s="4">
        <v>1.1507879999999999</v>
      </c>
      <c r="AD1980" s="4">
        <v>1.1426788067975</v>
      </c>
      <c r="AE1980" s="4">
        <v>1.1586074760869001</v>
      </c>
      <c r="AF1980" s="4">
        <v>6.8624729999999996</v>
      </c>
      <c r="AG1980" s="4">
        <v>6.9964586247965999</v>
      </c>
      <c r="AH1980" s="4">
        <v>7.4739734082956</v>
      </c>
      <c r="AI1980" s="4">
        <v>2.1810969999999998</v>
      </c>
      <c r="AJ1980" s="4" t="s">
        <v>2924</v>
      </c>
    </row>
    <row r="1981" spans="1:36" hidden="1" x14ac:dyDescent="0.3">
      <c r="A1981" s="1" t="s">
        <v>1975</v>
      </c>
      <c r="B1981" s="2">
        <v>29131012</v>
      </c>
      <c r="C1981" s="3" t="s">
        <v>2957</v>
      </c>
      <c r="D1981" s="4">
        <v>704.88437910000005</v>
      </c>
      <c r="E1981" s="3" t="s">
        <v>2946</v>
      </c>
      <c r="F1981" s="3" t="s">
        <v>2947</v>
      </c>
      <c r="G1981" s="3" t="s">
        <v>2948</v>
      </c>
      <c r="H1981" s="3" t="s">
        <v>2990</v>
      </c>
      <c r="I1981" s="3" t="s">
        <v>2950</v>
      </c>
      <c r="J1981" s="4">
        <v>-41.788342</v>
      </c>
      <c r="K1981" s="4">
        <v>-22.258327000000001</v>
      </c>
      <c r="L1981" s="4">
        <v>-19.849246000000001</v>
      </c>
      <c r="M1981" s="4">
        <v>8.6265610000000006</v>
      </c>
      <c r="N1981" s="4" t="s">
        <v>2924</v>
      </c>
      <c r="O1981" s="4">
        <v>18.474903000000001</v>
      </c>
      <c r="P1981" s="4">
        <v>1.5073240000000001</v>
      </c>
      <c r="Q1981" s="4">
        <v>16.433675999999998</v>
      </c>
      <c r="R1981" s="4">
        <v>15.275358000000001</v>
      </c>
      <c r="S1981" s="3" t="s">
        <v>6591</v>
      </c>
      <c r="T1981" s="4">
        <v>9.57</v>
      </c>
      <c r="U1981" s="4">
        <v>704.88437910000005</v>
      </c>
      <c r="V1981" s="10">
        <v>1388.3333789999999</v>
      </c>
      <c r="W1981" s="4" t="s">
        <v>2935</v>
      </c>
      <c r="X1981" s="4">
        <v>20.502008</v>
      </c>
      <c r="Y1981" s="5" t="s">
        <v>6592</v>
      </c>
      <c r="Z1981" s="4" t="s">
        <v>2924</v>
      </c>
      <c r="AA1981" s="10">
        <v>6.2455132806</v>
      </c>
      <c r="AB1981" s="10">
        <v>9.4285714284999997</v>
      </c>
      <c r="AC1981" s="4">
        <v>1.429948</v>
      </c>
      <c r="AD1981" s="4">
        <v>1.2436634786481999</v>
      </c>
      <c r="AE1981" s="4">
        <v>1.363809948581</v>
      </c>
      <c r="AF1981" s="4">
        <v>16.433675999999998</v>
      </c>
      <c r="AG1981" s="4">
        <v>5.9750424522090002</v>
      </c>
      <c r="AH1981" s="4">
        <v>6.9212899253308002</v>
      </c>
      <c r="AI1981" s="4">
        <v>1.5073240000000001</v>
      </c>
      <c r="AJ1981" s="4">
        <v>1.5460419999999999</v>
      </c>
    </row>
    <row r="1982" spans="1:36" hidden="1" x14ac:dyDescent="0.3">
      <c r="A1982" s="1" t="s">
        <v>1976</v>
      </c>
      <c r="B1982" s="2">
        <v>5210347</v>
      </c>
      <c r="C1982" s="3" t="s">
        <v>2936</v>
      </c>
      <c r="D1982" s="4">
        <v>1923.51158844</v>
      </c>
      <c r="E1982" s="3" t="s">
        <v>2946</v>
      </c>
      <c r="F1982" s="3" t="s">
        <v>2947</v>
      </c>
      <c r="G1982" s="3" t="s">
        <v>2948</v>
      </c>
      <c r="H1982" s="3" t="s">
        <v>2990</v>
      </c>
      <c r="I1982" s="3" t="s">
        <v>2950</v>
      </c>
      <c r="J1982" s="4">
        <v>-5.2269600000000001</v>
      </c>
      <c r="K1982" s="4">
        <v>9.0189869999999992</v>
      </c>
      <c r="L1982" s="4">
        <v>13.509061000000001</v>
      </c>
      <c r="M1982" s="4">
        <v>10.831099</v>
      </c>
      <c r="N1982" s="4" t="s">
        <v>2924</v>
      </c>
      <c r="O1982" s="4">
        <v>20.165854</v>
      </c>
      <c r="P1982" s="4">
        <v>11.664785999999999</v>
      </c>
      <c r="Q1982" s="4" t="s">
        <v>2924</v>
      </c>
      <c r="R1982" s="4">
        <v>12.787483999999999</v>
      </c>
      <c r="S1982" s="3" t="s">
        <v>6593</v>
      </c>
      <c r="T1982" s="4">
        <v>20.67</v>
      </c>
      <c r="U1982" s="4">
        <v>1923.51158844</v>
      </c>
      <c r="V1982" s="10">
        <v>1800.8245879999999</v>
      </c>
      <c r="W1982" s="4" t="s">
        <v>2935</v>
      </c>
      <c r="X1982" s="4">
        <v>26.7</v>
      </c>
      <c r="Y1982" s="4">
        <v>16.46</v>
      </c>
      <c r="Z1982" s="4" t="s">
        <v>2924</v>
      </c>
      <c r="AA1982" s="10">
        <v>28.998316498299999</v>
      </c>
      <c r="AB1982" s="10">
        <v>29.1932659171</v>
      </c>
      <c r="AC1982" s="4">
        <v>4.0291949999999996</v>
      </c>
      <c r="AD1982" s="4">
        <v>3.6826686222226002</v>
      </c>
      <c r="AE1982" s="4">
        <v>3.8726000535076999</v>
      </c>
      <c r="AF1982" s="4" t="s">
        <v>2924</v>
      </c>
      <c r="AG1982" s="4">
        <v>21.557080209486799</v>
      </c>
      <c r="AH1982" s="4">
        <v>20.258986911487199</v>
      </c>
      <c r="AI1982" s="4">
        <v>11.664785999999999</v>
      </c>
      <c r="AJ1982" s="4" t="s">
        <v>2924</v>
      </c>
    </row>
    <row r="1983" spans="1:36" hidden="1" x14ac:dyDescent="0.3">
      <c r="A1983" s="1" t="s">
        <v>1977</v>
      </c>
      <c r="B1983" s="2">
        <v>9282297</v>
      </c>
      <c r="C1983" s="3" t="s">
        <v>2936</v>
      </c>
      <c r="D1983" s="4">
        <v>2477.1849740799998</v>
      </c>
      <c r="E1983" s="3" t="s">
        <v>2930</v>
      </c>
      <c r="F1983" s="3" t="s">
        <v>2954</v>
      </c>
      <c r="G1983" s="3" t="s">
        <v>2954</v>
      </c>
      <c r="H1983" s="3" t="s">
        <v>3042</v>
      </c>
      <c r="I1983" s="3" t="s">
        <v>3228</v>
      </c>
      <c r="J1983" s="4">
        <v>-17.805382999999999</v>
      </c>
      <c r="K1983" s="4">
        <v>-32.310315000000003</v>
      </c>
      <c r="L1983" s="4">
        <v>-4.2219540000000002</v>
      </c>
      <c r="M1983" s="4">
        <v>3.9267020000000001</v>
      </c>
      <c r="N1983" s="4">
        <v>6.9164750000000002</v>
      </c>
      <c r="O1983" s="4" t="s">
        <v>2924</v>
      </c>
      <c r="P1983" s="4">
        <v>0.93393999999999999</v>
      </c>
      <c r="Q1983" s="4">
        <v>2.182458</v>
      </c>
      <c r="R1983" s="4" t="s">
        <v>2924</v>
      </c>
      <c r="S1983" s="3" t="s">
        <v>6594</v>
      </c>
      <c r="T1983" s="4">
        <v>7.94</v>
      </c>
      <c r="U1983" s="4">
        <v>2477.1849740799998</v>
      </c>
      <c r="V1983" s="10">
        <v>2909.6465939999998</v>
      </c>
      <c r="W1983" s="4" t="s">
        <v>2935</v>
      </c>
      <c r="X1983" s="4">
        <v>14.98</v>
      </c>
      <c r="Y1983" s="4">
        <v>7.35</v>
      </c>
      <c r="Z1983" s="4">
        <v>6.9164750000000002</v>
      </c>
      <c r="AA1983" s="10">
        <v>6.3131495141571001</v>
      </c>
      <c r="AB1983" s="10">
        <v>6.7242960819905999</v>
      </c>
      <c r="AC1983" s="4">
        <v>0.89997099999999997</v>
      </c>
      <c r="AD1983" s="4">
        <v>0.85210599867180004</v>
      </c>
      <c r="AE1983" s="4">
        <v>0.90601236174660005</v>
      </c>
      <c r="AF1983" s="4">
        <v>2.182458</v>
      </c>
      <c r="AG1983" s="4">
        <v>3.7916387489932002</v>
      </c>
      <c r="AH1983" s="4">
        <v>4.1384910594889996</v>
      </c>
      <c r="AI1983" s="4">
        <v>0.93393999999999999</v>
      </c>
      <c r="AJ1983" s="4">
        <v>1.161198</v>
      </c>
    </row>
    <row r="1984" spans="1:36" hidden="1" x14ac:dyDescent="0.3">
      <c r="A1984" s="1" t="s">
        <v>1978</v>
      </c>
      <c r="B1984" s="2">
        <v>5148548</v>
      </c>
      <c r="C1984" s="3" t="s">
        <v>2936</v>
      </c>
      <c r="D1984" s="4">
        <v>146590.65135</v>
      </c>
      <c r="E1984" s="3" t="s">
        <v>2946</v>
      </c>
      <c r="F1984" s="3" t="s">
        <v>2947</v>
      </c>
      <c r="G1984" s="3" t="s">
        <v>2948</v>
      </c>
      <c r="H1984" s="3" t="s">
        <v>2990</v>
      </c>
      <c r="I1984" s="3" t="s">
        <v>2950</v>
      </c>
      <c r="J1984" s="4">
        <v>235.15625</v>
      </c>
      <c r="K1984" s="4">
        <v>101.59774400000001</v>
      </c>
      <c r="L1984" s="4">
        <v>49.86027</v>
      </c>
      <c r="M1984" s="4">
        <v>-2.1590389999999999</v>
      </c>
      <c r="N1984" s="4" t="s">
        <v>2924</v>
      </c>
      <c r="O1984" s="4">
        <v>145.91836699999999</v>
      </c>
      <c r="P1984" s="4">
        <v>32.467205</v>
      </c>
      <c r="Q1984" s="4" t="s">
        <v>2924</v>
      </c>
      <c r="R1984" s="4">
        <v>181.033402</v>
      </c>
      <c r="S1984" s="3" t="s">
        <v>6595</v>
      </c>
      <c r="T1984" s="4">
        <v>64.349999999999994</v>
      </c>
      <c r="U1984" s="4">
        <v>146590.65135</v>
      </c>
      <c r="V1984" s="10">
        <v>142374.12635000001</v>
      </c>
      <c r="W1984" s="4" t="s">
        <v>2935</v>
      </c>
      <c r="X1984" s="4">
        <v>66</v>
      </c>
      <c r="Y1984" s="4">
        <v>15.664</v>
      </c>
      <c r="Z1984" s="4" t="s">
        <v>2924</v>
      </c>
      <c r="AA1984" s="10">
        <v>141.304347826</v>
      </c>
      <c r="AB1984" s="10">
        <v>169.9548371761</v>
      </c>
      <c r="AC1984" s="4">
        <v>53.800432000000001</v>
      </c>
      <c r="AD1984" s="4">
        <v>43.132541227691597</v>
      </c>
      <c r="AE1984" s="4">
        <v>50.996715601522801</v>
      </c>
      <c r="AF1984" s="4" t="s">
        <v>2924</v>
      </c>
      <c r="AG1984" s="4">
        <v>110.05603005230201</v>
      </c>
      <c r="AH1984" s="4">
        <v>131.610028988864</v>
      </c>
      <c r="AI1984" s="4">
        <v>32.467205</v>
      </c>
      <c r="AJ1984" s="4">
        <v>32.467205</v>
      </c>
    </row>
    <row r="1985" spans="1:36" hidden="1" x14ac:dyDescent="0.3">
      <c r="A1985" s="1" t="s">
        <v>1979</v>
      </c>
      <c r="B1985" s="2">
        <v>19516855</v>
      </c>
      <c r="C1985" s="3" t="s">
        <v>2936</v>
      </c>
      <c r="D1985" s="4">
        <v>510.10228197999999</v>
      </c>
      <c r="E1985" s="3" t="s">
        <v>2930</v>
      </c>
      <c r="F1985" s="3" t="s">
        <v>2954</v>
      </c>
      <c r="G1985" s="3" t="s">
        <v>2955</v>
      </c>
      <c r="H1985" s="3" t="s">
        <v>2956</v>
      </c>
      <c r="I1985" s="3" t="s">
        <v>3588</v>
      </c>
      <c r="J1985" s="4">
        <v>-3.211859</v>
      </c>
      <c r="K1985" s="4">
        <v>-3.331277</v>
      </c>
      <c r="L1985" s="4">
        <v>-3.509852</v>
      </c>
      <c r="M1985" s="4">
        <v>-0.63411499999999998</v>
      </c>
      <c r="N1985" s="4">
        <v>8.1129538555687102</v>
      </c>
      <c r="O1985" s="4" t="s">
        <v>2924</v>
      </c>
      <c r="P1985" s="4" t="s">
        <v>2935</v>
      </c>
      <c r="Q1985" s="4" t="s">
        <v>2935</v>
      </c>
      <c r="R1985" s="4" t="s">
        <v>2935</v>
      </c>
      <c r="S1985" s="3" t="s">
        <v>6596</v>
      </c>
      <c r="T1985" s="4">
        <v>15.67</v>
      </c>
      <c r="U1985" s="4">
        <v>510.10228197999999</v>
      </c>
      <c r="V1985" s="10" t="s">
        <v>2935</v>
      </c>
      <c r="W1985" s="4">
        <v>10.721123165284</v>
      </c>
      <c r="X1985" s="4">
        <v>17.12</v>
      </c>
      <c r="Y1985" s="4">
        <v>15.27</v>
      </c>
      <c r="Z1985" s="4" t="s">
        <v>2935</v>
      </c>
      <c r="AA1985" s="10">
        <v>8.4867850953000001</v>
      </c>
      <c r="AB1985" s="10">
        <v>8.0347025314000007</v>
      </c>
      <c r="AC1985" s="4" t="s">
        <v>2935</v>
      </c>
      <c r="AD1985" s="4" t="s">
        <v>2935</v>
      </c>
      <c r="AE1985" s="4" t="s">
        <v>2935</v>
      </c>
      <c r="AF1985" s="4" t="s">
        <v>2935</v>
      </c>
      <c r="AG1985" s="4" t="s">
        <v>2935</v>
      </c>
      <c r="AH1985" s="4" t="s">
        <v>2935</v>
      </c>
      <c r="AI1985" s="4" t="s">
        <v>2935</v>
      </c>
      <c r="AJ1985" s="4" t="s">
        <v>2935</v>
      </c>
    </row>
    <row r="1986" spans="1:36" hidden="1" x14ac:dyDescent="0.3">
      <c r="A1986" s="1" t="s">
        <v>1980</v>
      </c>
      <c r="B1986" s="2">
        <v>4318651</v>
      </c>
      <c r="C1986" s="3" t="s">
        <v>2919</v>
      </c>
      <c r="D1986" s="4">
        <v>125780.416</v>
      </c>
      <c r="E1986" s="3" t="s">
        <v>2946</v>
      </c>
      <c r="F1986" s="3" t="s">
        <v>2947</v>
      </c>
      <c r="G1986" s="3" t="s">
        <v>2948</v>
      </c>
      <c r="H1986" s="3" t="s">
        <v>2949</v>
      </c>
      <c r="I1986" s="3" t="s">
        <v>2950</v>
      </c>
      <c r="J1986" s="4">
        <v>44.076968999999998</v>
      </c>
      <c r="K1986" s="4">
        <v>9.6944029999999994</v>
      </c>
      <c r="L1986" s="4">
        <v>1.9303380000000001</v>
      </c>
      <c r="M1986" s="4">
        <v>-0.94056899999999999</v>
      </c>
      <c r="N1986" s="4">
        <v>49.832315000000001</v>
      </c>
      <c r="O1986" s="4">
        <v>44.183906336701</v>
      </c>
      <c r="P1986" s="4">
        <v>21.191818999999999</v>
      </c>
      <c r="Q1986" s="4">
        <v>97.872532000000007</v>
      </c>
      <c r="R1986" s="4" t="s">
        <v>2935</v>
      </c>
      <c r="S1986" s="3" t="s">
        <v>6597</v>
      </c>
      <c r="T1986" s="4">
        <v>383.36</v>
      </c>
      <c r="U1986" s="4">
        <v>125780.416</v>
      </c>
      <c r="V1986" s="10">
        <v>123414.81600000001</v>
      </c>
      <c r="W1986" s="4" t="s">
        <v>2935</v>
      </c>
      <c r="X1986" s="4">
        <v>408.53</v>
      </c>
      <c r="Y1986" s="5" t="s">
        <v>6598</v>
      </c>
      <c r="Z1986" s="4">
        <v>49.832315000000001</v>
      </c>
      <c r="AA1986" s="10">
        <v>59.175104964100001</v>
      </c>
      <c r="AB1986" s="10">
        <v>60.351314674999998</v>
      </c>
      <c r="AC1986" s="4">
        <v>14.890423999999999</v>
      </c>
      <c r="AD1986" s="4">
        <v>13.0393630446288</v>
      </c>
      <c r="AE1986" s="4">
        <v>13.4844763262623</v>
      </c>
      <c r="AF1986" s="4">
        <v>97.872532000000007</v>
      </c>
      <c r="AG1986" s="4">
        <v>42.4603193334544</v>
      </c>
      <c r="AH1986" s="4">
        <v>43.4948821268787</v>
      </c>
      <c r="AI1986" s="4">
        <v>21.191818999999999</v>
      </c>
      <c r="AJ1986" s="4">
        <v>119.166926</v>
      </c>
    </row>
    <row r="1987" spans="1:36" hidden="1" x14ac:dyDescent="0.3">
      <c r="A1987" s="1" t="s">
        <v>1981</v>
      </c>
      <c r="B1987" s="2">
        <v>14420758</v>
      </c>
      <c r="C1987" s="3" t="s">
        <v>2919</v>
      </c>
      <c r="D1987" s="4">
        <v>2866.78271344</v>
      </c>
      <c r="E1987" s="3" t="s">
        <v>2930</v>
      </c>
      <c r="F1987" s="3" t="s">
        <v>2958</v>
      </c>
      <c r="G1987" s="3" t="s">
        <v>2958</v>
      </c>
      <c r="H1987" s="3" t="s">
        <v>3118</v>
      </c>
      <c r="I1987" s="3" t="s">
        <v>3133</v>
      </c>
      <c r="J1987" s="4">
        <v>81.531757999999996</v>
      </c>
      <c r="K1987" s="4">
        <v>11.222918</v>
      </c>
      <c r="L1987" s="4">
        <v>13.614433</v>
      </c>
      <c r="M1987" s="4">
        <v>4.4652329999999996</v>
      </c>
      <c r="N1987" s="4">
        <v>25.729216152018999</v>
      </c>
      <c r="O1987" s="4">
        <v>13.3739702767016</v>
      </c>
      <c r="P1987" s="4">
        <v>4.0740179999999997</v>
      </c>
      <c r="Q1987" s="4">
        <v>19.287974999999999</v>
      </c>
      <c r="R1987" s="4">
        <v>10.747794000000001</v>
      </c>
      <c r="S1987" s="3" t="s">
        <v>6599</v>
      </c>
      <c r="T1987" s="4">
        <v>108.32</v>
      </c>
      <c r="U1987" s="4">
        <v>2866.78271344</v>
      </c>
      <c r="V1987" s="10">
        <v>2780.3037129999998</v>
      </c>
      <c r="W1987" s="4" t="s">
        <v>2935</v>
      </c>
      <c r="X1987" s="4">
        <v>110.98</v>
      </c>
      <c r="Y1987" s="4">
        <v>54.5</v>
      </c>
      <c r="Z1987" s="4">
        <v>25.662165000000002</v>
      </c>
      <c r="AA1987" s="10">
        <v>20.073756972599998</v>
      </c>
      <c r="AB1987" s="10">
        <v>22.641761843400001</v>
      </c>
      <c r="AC1987" s="4">
        <v>5.5219649999999998</v>
      </c>
      <c r="AD1987" s="4">
        <v>4.5999166695343998</v>
      </c>
      <c r="AE1987" s="4">
        <v>5.4832259481295997</v>
      </c>
      <c r="AF1987" s="4">
        <v>19.287974999999999</v>
      </c>
      <c r="AG1987" s="4" t="s">
        <v>2935</v>
      </c>
      <c r="AH1987" s="4" t="s">
        <v>2935</v>
      </c>
      <c r="AI1987" s="4">
        <v>4.0740179999999997</v>
      </c>
      <c r="AJ1987" s="4">
        <v>4.1395650000000002</v>
      </c>
    </row>
    <row r="1988" spans="1:36" hidden="1" x14ac:dyDescent="0.3">
      <c r="A1988" s="1" t="s">
        <v>1982</v>
      </c>
      <c r="B1988" s="2">
        <v>4070092</v>
      </c>
      <c r="C1988" s="3" t="s">
        <v>2919</v>
      </c>
      <c r="D1988" s="4">
        <v>1629.4698201599999</v>
      </c>
      <c r="E1988" s="3" t="s">
        <v>2925</v>
      </c>
      <c r="F1988" s="3" t="s">
        <v>2981</v>
      </c>
      <c r="G1988" s="3" t="s">
        <v>2982</v>
      </c>
      <c r="H1988" s="3" t="s">
        <v>3174</v>
      </c>
      <c r="I1988" s="3" t="s">
        <v>3175</v>
      </c>
      <c r="J1988" s="4">
        <v>-25.978648</v>
      </c>
      <c r="K1988" s="4">
        <v>10.736469</v>
      </c>
      <c r="L1988" s="4">
        <v>-4.0184579999999999</v>
      </c>
      <c r="M1988" s="4">
        <v>5.4945060000000003</v>
      </c>
      <c r="N1988" s="4">
        <v>17.255444000000001</v>
      </c>
      <c r="O1988" s="4">
        <v>33.037723</v>
      </c>
      <c r="P1988" s="4" t="s">
        <v>2924</v>
      </c>
      <c r="Q1988" s="4">
        <v>8.2538309999999999</v>
      </c>
      <c r="R1988" s="4">
        <v>21.368694999999999</v>
      </c>
      <c r="S1988" s="3" t="s">
        <v>6600</v>
      </c>
      <c r="T1988" s="4">
        <v>49.92</v>
      </c>
      <c r="U1988" s="4">
        <v>1629.4698201599999</v>
      </c>
      <c r="V1988" s="10">
        <v>2588.6758199999999</v>
      </c>
      <c r="W1988" s="4">
        <v>3.6858974358974401</v>
      </c>
      <c r="X1988" s="4">
        <v>78.67</v>
      </c>
      <c r="Y1988" s="4">
        <v>39.9</v>
      </c>
      <c r="Z1988" s="4">
        <v>17.255444000000001</v>
      </c>
      <c r="AA1988" s="10">
        <v>21.854478592</v>
      </c>
      <c r="AB1988" s="10">
        <v>22.5359233995</v>
      </c>
      <c r="AC1988" s="4">
        <v>1.232739</v>
      </c>
      <c r="AD1988" s="4">
        <v>1.2513569279183001</v>
      </c>
      <c r="AE1988" s="4">
        <v>1.2639932987172999</v>
      </c>
      <c r="AF1988" s="4">
        <v>8.2538309999999999</v>
      </c>
      <c r="AG1988" s="4">
        <v>12.1007042098803</v>
      </c>
      <c r="AH1988" s="4">
        <v>12.053226618421601</v>
      </c>
      <c r="AI1988" s="4" t="s">
        <v>2924</v>
      </c>
      <c r="AJ1988" s="4" t="s">
        <v>2924</v>
      </c>
    </row>
    <row r="1989" spans="1:36" hidden="1" x14ac:dyDescent="0.3">
      <c r="A1989" s="1" t="s">
        <v>1983</v>
      </c>
      <c r="B1989" s="2">
        <v>4750422</v>
      </c>
      <c r="C1989" s="3" t="s">
        <v>2936</v>
      </c>
      <c r="D1989" s="4">
        <v>984.75738239999998</v>
      </c>
      <c r="E1989" s="3" t="s">
        <v>3098</v>
      </c>
      <c r="F1989" s="3" t="s">
        <v>3098</v>
      </c>
      <c r="G1989" s="3" t="s">
        <v>3099</v>
      </c>
      <c r="H1989" s="3" t="s">
        <v>3335</v>
      </c>
      <c r="I1989" s="3" t="s">
        <v>3336</v>
      </c>
      <c r="J1989" s="4">
        <v>-49.613512999999998</v>
      </c>
      <c r="K1989" s="4">
        <v>-20.145191000000001</v>
      </c>
      <c r="L1989" s="4">
        <v>0.57142899999999996</v>
      </c>
      <c r="M1989" s="4">
        <v>-0.28328599999999998</v>
      </c>
      <c r="N1989" s="4">
        <v>3.3101370000000001</v>
      </c>
      <c r="O1989" s="4" t="s">
        <v>2924</v>
      </c>
      <c r="P1989" s="4">
        <v>0.78578400000000004</v>
      </c>
      <c r="Q1989" s="4">
        <v>4.7412960000000002</v>
      </c>
      <c r="R1989" s="4" t="s">
        <v>2924</v>
      </c>
      <c r="S1989" s="3" t="s">
        <v>6601</v>
      </c>
      <c r="T1989" s="4">
        <v>17.600000000000001</v>
      </c>
      <c r="U1989" s="4">
        <v>984.75738239999998</v>
      </c>
      <c r="V1989" s="10">
        <v>2306.3083820000002</v>
      </c>
      <c r="W1989" s="4" t="s">
        <v>2935</v>
      </c>
      <c r="X1989" s="4">
        <v>40.695</v>
      </c>
      <c r="Y1989" s="4">
        <v>14.835000000000001</v>
      </c>
      <c r="Z1989" s="4">
        <v>3.3101370000000001</v>
      </c>
      <c r="AA1989" s="10">
        <v>12.1765601217</v>
      </c>
      <c r="AB1989" s="10">
        <v>21.633315305499998</v>
      </c>
      <c r="AC1989" s="4">
        <v>0.27700900000000001</v>
      </c>
      <c r="AD1989" s="4">
        <v>0.3173696090125</v>
      </c>
      <c r="AE1989" s="4">
        <v>0.29110639175940001</v>
      </c>
      <c r="AF1989" s="4">
        <v>4.7412960000000002</v>
      </c>
      <c r="AG1989" s="4">
        <v>6.7350370815548999</v>
      </c>
      <c r="AH1989" s="4">
        <v>8.7567468699195992</v>
      </c>
      <c r="AI1989" s="4">
        <v>0.78578400000000004</v>
      </c>
      <c r="AJ1989" s="4">
        <v>0.88375599999999999</v>
      </c>
    </row>
    <row r="1990" spans="1:36" hidden="1" x14ac:dyDescent="0.3">
      <c r="A1990" s="1" t="s">
        <v>1984</v>
      </c>
      <c r="B1990" s="2">
        <v>4308992</v>
      </c>
      <c r="C1990" s="3" t="s">
        <v>2936</v>
      </c>
      <c r="D1990" s="4">
        <v>2810.3767846699998</v>
      </c>
      <c r="E1990" s="3" t="s">
        <v>2946</v>
      </c>
      <c r="F1990" s="3" t="s">
        <v>3022</v>
      </c>
      <c r="G1990" s="3" t="s">
        <v>3029</v>
      </c>
      <c r="H1990" s="3" t="s">
        <v>3030</v>
      </c>
      <c r="I1990" s="3" t="s">
        <v>3645</v>
      </c>
      <c r="J1990" s="4">
        <v>102.697041</v>
      </c>
      <c r="K1990" s="4">
        <v>43.033999000000001</v>
      </c>
      <c r="L1990" s="4">
        <v>31.114498999999999</v>
      </c>
      <c r="M1990" s="4">
        <v>7.0381640000000001</v>
      </c>
      <c r="N1990" s="4" t="s">
        <v>2924</v>
      </c>
      <c r="O1990" s="4" t="s">
        <v>2924</v>
      </c>
      <c r="P1990" s="4">
        <v>4.056915</v>
      </c>
      <c r="Q1990" s="4" t="s">
        <v>2924</v>
      </c>
      <c r="R1990" s="4">
        <v>87.717709999999997</v>
      </c>
      <c r="S1990" s="3" t="s">
        <v>6602</v>
      </c>
      <c r="T1990" s="4">
        <v>77.41</v>
      </c>
      <c r="U1990" s="4">
        <v>2810.3767846699998</v>
      </c>
      <c r="V1990" s="10">
        <v>3166.4667840000002</v>
      </c>
      <c r="W1990" s="4" t="s">
        <v>2935</v>
      </c>
      <c r="X1990" s="4">
        <v>78.959999999999994</v>
      </c>
      <c r="Y1990" s="4">
        <v>36.159999999999997</v>
      </c>
      <c r="Z1990" s="4" t="s">
        <v>2924</v>
      </c>
      <c r="AA1990" s="10" t="s">
        <v>2924</v>
      </c>
      <c r="AB1990" s="10" t="s">
        <v>2924</v>
      </c>
      <c r="AC1990" s="4">
        <v>6.974812</v>
      </c>
      <c r="AD1990" s="4">
        <v>7.4478691532203003</v>
      </c>
      <c r="AE1990" s="4">
        <v>8.6912741245086007</v>
      </c>
      <c r="AF1990" s="4" t="s">
        <v>2924</v>
      </c>
      <c r="AG1990" s="4">
        <v>138.039774704867</v>
      </c>
      <c r="AH1990" s="4" t="s">
        <v>2924</v>
      </c>
      <c r="AI1990" s="4">
        <v>4.056915</v>
      </c>
      <c r="AJ1990" s="4" t="s">
        <v>2924</v>
      </c>
    </row>
    <row r="1991" spans="1:36" hidden="1" x14ac:dyDescent="0.3">
      <c r="A1991" s="1" t="s">
        <v>1985</v>
      </c>
      <c r="B1991" s="2">
        <v>5228920</v>
      </c>
      <c r="C1991" s="3" t="s">
        <v>2936</v>
      </c>
      <c r="D1991" s="4">
        <v>840.55227384</v>
      </c>
      <c r="E1991" s="3" t="s">
        <v>2920</v>
      </c>
      <c r="F1991" s="3" t="s">
        <v>2961</v>
      </c>
      <c r="G1991" s="3" t="s">
        <v>2962</v>
      </c>
      <c r="H1991" s="3" t="s">
        <v>2963</v>
      </c>
      <c r="I1991" s="3" t="s">
        <v>2964</v>
      </c>
      <c r="J1991" s="4">
        <v>-2.5242719999999998</v>
      </c>
      <c r="K1991" s="4">
        <v>28.883184</v>
      </c>
      <c r="L1991" s="4">
        <v>85.582255000000004</v>
      </c>
      <c r="M1991" s="4">
        <v>0.29970000000000002</v>
      </c>
      <c r="N1991" s="4" t="s">
        <v>2924</v>
      </c>
      <c r="O1991" s="4" t="s">
        <v>2924</v>
      </c>
      <c r="P1991" s="4">
        <v>6.0191850000000002</v>
      </c>
      <c r="Q1991" s="4" t="s">
        <v>2924</v>
      </c>
      <c r="R1991" s="4" t="s">
        <v>2924</v>
      </c>
      <c r="S1991" s="3" t="s">
        <v>6603</v>
      </c>
      <c r="T1991" s="5" t="s">
        <v>4511</v>
      </c>
      <c r="U1991" s="4">
        <v>840.55227384</v>
      </c>
      <c r="V1991" s="10">
        <v>913.02027299999997</v>
      </c>
      <c r="W1991" s="4" t="s">
        <v>2935</v>
      </c>
      <c r="X1991" s="4">
        <v>14.79</v>
      </c>
      <c r="Y1991" s="4">
        <v>4.6500000000000004</v>
      </c>
      <c r="Z1991" s="4" t="s">
        <v>2924</v>
      </c>
      <c r="AA1991" s="10" t="s">
        <v>2924</v>
      </c>
      <c r="AB1991" s="10" t="s">
        <v>2924</v>
      </c>
      <c r="AC1991" s="4">
        <v>3.7266889999999999</v>
      </c>
      <c r="AD1991" s="4">
        <v>3.2482992986960002</v>
      </c>
      <c r="AE1991" s="4">
        <v>3.5939167126523999</v>
      </c>
      <c r="AF1991" s="4" t="s">
        <v>2924</v>
      </c>
      <c r="AG1991" s="4" t="s">
        <v>2924</v>
      </c>
      <c r="AH1991" s="4" t="s">
        <v>2924</v>
      </c>
      <c r="AI1991" s="4">
        <v>6.0191850000000002</v>
      </c>
      <c r="AJ1991" s="4">
        <v>9.0206649999999993</v>
      </c>
    </row>
    <row r="1992" spans="1:36" hidden="1" x14ac:dyDescent="0.3">
      <c r="A1992" s="1" t="s">
        <v>1986</v>
      </c>
      <c r="B1992" s="2">
        <v>4074329</v>
      </c>
      <c r="C1992" s="3" t="s">
        <v>2919</v>
      </c>
      <c r="D1992" s="4">
        <v>7736.57454745</v>
      </c>
      <c r="E1992" s="3" t="s">
        <v>3107</v>
      </c>
      <c r="F1992" s="3" t="s">
        <v>3108</v>
      </c>
      <c r="G1992" s="3" t="s">
        <v>3328</v>
      </c>
      <c r="H1992" s="3" t="s">
        <v>3545</v>
      </c>
      <c r="I1992" s="3" t="s">
        <v>3546</v>
      </c>
      <c r="J1992" s="4">
        <v>-23.434201000000002</v>
      </c>
      <c r="K1992" s="4">
        <v>-2.6833629999999999</v>
      </c>
      <c r="L1992" s="4">
        <v>5.9396300000000002</v>
      </c>
      <c r="M1992" s="4">
        <v>0.369004</v>
      </c>
      <c r="N1992" s="4" t="s">
        <v>2924</v>
      </c>
      <c r="O1992" s="4">
        <v>10.018416</v>
      </c>
      <c r="P1992" s="4">
        <v>0.43642199999999998</v>
      </c>
      <c r="Q1992" s="4">
        <v>7.6477250000000003</v>
      </c>
      <c r="R1992" s="4">
        <v>1.230926</v>
      </c>
      <c r="S1992" s="3" t="s">
        <v>6604</v>
      </c>
      <c r="T1992" s="4">
        <v>10.88</v>
      </c>
      <c r="U1992" s="4">
        <v>7736.57454745</v>
      </c>
      <c r="V1992" s="10">
        <v>21436.574547</v>
      </c>
      <c r="W1992" s="4">
        <v>1.8382352941176501</v>
      </c>
      <c r="X1992" s="4">
        <v>17.5</v>
      </c>
      <c r="Y1992" s="4">
        <v>9.5399999999999991</v>
      </c>
      <c r="Z1992" s="4" t="s">
        <v>2924</v>
      </c>
      <c r="AA1992" s="10">
        <v>7.3069173942000001</v>
      </c>
      <c r="AB1992" s="10">
        <v>5.9905626613000003</v>
      </c>
      <c r="AC1992" s="4">
        <v>0.74259799999999998</v>
      </c>
      <c r="AD1992" s="4">
        <v>0.72945578449079995</v>
      </c>
      <c r="AE1992" s="4">
        <v>0.72933384879480001</v>
      </c>
      <c r="AF1992" s="4">
        <v>7.6477250000000003</v>
      </c>
      <c r="AG1992" s="4">
        <v>7.0480384949493997</v>
      </c>
      <c r="AH1992" s="4">
        <v>6.5006327809451996</v>
      </c>
      <c r="AI1992" s="4">
        <v>0.43642199999999998</v>
      </c>
      <c r="AJ1992" s="4">
        <v>1.977463</v>
      </c>
    </row>
    <row r="1993" spans="1:36" hidden="1" x14ac:dyDescent="0.3">
      <c r="A1993" s="1" t="s">
        <v>1987</v>
      </c>
      <c r="B1993" s="2">
        <v>4813312</v>
      </c>
      <c r="C1993" s="3" t="s">
        <v>2936</v>
      </c>
      <c r="D1993" s="4">
        <v>3106.3895159499998</v>
      </c>
      <c r="E1993" s="3" t="s">
        <v>2977</v>
      </c>
      <c r="F1993" s="3" t="s">
        <v>2978</v>
      </c>
      <c r="G1993" s="3" t="s">
        <v>3167</v>
      </c>
      <c r="H1993" s="3" t="s">
        <v>3167</v>
      </c>
      <c r="I1993" s="3" t="s">
        <v>3449</v>
      </c>
      <c r="J1993" s="4">
        <v>3.436426</v>
      </c>
      <c r="K1993" s="4">
        <v>0.938967</v>
      </c>
      <c r="L1993" s="4">
        <v>7.653791</v>
      </c>
      <c r="M1993" s="4">
        <v>3.8647339999999999</v>
      </c>
      <c r="N1993" s="4">
        <v>9.5859872611464993</v>
      </c>
      <c r="O1993" s="4">
        <v>6.5893170000000003</v>
      </c>
      <c r="P1993" s="4">
        <v>0.82792399999999999</v>
      </c>
      <c r="Q1993" s="4">
        <v>10.740553</v>
      </c>
      <c r="R1993" s="4" t="s">
        <v>2924</v>
      </c>
      <c r="S1993" s="3" t="s">
        <v>6605</v>
      </c>
      <c r="T1993" s="4">
        <v>15.05</v>
      </c>
      <c r="U1993" s="4">
        <v>3106.3895159499998</v>
      </c>
      <c r="V1993" s="10">
        <v>7373.3895149999998</v>
      </c>
      <c r="W1993" s="4">
        <v>6.6445182724252501</v>
      </c>
      <c r="X1993" s="4">
        <v>18.05</v>
      </c>
      <c r="Y1993" s="4">
        <v>13.234999999999999</v>
      </c>
      <c r="Z1993" s="4">
        <v>9.5920970000000008</v>
      </c>
      <c r="AA1993" s="10">
        <v>16.893029520700001</v>
      </c>
      <c r="AB1993" s="10">
        <v>20.060782170500001</v>
      </c>
      <c r="AC1993" s="4">
        <v>2.7698680000000002</v>
      </c>
      <c r="AD1993" s="4">
        <v>2.8160735242423001</v>
      </c>
      <c r="AE1993" s="4">
        <v>2.8493915703311998</v>
      </c>
      <c r="AF1993" s="4">
        <v>10.740553</v>
      </c>
      <c r="AG1993" s="4">
        <v>11.280394896996301</v>
      </c>
      <c r="AH1993" s="4">
        <v>11.2821573500397</v>
      </c>
      <c r="AI1993" s="4">
        <v>0.82792399999999999</v>
      </c>
      <c r="AJ1993" s="4">
        <v>0.83732099999999998</v>
      </c>
    </row>
    <row r="1994" spans="1:36" hidden="1" x14ac:dyDescent="0.3">
      <c r="A1994" s="1" t="s">
        <v>1988</v>
      </c>
      <c r="B1994" s="2">
        <v>100396</v>
      </c>
      <c r="C1994" s="3" t="s">
        <v>2971</v>
      </c>
      <c r="D1994" s="4">
        <v>3231.95798982</v>
      </c>
      <c r="E1994" s="3" t="s">
        <v>2930</v>
      </c>
      <c r="F1994" s="3" t="s">
        <v>2931</v>
      </c>
      <c r="G1994" s="3" t="s">
        <v>2931</v>
      </c>
      <c r="H1994" s="3" t="s">
        <v>2932</v>
      </c>
      <c r="I1994" s="3" t="s">
        <v>2933</v>
      </c>
      <c r="J1994" s="4">
        <v>79.108086</v>
      </c>
      <c r="K1994" s="4">
        <v>20.684246000000002</v>
      </c>
      <c r="L1994" s="4">
        <v>17.965202000000001</v>
      </c>
      <c r="M1994" s="4">
        <v>3.8743180000000002</v>
      </c>
      <c r="N1994" s="4">
        <v>23.669822485207099</v>
      </c>
      <c r="O1994" s="4">
        <v>18.552081999999999</v>
      </c>
      <c r="P1994" s="4">
        <v>2.6064690000000001</v>
      </c>
      <c r="Q1994" s="4" t="s">
        <v>2935</v>
      </c>
      <c r="R1994" s="4" t="s">
        <v>2935</v>
      </c>
      <c r="S1994" s="3" t="s">
        <v>6606</v>
      </c>
      <c r="T1994" s="5" t="s">
        <v>6607</v>
      </c>
      <c r="U1994" s="4">
        <v>3231.95798982</v>
      </c>
      <c r="V1994" s="10" t="s">
        <v>2935</v>
      </c>
      <c r="W1994" s="4">
        <v>2.1198940052997401</v>
      </c>
      <c r="X1994" s="4">
        <v>207.51</v>
      </c>
      <c r="Y1994" s="4">
        <v>109.65</v>
      </c>
      <c r="Z1994" s="4">
        <v>23.644639000000002</v>
      </c>
      <c r="AA1994" s="10">
        <v>22.858285714200001</v>
      </c>
      <c r="AB1994" s="10">
        <v>22.397536394100001</v>
      </c>
      <c r="AC1994" s="4" t="s">
        <v>2935</v>
      </c>
      <c r="AD1994" s="4" t="s">
        <v>2935</v>
      </c>
      <c r="AE1994" s="4" t="s">
        <v>2935</v>
      </c>
      <c r="AF1994" s="4" t="s">
        <v>2935</v>
      </c>
      <c r="AG1994" s="4" t="s">
        <v>2935</v>
      </c>
      <c r="AH1994" s="4" t="s">
        <v>2935</v>
      </c>
      <c r="AI1994" s="4">
        <v>2.6064690000000001</v>
      </c>
      <c r="AJ1994" s="5" t="s">
        <v>6608</v>
      </c>
    </row>
    <row r="1995" spans="1:36" hidden="1" x14ac:dyDescent="0.3">
      <c r="A1995" s="1" t="s">
        <v>1989</v>
      </c>
      <c r="B1995" s="2">
        <v>4004412</v>
      </c>
      <c r="C1995" s="3" t="s">
        <v>2936</v>
      </c>
      <c r="D1995" s="4">
        <v>90988.612474709997</v>
      </c>
      <c r="E1995" s="3" t="s">
        <v>2937</v>
      </c>
      <c r="F1995" s="3" t="s">
        <v>2938</v>
      </c>
      <c r="G1995" s="3" t="s">
        <v>3047</v>
      </c>
      <c r="H1995" s="3" t="s">
        <v>3071</v>
      </c>
      <c r="I1995" s="3" t="s">
        <v>3771</v>
      </c>
      <c r="J1995" s="4">
        <v>62.997210000000003</v>
      </c>
      <c r="K1995" s="4">
        <v>20.359271</v>
      </c>
      <c r="L1995" s="4">
        <v>12.329964</v>
      </c>
      <c r="M1995" s="4">
        <v>1.138916</v>
      </c>
      <c r="N1995" s="4">
        <v>31.855340000000002</v>
      </c>
      <c r="O1995" s="4">
        <v>29.497161999999999</v>
      </c>
      <c r="P1995" s="4">
        <v>7.0578310000000002</v>
      </c>
      <c r="Q1995" s="4">
        <v>19.401021</v>
      </c>
      <c r="R1995" s="4">
        <v>36.297248000000003</v>
      </c>
      <c r="S1995" s="3" t="s">
        <v>6609</v>
      </c>
      <c r="T1995" s="4">
        <v>706.87</v>
      </c>
      <c r="U1995" s="4">
        <v>90988.612474709997</v>
      </c>
      <c r="V1995" s="10">
        <v>100815.909474</v>
      </c>
      <c r="W1995" s="4">
        <v>0.92237610876115805</v>
      </c>
      <c r="X1995" s="5" t="s">
        <v>6610</v>
      </c>
      <c r="Y1995" s="4">
        <v>426.49</v>
      </c>
      <c r="Z1995" s="4">
        <v>31.855340000000002</v>
      </c>
      <c r="AA1995" s="10">
        <v>25.5515190948</v>
      </c>
      <c r="AB1995" s="10">
        <v>26.3400692345</v>
      </c>
      <c r="AC1995" s="4">
        <v>5.0443009999999999</v>
      </c>
      <c r="AD1995" s="4">
        <v>4.9413945295847004</v>
      </c>
      <c r="AE1995" s="4">
        <v>4.9685992130235999</v>
      </c>
      <c r="AF1995" s="4">
        <v>19.401021</v>
      </c>
      <c r="AG1995" s="4">
        <v>18.794197862985801</v>
      </c>
      <c r="AH1995" s="4">
        <v>19.1734897985279</v>
      </c>
      <c r="AI1995" s="4">
        <v>7.0578310000000002</v>
      </c>
      <c r="AJ1995" s="4" t="s">
        <v>2924</v>
      </c>
    </row>
    <row r="1996" spans="1:36" x14ac:dyDescent="0.3">
      <c r="A1996" s="1" t="s">
        <v>1990</v>
      </c>
      <c r="B1996" s="2">
        <v>4241013</v>
      </c>
      <c r="C1996" s="3" t="s">
        <v>2936</v>
      </c>
      <c r="D1996" s="4">
        <v>10518.11444845</v>
      </c>
      <c r="E1996" s="3" t="s">
        <v>2937</v>
      </c>
      <c r="F1996" s="3" t="s">
        <v>2967</v>
      </c>
      <c r="G1996" s="3" t="s">
        <v>3087</v>
      </c>
      <c r="H1996" s="3" t="s">
        <v>3125</v>
      </c>
      <c r="I1996" s="3" t="s">
        <v>3503</v>
      </c>
      <c r="J1996" s="10">
        <v>56.057980000000001</v>
      </c>
      <c r="K1996" s="10">
        <v>4.538259</v>
      </c>
      <c r="L1996" s="10">
        <v>-7.7918450000000004</v>
      </c>
      <c r="M1996" s="10">
        <v>1.694045</v>
      </c>
      <c r="N1996" s="4">
        <v>137.95264599999999</v>
      </c>
      <c r="O1996" s="4">
        <v>19.192017</v>
      </c>
      <c r="P1996" s="4">
        <v>4.5490029999999999</v>
      </c>
      <c r="Q1996" s="4">
        <v>19.358286</v>
      </c>
      <c r="R1996" s="4">
        <v>26.396892999999999</v>
      </c>
      <c r="S1996" s="3" t="s">
        <v>6611</v>
      </c>
      <c r="T1996" s="4">
        <v>99.05</v>
      </c>
      <c r="U1996" s="4">
        <v>10518.11444845</v>
      </c>
      <c r="V1996" s="10">
        <v>11468.971448</v>
      </c>
      <c r="W1996" s="4" t="s">
        <v>2935</v>
      </c>
      <c r="X1996" s="4">
        <v>114.68</v>
      </c>
      <c r="Y1996" s="4">
        <v>61.1004</v>
      </c>
      <c r="Z1996" s="4">
        <v>137.95264599999999</v>
      </c>
      <c r="AA1996" s="10">
        <v>26.374650512500001</v>
      </c>
      <c r="AB1996" s="10">
        <v>29.1752577319</v>
      </c>
      <c r="AC1996" s="4">
        <v>1.7616160000000001</v>
      </c>
      <c r="AD1996" s="4">
        <v>1.5882132882836999</v>
      </c>
      <c r="AE1996" s="4">
        <v>1.6935619136</v>
      </c>
      <c r="AF1996" s="4">
        <v>19.358286</v>
      </c>
      <c r="AG1996" s="4">
        <v>17.140290914905801</v>
      </c>
      <c r="AH1996" s="4">
        <v>18.590879848282199</v>
      </c>
      <c r="AI1996" s="4">
        <v>4.5490029999999999</v>
      </c>
      <c r="AJ1996" s="4">
        <v>143.34298100000001</v>
      </c>
    </row>
    <row r="1997" spans="1:36" hidden="1" x14ac:dyDescent="0.3">
      <c r="A1997" s="1" t="s">
        <v>1991</v>
      </c>
      <c r="B1997" s="2">
        <v>1027856</v>
      </c>
      <c r="C1997" s="3" t="s">
        <v>2919</v>
      </c>
      <c r="D1997" s="4">
        <v>2059.8455637000002</v>
      </c>
      <c r="E1997" s="3" t="s">
        <v>2930</v>
      </c>
      <c r="F1997" s="3" t="s">
        <v>2931</v>
      </c>
      <c r="G1997" s="3" t="s">
        <v>2931</v>
      </c>
      <c r="H1997" s="3" t="s">
        <v>2932</v>
      </c>
      <c r="I1997" s="3" t="s">
        <v>3233</v>
      </c>
      <c r="J1997" s="4">
        <v>66.767250000000004</v>
      </c>
      <c r="K1997" s="4">
        <v>28.846751999999999</v>
      </c>
      <c r="L1997" s="4">
        <v>13.421809</v>
      </c>
      <c r="M1997" s="4">
        <v>4.1064930000000004</v>
      </c>
      <c r="N1997" s="4">
        <v>12.5226586102719</v>
      </c>
      <c r="O1997" s="4" t="s">
        <v>2935</v>
      </c>
      <c r="P1997" s="4">
        <v>2.452518</v>
      </c>
      <c r="Q1997" s="4" t="s">
        <v>2935</v>
      </c>
      <c r="R1997" s="4" t="s">
        <v>2935</v>
      </c>
      <c r="S1997" s="3" t="s">
        <v>6612</v>
      </c>
      <c r="T1997" s="4">
        <v>82.9</v>
      </c>
      <c r="U1997" s="4">
        <v>2059.8455637000002</v>
      </c>
      <c r="V1997" s="10" t="s">
        <v>2935</v>
      </c>
      <c r="W1997" s="4">
        <v>0.24125452352231599</v>
      </c>
      <c r="X1997" s="4">
        <v>83.83</v>
      </c>
      <c r="Y1997" s="4">
        <v>46.68</v>
      </c>
      <c r="Z1997" s="4">
        <v>12.522659000000001</v>
      </c>
      <c r="AA1997" s="10">
        <v>11.263586956499999</v>
      </c>
      <c r="AB1997" s="10">
        <v>11.263586956499999</v>
      </c>
      <c r="AC1997" s="4" t="s">
        <v>2935</v>
      </c>
      <c r="AD1997" s="4" t="s">
        <v>2935</v>
      </c>
      <c r="AE1997" s="4" t="s">
        <v>2935</v>
      </c>
      <c r="AF1997" s="4" t="s">
        <v>2935</v>
      </c>
      <c r="AG1997" s="4" t="s">
        <v>2935</v>
      </c>
      <c r="AH1997" s="4" t="s">
        <v>2935</v>
      </c>
      <c r="AI1997" s="4">
        <v>2.452518</v>
      </c>
      <c r="AJ1997" s="5" t="s">
        <v>6613</v>
      </c>
    </row>
    <row r="1998" spans="1:36" hidden="1" x14ac:dyDescent="0.3">
      <c r="A1998" s="1" t="s">
        <v>1992</v>
      </c>
      <c r="B1998" s="2">
        <v>27468621</v>
      </c>
      <c r="C1998" s="3" t="s">
        <v>2919</v>
      </c>
      <c r="D1998" s="4">
        <v>1914.1738511999999</v>
      </c>
      <c r="E1998" s="3" t="s">
        <v>2930</v>
      </c>
      <c r="F1998" s="3" t="s">
        <v>2954</v>
      </c>
      <c r="G1998" s="3" t="s">
        <v>2955</v>
      </c>
      <c r="H1998" s="3" t="s">
        <v>2956</v>
      </c>
      <c r="I1998" s="3" t="s">
        <v>2972</v>
      </c>
      <c r="J1998" s="4">
        <v>-11.047755</v>
      </c>
      <c r="K1998" s="4">
        <v>6.8493149999999998</v>
      </c>
      <c r="L1998" s="4">
        <v>11.229946999999999</v>
      </c>
      <c r="M1998" s="4">
        <v>4.6979870000000004</v>
      </c>
      <c r="N1998" s="4">
        <v>29.573460000000001</v>
      </c>
      <c r="O1998" s="4">
        <v>15.141882620058</v>
      </c>
      <c r="P1998" s="4">
        <v>3.896347</v>
      </c>
      <c r="Q1998" s="4">
        <v>14.727546</v>
      </c>
      <c r="R1998" s="4" t="s">
        <v>2935</v>
      </c>
      <c r="S1998" s="3" t="s">
        <v>6614</v>
      </c>
      <c r="T1998" s="4">
        <v>12.48</v>
      </c>
      <c r="U1998" s="4">
        <v>1914.1738511999999</v>
      </c>
      <c r="V1998" s="10">
        <v>2040.173851</v>
      </c>
      <c r="W1998" s="4">
        <v>7.0032051282051304</v>
      </c>
      <c r="X1998" s="4">
        <v>16.16</v>
      </c>
      <c r="Y1998" s="4">
        <v>10.63</v>
      </c>
      <c r="Z1998" s="4">
        <v>29.573460000000001</v>
      </c>
      <c r="AA1998" s="10">
        <v>8.7376601554000004</v>
      </c>
      <c r="AB1998" s="10">
        <v>12.356435643499999</v>
      </c>
      <c r="AC1998" s="4">
        <v>6.2064750000000002</v>
      </c>
      <c r="AD1998" s="4">
        <v>5.1500034103244001</v>
      </c>
      <c r="AE1998" s="4">
        <v>6.1394987436164996</v>
      </c>
      <c r="AF1998" s="4">
        <v>14.727546</v>
      </c>
      <c r="AG1998" s="4">
        <v>13.2264107034036</v>
      </c>
      <c r="AH1998" s="4">
        <v>20.199741099009898</v>
      </c>
      <c r="AI1998" s="4">
        <v>3.896347</v>
      </c>
      <c r="AJ1998" s="4" t="s">
        <v>2924</v>
      </c>
    </row>
    <row r="1999" spans="1:36" hidden="1" x14ac:dyDescent="0.3">
      <c r="A1999" s="1" t="s">
        <v>1993</v>
      </c>
      <c r="B1999" s="2">
        <v>4987464</v>
      </c>
      <c r="C1999" s="3" t="s">
        <v>2919</v>
      </c>
      <c r="D1999" s="4">
        <v>3034.0477629000002</v>
      </c>
      <c r="E1999" s="3" t="s">
        <v>2925</v>
      </c>
      <c r="F1999" s="3" t="s">
        <v>3012</v>
      </c>
      <c r="G1999" s="3" t="s">
        <v>3013</v>
      </c>
      <c r="H1999" s="3" t="s">
        <v>3014</v>
      </c>
      <c r="I1999" s="3" t="s">
        <v>3015</v>
      </c>
      <c r="J1999" s="4">
        <v>59.691110999999999</v>
      </c>
      <c r="K1999" s="4">
        <v>6.2769709999999996</v>
      </c>
      <c r="L1999" s="4">
        <v>-0.92165900000000001</v>
      </c>
      <c r="M1999" s="4">
        <v>5.4085599999999996</v>
      </c>
      <c r="N1999" s="4">
        <v>19.455615999999999</v>
      </c>
      <c r="O1999" s="4">
        <v>10.69314</v>
      </c>
      <c r="P1999" s="4">
        <v>2.6887270000000001</v>
      </c>
      <c r="Q1999" s="4">
        <v>9.2826029999999999</v>
      </c>
      <c r="R1999" s="4">
        <v>17.878639</v>
      </c>
      <c r="S1999" s="3" t="s">
        <v>6615</v>
      </c>
      <c r="T1999" s="4">
        <v>135.44999999999999</v>
      </c>
      <c r="U1999" s="4">
        <v>3034.0477629000002</v>
      </c>
      <c r="V1999" s="10">
        <v>4579.8367619999999</v>
      </c>
      <c r="W1999" s="4">
        <v>1.7718715393133999</v>
      </c>
      <c r="X1999" s="4">
        <v>148.35</v>
      </c>
      <c r="Y1999" s="4">
        <v>80.62</v>
      </c>
      <c r="Z1999" s="4">
        <v>19.455615999999999</v>
      </c>
      <c r="AA1999" s="10">
        <v>18.863326184400002</v>
      </c>
      <c r="AB1999" s="10">
        <v>20.852224006299998</v>
      </c>
      <c r="AC1999" s="4">
        <v>1.2544930000000001</v>
      </c>
      <c r="AD1999" s="4">
        <v>1.1878198894820999</v>
      </c>
      <c r="AE1999" s="4">
        <v>1.2417240782079999</v>
      </c>
      <c r="AF1999" s="4">
        <v>9.2826029999999999</v>
      </c>
      <c r="AG1999" s="4">
        <v>9.3439225961035</v>
      </c>
      <c r="AH1999" s="4">
        <v>10.0724061634502</v>
      </c>
      <c r="AI1999" s="4">
        <v>2.6887270000000001</v>
      </c>
      <c r="AJ1999" s="4" t="s">
        <v>2924</v>
      </c>
    </row>
    <row r="2000" spans="1:36" hidden="1" x14ac:dyDescent="0.3">
      <c r="A2000" s="1" t="s">
        <v>1994</v>
      </c>
      <c r="B2000" s="2">
        <v>4425850</v>
      </c>
      <c r="C2000" s="3" t="s">
        <v>2919</v>
      </c>
      <c r="D2000" s="4">
        <v>1803.4467</v>
      </c>
      <c r="E2000" s="3" t="s">
        <v>2920</v>
      </c>
      <c r="F2000" s="3" t="s">
        <v>2961</v>
      </c>
      <c r="G2000" s="3" t="s">
        <v>2974</v>
      </c>
      <c r="H2000" s="3" t="s">
        <v>3003</v>
      </c>
      <c r="I2000" s="3" t="s">
        <v>3004</v>
      </c>
      <c r="J2000" s="4">
        <v>-37.142856999999999</v>
      </c>
      <c r="K2000" s="4">
        <v>-16.727716999999998</v>
      </c>
      <c r="L2000" s="4">
        <v>-4.0337709999999998</v>
      </c>
      <c r="M2000" s="4">
        <v>3.5949369999999998</v>
      </c>
      <c r="N2000" s="4">
        <v>11.180327999999999</v>
      </c>
      <c r="O2000" s="4" t="s">
        <v>2924</v>
      </c>
      <c r="P2000" s="4">
        <v>1.894444</v>
      </c>
      <c r="Q2000" s="4">
        <v>6.6265700000000001</v>
      </c>
      <c r="R2000" s="4">
        <v>13.795299</v>
      </c>
      <c r="S2000" s="3" t="s">
        <v>6616</v>
      </c>
      <c r="T2000" s="4">
        <v>20.46</v>
      </c>
      <c r="U2000" s="4">
        <v>1803.4467</v>
      </c>
      <c r="V2000" s="10">
        <v>2565.0807</v>
      </c>
      <c r="W2000" s="4">
        <v>5.0830889540567004</v>
      </c>
      <c r="X2000" s="4">
        <v>32.58</v>
      </c>
      <c r="Y2000" s="4">
        <v>19.447500000000002</v>
      </c>
      <c r="Z2000" s="4">
        <v>11.180327999999999</v>
      </c>
      <c r="AA2000" s="10">
        <v>8.5048010972999997</v>
      </c>
      <c r="AB2000" s="10">
        <v>8.8151658767000001</v>
      </c>
      <c r="AC2000" s="4">
        <v>0.39261800000000002</v>
      </c>
      <c r="AD2000" s="4">
        <v>0.38376438093069998</v>
      </c>
      <c r="AE2000" s="4">
        <v>0.38807529961679998</v>
      </c>
      <c r="AF2000" s="4">
        <v>6.6265700000000001</v>
      </c>
      <c r="AG2000" s="4">
        <v>7.1419939652746001</v>
      </c>
      <c r="AH2000" s="4">
        <v>7.2063356784231001</v>
      </c>
      <c r="AI2000" s="4">
        <v>1.894444</v>
      </c>
      <c r="AJ2000" s="4">
        <v>2.947702</v>
      </c>
    </row>
    <row r="2001" spans="1:36" hidden="1" x14ac:dyDescent="0.3">
      <c r="A2001" s="1" t="s">
        <v>1995</v>
      </c>
      <c r="B2001" s="2">
        <v>4010869</v>
      </c>
      <c r="C2001" s="3" t="s">
        <v>2919</v>
      </c>
      <c r="D2001" s="4">
        <v>3384.8220120400001</v>
      </c>
      <c r="E2001" s="3" t="s">
        <v>3098</v>
      </c>
      <c r="F2001" s="3" t="s">
        <v>3098</v>
      </c>
      <c r="G2001" s="3" t="s">
        <v>3184</v>
      </c>
      <c r="H2001" s="3" t="s">
        <v>3608</v>
      </c>
      <c r="I2001" s="3" t="s">
        <v>3609</v>
      </c>
      <c r="J2001" s="4">
        <v>-27.485379999999999</v>
      </c>
      <c r="K2001" s="4">
        <v>-3.7694009999999998</v>
      </c>
      <c r="L2001" s="4">
        <v>10.43257</v>
      </c>
      <c r="M2001" s="4">
        <v>7.9601990000000002</v>
      </c>
      <c r="N2001" s="4" t="s">
        <v>2924</v>
      </c>
      <c r="O2001" s="4">
        <v>6.1647730000000003</v>
      </c>
      <c r="P2001" s="4">
        <v>0.95019200000000004</v>
      </c>
      <c r="Q2001" s="4">
        <v>3.2566519999999999</v>
      </c>
      <c r="R2001" s="4">
        <v>7.7268359999999996</v>
      </c>
      <c r="S2001" s="3" t="s">
        <v>6617</v>
      </c>
      <c r="T2001" s="4">
        <v>8.68</v>
      </c>
      <c r="U2001" s="4">
        <v>3384.8220120400001</v>
      </c>
      <c r="V2001" s="10">
        <v>4593.5480120000002</v>
      </c>
      <c r="W2001" s="4">
        <v>3.68663594470046</v>
      </c>
      <c r="X2001" s="4">
        <v>12.65</v>
      </c>
      <c r="Y2001" s="5" t="s">
        <v>6618</v>
      </c>
      <c r="Z2001" s="4" t="s">
        <v>2924</v>
      </c>
      <c r="AA2001" s="10" t="s">
        <v>2924</v>
      </c>
      <c r="AB2001" s="10">
        <v>79.948420373900007</v>
      </c>
      <c r="AC2001" s="4">
        <v>0.79197799999999996</v>
      </c>
      <c r="AD2001" s="4">
        <v>0.88452133155860002</v>
      </c>
      <c r="AE2001" s="4">
        <v>0.84059413124850002</v>
      </c>
      <c r="AF2001" s="4">
        <v>3.2566519999999999</v>
      </c>
      <c r="AG2001" s="4">
        <v>4.5734818603378002</v>
      </c>
      <c r="AH2001" s="4">
        <v>3.8341818543252999</v>
      </c>
      <c r="AI2001" s="4">
        <v>0.95019200000000004</v>
      </c>
      <c r="AJ2001" s="4">
        <v>1.602363</v>
      </c>
    </row>
    <row r="2002" spans="1:36" hidden="1" x14ac:dyDescent="0.3">
      <c r="A2002" s="1" t="s">
        <v>1996</v>
      </c>
      <c r="B2002" s="2">
        <v>4070114</v>
      </c>
      <c r="C2002" s="3" t="s">
        <v>2919</v>
      </c>
      <c r="D2002" s="4">
        <v>51990.868113659999</v>
      </c>
      <c r="E2002" s="3" t="s">
        <v>2937</v>
      </c>
      <c r="F2002" s="3" t="s">
        <v>2967</v>
      </c>
      <c r="G2002" s="3" t="s">
        <v>3087</v>
      </c>
      <c r="H2002" s="3" t="s">
        <v>3088</v>
      </c>
      <c r="I2002" s="3" t="s">
        <v>3223</v>
      </c>
      <c r="J2002" s="4">
        <v>21.907173</v>
      </c>
      <c r="K2002" s="4">
        <v>12.956447000000001</v>
      </c>
      <c r="L2002" s="4">
        <v>2.207443</v>
      </c>
      <c r="M2002" s="4">
        <v>1.049245</v>
      </c>
      <c r="N2002" s="4">
        <v>30.801705999999999</v>
      </c>
      <c r="O2002" s="4">
        <v>32.668475999999998</v>
      </c>
      <c r="P2002" s="4">
        <v>13.502196</v>
      </c>
      <c r="Q2002" s="4">
        <v>21.443055000000001</v>
      </c>
      <c r="R2002" s="4">
        <v>42.636007999999997</v>
      </c>
      <c r="S2002" s="3" t="s">
        <v>6619</v>
      </c>
      <c r="T2002" s="4">
        <v>144.46</v>
      </c>
      <c r="U2002" s="4">
        <v>51990.868113659999</v>
      </c>
      <c r="V2002" s="10">
        <v>51359.868112999997</v>
      </c>
      <c r="W2002" s="4">
        <v>2.7135539249619298</v>
      </c>
      <c r="X2002" s="4">
        <v>150.71</v>
      </c>
      <c r="Y2002" s="4">
        <v>114.72</v>
      </c>
      <c r="Z2002" s="4">
        <v>30.801705999999999</v>
      </c>
      <c r="AA2002" s="10">
        <v>28.6065070595</v>
      </c>
      <c r="AB2002" s="10">
        <v>28.9953393895</v>
      </c>
      <c r="AC2002" s="4">
        <v>9.6708350000000003</v>
      </c>
      <c r="AD2002" s="4">
        <v>9.1828790275234997</v>
      </c>
      <c r="AE2002" s="4">
        <v>9.3025560771058</v>
      </c>
      <c r="AF2002" s="4">
        <v>21.443055000000001</v>
      </c>
      <c r="AG2002" s="4">
        <v>20.050494157721499</v>
      </c>
      <c r="AH2002" s="4">
        <v>20.304645385079699</v>
      </c>
      <c r="AI2002" s="4">
        <v>13.502196</v>
      </c>
      <c r="AJ2002" s="4">
        <v>29.242915</v>
      </c>
    </row>
    <row r="2003" spans="1:36" hidden="1" x14ac:dyDescent="0.3">
      <c r="A2003" s="1" t="s">
        <v>1997</v>
      </c>
      <c r="B2003" s="2">
        <v>4432560</v>
      </c>
      <c r="C2003" s="3" t="s">
        <v>2936</v>
      </c>
      <c r="D2003" s="4">
        <v>12871.7222516</v>
      </c>
      <c r="E2003" s="3" t="s">
        <v>2937</v>
      </c>
      <c r="F2003" s="3" t="s">
        <v>2967</v>
      </c>
      <c r="G2003" s="3" t="s">
        <v>3087</v>
      </c>
      <c r="H2003" s="3" t="s">
        <v>3088</v>
      </c>
      <c r="I2003" s="3" t="s">
        <v>3149</v>
      </c>
      <c r="J2003" s="4">
        <v>29.038041</v>
      </c>
      <c r="K2003" s="4">
        <v>43.824154</v>
      </c>
      <c r="L2003" s="4">
        <v>38.413462000000003</v>
      </c>
      <c r="M2003" s="4">
        <v>4.7480440000000002</v>
      </c>
      <c r="N2003" s="4">
        <v>27.769472</v>
      </c>
      <c r="O2003" s="4">
        <v>42.651851999999998</v>
      </c>
      <c r="P2003" s="4">
        <v>8.5566739999999992</v>
      </c>
      <c r="Q2003" s="4">
        <v>18.409077</v>
      </c>
      <c r="R2003" s="4">
        <v>43.143537999999999</v>
      </c>
      <c r="S2003" s="3" t="s">
        <v>6620</v>
      </c>
      <c r="T2003" s="4">
        <v>230.32</v>
      </c>
      <c r="U2003" s="4">
        <v>12871.7222516</v>
      </c>
      <c r="V2003" s="10">
        <v>12626.749250999999</v>
      </c>
      <c r="W2003" s="4">
        <v>0.65126780131990303</v>
      </c>
      <c r="X2003" s="4">
        <v>233.69</v>
      </c>
      <c r="Y2003" s="5" t="s">
        <v>4392</v>
      </c>
      <c r="Z2003" s="4">
        <v>27.769472</v>
      </c>
      <c r="AA2003" s="10">
        <v>27.072901238899998</v>
      </c>
      <c r="AB2003" s="10">
        <v>29.334596789300001</v>
      </c>
      <c r="AC2003" s="4">
        <v>6.9228560000000003</v>
      </c>
      <c r="AD2003" s="4">
        <v>6.2674735296112001</v>
      </c>
      <c r="AE2003" s="4">
        <v>6.7498754712249998</v>
      </c>
      <c r="AF2003" s="4">
        <v>18.409077</v>
      </c>
      <c r="AG2003" s="4">
        <v>15.6611931208452</v>
      </c>
      <c r="AH2003" s="4">
        <v>16.903095044000299</v>
      </c>
      <c r="AI2003" s="4">
        <v>8.5566739999999992</v>
      </c>
      <c r="AJ2003" s="4">
        <v>9.1775579999999994</v>
      </c>
    </row>
    <row r="2004" spans="1:36" hidden="1" x14ac:dyDescent="0.3">
      <c r="A2004" s="1" t="s">
        <v>1998</v>
      </c>
      <c r="B2004" s="2">
        <v>5010480</v>
      </c>
      <c r="C2004" s="3" t="s">
        <v>2919</v>
      </c>
      <c r="D2004" s="4">
        <v>3140.4361211599999</v>
      </c>
      <c r="E2004" s="3" t="s">
        <v>2937</v>
      </c>
      <c r="F2004" s="3" t="s">
        <v>2967</v>
      </c>
      <c r="G2004" s="3" t="s">
        <v>3087</v>
      </c>
      <c r="H2004" s="3" t="s">
        <v>3088</v>
      </c>
      <c r="I2004" s="3" t="s">
        <v>2950</v>
      </c>
      <c r="J2004" s="4">
        <v>-14.897760999999999</v>
      </c>
      <c r="K2004" s="4">
        <v>24.946390000000001</v>
      </c>
      <c r="L2004" s="4">
        <v>21.981856000000001</v>
      </c>
      <c r="M2004" s="4">
        <v>6.5853659999999996</v>
      </c>
      <c r="N2004" s="4" t="s">
        <v>2924</v>
      </c>
      <c r="O2004" s="4">
        <v>69.641434000000004</v>
      </c>
      <c r="P2004" s="4">
        <v>2.4050630000000002</v>
      </c>
      <c r="Q2004" s="4">
        <v>49.911115000000002</v>
      </c>
      <c r="R2004" s="4">
        <v>19.719761999999999</v>
      </c>
      <c r="S2004" s="3" t="s">
        <v>6621</v>
      </c>
      <c r="T2004" s="4">
        <v>17.48</v>
      </c>
      <c r="U2004" s="4">
        <v>3140.4361211599999</v>
      </c>
      <c r="V2004" s="10">
        <v>3055.471121</v>
      </c>
      <c r="W2004" s="4" t="s">
        <v>2935</v>
      </c>
      <c r="X2004" s="4">
        <v>22.654499999999999</v>
      </c>
      <c r="Y2004" s="4">
        <v>10.92</v>
      </c>
      <c r="Z2004" s="4" t="s">
        <v>2924</v>
      </c>
      <c r="AA2004" s="10">
        <v>30.693590869099999</v>
      </c>
      <c r="AB2004" s="10">
        <v>31.127018893399999</v>
      </c>
      <c r="AC2004" s="4">
        <v>4.5010450000000004</v>
      </c>
      <c r="AD2004" s="4">
        <v>4.0914899832870999</v>
      </c>
      <c r="AE2004" s="4">
        <v>4.1832485277954001</v>
      </c>
      <c r="AF2004" s="4">
        <v>49.911115000000002</v>
      </c>
      <c r="AG2004" s="4">
        <v>12.204178661597799</v>
      </c>
      <c r="AH2004" s="4">
        <v>12.778112661403901</v>
      </c>
      <c r="AI2004" s="4">
        <v>2.4050630000000002</v>
      </c>
      <c r="AJ2004" s="4">
        <v>9.9318179999999998</v>
      </c>
    </row>
    <row r="2005" spans="1:36" hidden="1" x14ac:dyDescent="0.3">
      <c r="A2005" s="1" t="s">
        <v>1999</v>
      </c>
      <c r="B2005" s="2">
        <v>4430065</v>
      </c>
      <c r="C2005" s="3" t="s">
        <v>2919</v>
      </c>
      <c r="D2005" s="4">
        <v>11443.696535040001</v>
      </c>
      <c r="E2005" s="3" t="s">
        <v>2937</v>
      </c>
      <c r="F2005" s="3" t="s">
        <v>2967</v>
      </c>
      <c r="G2005" s="3" t="s">
        <v>3087</v>
      </c>
      <c r="H2005" s="3" t="s">
        <v>3088</v>
      </c>
      <c r="I2005" s="3" t="s">
        <v>3089</v>
      </c>
      <c r="J2005" s="4">
        <v>36.725723000000002</v>
      </c>
      <c r="K2005" s="4">
        <v>34.108578000000001</v>
      </c>
      <c r="L2005" s="4">
        <v>17.222476</v>
      </c>
      <c r="M2005" s="4">
        <v>3.786845</v>
      </c>
      <c r="N2005" s="4">
        <v>52.622405000000001</v>
      </c>
      <c r="O2005" s="4">
        <v>34.350735999999998</v>
      </c>
      <c r="P2005" s="4">
        <v>10.346253000000001</v>
      </c>
      <c r="Q2005" s="4">
        <v>34.075209999999998</v>
      </c>
      <c r="R2005" s="4">
        <v>36.017069999999997</v>
      </c>
      <c r="S2005" s="3" t="s">
        <v>6622</v>
      </c>
      <c r="T2005" s="4">
        <v>205.28</v>
      </c>
      <c r="U2005" s="4">
        <v>11443.696535040001</v>
      </c>
      <c r="V2005" s="10">
        <v>11043.477535</v>
      </c>
      <c r="W2005" s="4" t="s">
        <v>2935</v>
      </c>
      <c r="X2005" s="4">
        <v>215.68</v>
      </c>
      <c r="Y2005" s="4">
        <v>129.94</v>
      </c>
      <c r="Z2005" s="4">
        <v>52.622405000000001</v>
      </c>
      <c r="AA2005" s="10">
        <v>31.511727864400001</v>
      </c>
      <c r="AB2005" s="10">
        <v>31.029030766000002</v>
      </c>
      <c r="AC2005" s="4">
        <v>7.6273169999999997</v>
      </c>
      <c r="AD2005" s="4">
        <v>7.0253971693765997</v>
      </c>
      <c r="AE2005" s="4">
        <v>7.1618428113065002</v>
      </c>
      <c r="AF2005" s="4">
        <v>34.075209999999998</v>
      </c>
      <c r="AG2005" s="4">
        <v>20.5400815299774</v>
      </c>
      <c r="AH2005" s="4">
        <v>20.601786688851401</v>
      </c>
      <c r="AI2005" s="4">
        <v>10.346253000000001</v>
      </c>
      <c r="AJ2005" s="4">
        <v>13.470700000000001</v>
      </c>
    </row>
    <row r="2006" spans="1:36" hidden="1" x14ac:dyDescent="0.3">
      <c r="A2006" s="1" t="s">
        <v>2000</v>
      </c>
      <c r="B2006" s="2">
        <v>28804202</v>
      </c>
      <c r="C2006" s="3" t="s">
        <v>2936</v>
      </c>
      <c r="D2006" s="4">
        <v>4541.6475094400002</v>
      </c>
      <c r="E2006" s="3" t="s">
        <v>2930</v>
      </c>
      <c r="F2006" s="3" t="s">
        <v>2954</v>
      </c>
      <c r="G2006" s="3" t="s">
        <v>2954</v>
      </c>
      <c r="H2006" s="3" t="s">
        <v>3042</v>
      </c>
      <c r="I2006" s="3" t="s">
        <v>3228</v>
      </c>
      <c r="J2006" s="4">
        <v>117.16329</v>
      </c>
      <c r="K2006" s="4">
        <v>61.955556000000001</v>
      </c>
      <c r="L2006" s="4">
        <v>46.169274000000001</v>
      </c>
      <c r="M2006" s="4">
        <v>8.7761189999999996</v>
      </c>
      <c r="N2006" s="4">
        <v>114.23197500000001</v>
      </c>
      <c r="O2006" s="4">
        <v>187.83505199999999</v>
      </c>
      <c r="P2006" s="4">
        <v>9.686337</v>
      </c>
      <c r="Q2006" s="4">
        <v>83.718980000000002</v>
      </c>
      <c r="R2006" s="4" t="s">
        <v>2924</v>
      </c>
      <c r="S2006" s="3" t="s">
        <v>6623</v>
      </c>
      <c r="T2006" s="4">
        <v>36.44</v>
      </c>
      <c r="U2006" s="4">
        <v>4541.6475094400002</v>
      </c>
      <c r="V2006" s="10">
        <v>4363.3495089999997</v>
      </c>
      <c r="W2006" s="4" t="s">
        <v>2935</v>
      </c>
      <c r="X2006" s="4">
        <v>37</v>
      </c>
      <c r="Y2006" s="4">
        <v>14.77</v>
      </c>
      <c r="Z2006" s="4">
        <v>114.23197500000001</v>
      </c>
      <c r="AA2006" s="10">
        <v>68.112149532700002</v>
      </c>
      <c r="AB2006" s="10">
        <v>74.297598173099999</v>
      </c>
      <c r="AC2006" s="4">
        <v>5.6036070000000002</v>
      </c>
      <c r="AD2006" s="4">
        <v>4.4446637432499996</v>
      </c>
      <c r="AE2006" s="4">
        <v>5.2100819141245998</v>
      </c>
      <c r="AF2006" s="4">
        <v>83.718980000000002</v>
      </c>
      <c r="AG2006" s="4">
        <v>40.630230352997501</v>
      </c>
      <c r="AH2006" s="4">
        <v>47.7520104908115</v>
      </c>
      <c r="AI2006" s="4">
        <v>9.686337</v>
      </c>
      <c r="AJ2006" s="4">
        <v>18.174564</v>
      </c>
    </row>
    <row r="2007" spans="1:36" hidden="1" x14ac:dyDescent="0.3">
      <c r="A2007" s="1" t="s">
        <v>2001</v>
      </c>
      <c r="B2007" s="2">
        <v>4437746</v>
      </c>
      <c r="C2007" s="3" t="s">
        <v>2941</v>
      </c>
      <c r="D2007" s="4">
        <v>3897.78536919</v>
      </c>
      <c r="E2007" s="3" t="s">
        <v>2930</v>
      </c>
      <c r="F2007" s="3" t="s">
        <v>2954</v>
      </c>
      <c r="G2007" s="3" t="s">
        <v>2954</v>
      </c>
      <c r="H2007" s="3" t="s">
        <v>3042</v>
      </c>
      <c r="I2007" s="3" t="s">
        <v>3228</v>
      </c>
      <c r="J2007" s="4">
        <v>99.089252999999999</v>
      </c>
      <c r="K2007" s="4">
        <v>57.040230000000001</v>
      </c>
      <c r="L2007" s="4">
        <v>28.739694</v>
      </c>
      <c r="M2007" s="4">
        <v>5.4001929999999998</v>
      </c>
      <c r="N2007" s="4">
        <v>32.241888000000003</v>
      </c>
      <c r="O2007" s="4">
        <v>30.875706000000001</v>
      </c>
      <c r="P2007" s="4">
        <v>5.3552179999999998</v>
      </c>
      <c r="Q2007" s="4">
        <v>19.386811999999999</v>
      </c>
      <c r="R2007" s="4">
        <v>5.3601390000000002</v>
      </c>
      <c r="S2007" s="3" t="s">
        <v>6624</v>
      </c>
      <c r="T2007" s="4">
        <v>10.93</v>
      </c>
      <c r="U2007" s="4">
        <v>3897.78536919</v>
      </c>
      <c r="V2007" s="10">
        <v>3400.1123689999999</v>
      </c>
      <c r="W2007" s="4" t="s">
        <v>2935</v>
      </c>
      <c r="X2007" s="4">
        <v>10.99</v>
      </c>
      <c r="Y2007" s="5" t="s">
        <v>6625</v>
      </c>
      <c r="Z2007" s="4">
        <v>32.241888000000003</v>
      </c>
      <c r="AA2007" s="10">
        <v>36.801346801299999</v>
      </c>
      <c r="AB2007" s="10">
        <v>32.282836636399999</v>
      </c>
      <c r="AC2007" s="4">
        <v>3.6159979999999998</v>
      </c>
      <c r="AD2007" s="4">
        <v>3.3276087654148001</v>
      </c>
      <c r="AE2007" s="4">
        <v>3.5396811102572001</v>
      </c>
      <c r="AF2007" s="4">
        <v>19.386811999999999</v>
      </c>
      <c r="AG2007" s="4">
        <v>14.049128049024899</v>
      </c>
      <c r="AH2007" s="4">
        <v>12.899699120668</v>
      </c>
      <c r="AI2007" s="4">
        <v>5.3552179999999998</v>
      </c>
      <c r="AJ2007" s="4">
        <v>7.0607240000000004</v>
      </c>
    </row>
    <row r="2008" spans="1:36" hidden="1" x14ac:dyDescent="0.3">
      <c r="A2008" s="1" t="s">
        <v>2002</v>
      </c>
      <c r="B2008" s="2">
        <v>4580296</v>
      </c>
      <c r="C2008" s="3" t="s">
        <v>2919</v>
      </c>
      <c r="D2008" s="4">
        <v>86990.294105559995</v>
      </c>
      <c r="E2008" s="3" t="s">
        <v>2930</v>
      </c>
      <c r="F2008" s="3" t="s">
        <v>2954</v>
      </c>
      <c r="G2008" s="3" t="s">
        <v>2954</v>
      </c>
      <c r="H2008" s="3" t="s">
        <v>3042</v>
      </c>
      <c r="I2008" s="3" t="s">
        <v>3068</v>
      </c>
      <c r="J2008" s="4">
        <v>55.613343</v>
      </c>
      <c r="K2008" s="4">
        <v>21.322707000000001</v>
      </c>
      <c r="L2008" s="4">
        <v>7.2426149999999998</v>
      </c>
      <c r="M2008" s="4">
        <v>1.0951880000000001</v>
      </c>
      <c r="N2008" s="4">
        <v>20.669366</v>
      </c>
      <c r="O2008" s="4">
        <v>12.929519000000001</v>
      </c>
      <c r="P2008" s="4">
        <v>4.3268180000000003</v>
      </c>
      <c r="Q2008" s="4">
        <v>14.042813000000001</v>
      </c>
      <c r="R2008" s="4">
        <v>22.109269000000001</v>
      </c>
      <c r="S2008" s="3" t="s">
        <v>6626</v>
      </c>
      <c r="T2008" s="4">
        <v>86.77</v>
      </c>
      <c r="U2008" s="4">
        <v>86990.294105559995</v>
      </c>
      <c r="V2008" s="10">
        <v>88329.294104999994</v>
      </c>
      <c r="W2008" s="4" t="s">
        <v>2935</v>
      </c>
      <c r="X2008" s="4">
        <v>87.92</v>
      </c>
      <c r="Y2008" s="4">
        <v>55.5501</v>
      </c>
      <c r="Z2008" s="4">
        <v>20.669366</v>
      </c>
      <c r="AA2008" s="10">
        <v>18.473100423599998</v>
      </c>
      <c r="AB2008" s="10">
        <v>18.977776513999999</v>
      </c>
      <c r="AC2008" s="4">
        <v>2.807938</v>
      </c>
      <c r="AD2008" s="4">
        <v>2.6785095753903998</v>
      </c>
      <c r="AE2008" s="4">
        <v>2.7853932262269998</v>
      </c>
      <c r="AF2008" s="4">
        <v>14.042813000000001</v>
      </c>
      <c r="AG2008" s="4">
        <v>13.155068264001301</v>
      </c>
      <c r="AH2008" s="4">
        <v>13.2538858642964</v>
      </c>
      <c r="AI2008" s="4">
        <v>4.3268180000000003</v>
      </c>
      <c r="AJ2008" s="4">
        <v>9.9358749999999993</v>
      </c>
    </row>
    <row r="2009" spans="1:36" hidden="1" x14ac:dyDescent="0.3">
      <c r="A2009" s="1" t="s">
        <v>2003</v>
      </c>
      <c r="B2009" s="2">
        <v>10409085</v>
      </c>
      <c r="C2009" s="3" t="s">
        <v>2936</v>
      </c>
      <c r="D2009" s="4">
        <v>1068.3888477600001</v>
      </c>
      <c r="E2009" s="3" t="s">
        <v>2930</v>
      </c>
      <c r="F2009" s="3" t="s">
        <v>2954</v>
      </c>
      <c r="G2009" s="3" t="s">
        <v>2954</v>
      </c>
      <c r="H2009" s="3" t="s">
        <v>3042</v>
      </c>
      <c r="I2009" s="3" t="s">
        <v>3228</v>
      </c>
      <c r="J2009" s="4">
        <v>54.617413999999997</v>
      </c>
      <c r="K2009" s="4">
        <v>-18.611111000000001</v>
      </c>
      <c r="L2009" s="4">
        <v>-20.739405000000001</v>
      </c>
      <c r="M2009" s="4">
        <v>-0.50933799999999996</v>
      </c>
      <c r="N2009" s="4" t="s">
        <v>2924</v>
      </c>
      <c r="O2009" s="4">
        <v>7.4302619999999999</v>
      </c>
      <c r="P2009" s="4">
        <v>1.2182109999999999</v>
      </c>
      <c r="Q2009" s="4">
        <v>7.4864620000000004</v>
      </c>
      <c r="R2009" s="4">
        <v>10.471252</v>
      </c>
      <c r="S2009" s="3" t="s">
        <v>6627</v>
      </c>
      <c r="T2009" s="4">
        <v>17.579999999999998</v>
      </c>
      <c r="U2009" s="4">
        <v>1068.3888477600001</v>
      </c>
      <c r="V2009" s="10">
        <v>3301.1198469999999</v>
      </c>
      <c r="W2009" s="4" t="s">
        <v>2935</v>
      </c>
      <c r="X2009" s="4">
        <v>26.25</v>
      </c>
      <c r="Y2009" s="5" t="s">
        <v>6628</v>
      </c>
      <c r="Z2009" s="4" t="s">
        <v>2924</v>
      </c>
      <c r="AA2009" s="10">
        <v>19.7772527843</v>
      </c>
      <c r="AB2009" s="10" t="s">
        <v>2924</v>
      </c>
      <c r="AC2009" s="4">
        <v>1.942628</v>
      </c>
      <c r="AD2009" s="4">
        <v>1.8237848304841999</v>
      </c>
      <c r="AE2009" s="4">
        <v>1.9156531276805999</v>
      </c>
      <c r="AF2009" s="4">
        <v>7.4864620000000004</v>
      </c>
      <c r="AG2009" s="4">
        <v>6.3650720185319001</v>
      </c>
      <c r="AH2009" s="4">
        <v>6.9356671772947998</v>
      </c>
      <c r="AI2009" s="4">
        <v>1.2182109999999999</v>
      </c>
      <c r="AJ2009" s="4" t="s">
        <v>2924</v>
      </c>
    </row>
    <row r="2010" spans="1:36" hidden="1" x14ac:dyDescent="0.3">
      <c r="A2010" s="1" t="s">
        <v>2004</v>
      </c>
      <c r="B2010" s="2">
        <v>4435414</v>
      </c>
      <c r="C2010" s="3" t="s">
        <v>2936</v>
      </c>
      <c r="D2010" s="4">
        <v>3682.7994214199998</v>
      </c>
      <c r="E2010" s="3" t="s">
        <v>3098</v>
      </c>
      <c r="F2010" s="3" t="s">
        <v>3098</v>
      </c>
      <c r="G2010" s="3" t="s">
        <v>3099</v>
      </c>
      <c r="H2010" s="3" t="s">
        <v>3335</v>
      </c>
      <c r="I2010" s="3" t="s">
        <v>3336</v>
      </c>
      <c r="J2010" s="4">
        <v>-29.100176999999999</v>
      </c>
      <c r="K2010" s="4">
        <v>-4.6497770000000003</v>
      </c>
      <c r="L2010" s="4">
        <v>-3.2658</v>
      </c>
      <c r="M2010" s="4">
        <v>4.1341150000000004</v>
      </c>
      <c r="N2010" s="4" t="s">
        <v>2924</v>
      </c>
      <c r="O2010" s="4">
        <v>12.505864000000001</v>
      </c>
      <c r="P2010" s="4">
        <v>0.62614999999999998</v>
      </c>
      <c r="Q2010" s="4">
        <v>13.646338999999999</v>
      </c>
      <c r="R2010" s="4">
        <v>12.188231999999999</v>
      </c>
      <c r="S2010" s="3" t="s">
        <v>6629</v>
      </c>
      <c r="T2010" s="4">
        <v>31.99</v>
      </c>
      <c r="U2010" s="4">
        <v>3682.7994214199998</v>
      </c>
      <c r="V2010" s="10">
        <v>4917.7994209999997</v>
      </c>
      <c r="W2010" s="4">
        <v>3.4385745545483002</v>
      </c>
      <c r="X2010" s="4">
        <v>62.884</v>
      </c>
      <c r="Y2010" s="4">
        <v>27.94</v>
      </c>
      <c r="Z2010" s="4" t="s">
        <v>2924</v>
      </c>
      <c r="AA2010" s="10" t="s">
        <v>2924</v>
      </c>
      <c r="AB2010" s="10" t="s">
        <v>2924</v>
      </c>
      <c r="AC2010" s="4">
        <v>0.1409</v>
      </c>
      <c r="AD2010" s="4">
        <v>0.15707624547910001</v>
      </c>
      <c r="AE2010" s="4">
        <v>0.14615475024290001</v>
      </c>
      <c r="AF2010" s="4">
        <v>13.646338999999999</v>
      </c>
      <c r="AG2010" s="4">
        <v>11.887899691332301</v>
      </c>
      <c r="AH2010" s="4">
        <v>20.604153766549398</v>
      </c>
      <c r="AI2010" s="4">
        <v>0.62614999999999998</v>
      </c>
      <c r="AJ2010" s="4">
        <v>0.62614999999999998</v>
      </c>
    </row>
    <row r="2011" spans="1:36" hidden="1" x14ac:dyDescent="0.3">
      <c r="A2011" s="1" t="s">
        <v>2005</v>
      </c>
      <c r="B2011" s="2">
        <v>4965896</v>
      </c>
      <c r="C2011" s="3" t="s">
        <v>2919</v>
      </c>
      <c r="D2011" s="4">
        <v>1912.2967752</v>
      </c>
      <c r="E2011" s="3" t="s">
        <v>2946</v>
      </c>
      <c r="F2011" s="3" t="s">
        <v>3022</v>
      </c>
      <c r="G2011" s="3" t="s">
        <v>3029</v>
      </c>
      <c r="H2011" s="3" t="s">
        <v>3197</v>
      </c>
      <c r="I2011" s="3" t="s">
        <v>3361</v>
      </c>
      <c r="J2011" s="4">
        <v>20.610181000000001</v>
      </c>
      <c r="K2011" s="4">
        <v>4.3166500000000001</v>
      </c>
      <c r="L2011" s="4">
        <v>1.35154</v>
      </c>
      <c r="M2011" s="4">
        <v>3.692088</v>
      </c>
      <c r="N2011" s="4">
        <v>21.394117999999999</v>
      </c>
      <c r="O2011" s="4">
        <v>12.478984000000001</v>
      </c>
      <c r="P2011" s="4">
        <v>2.130951</v>
      </c>
      <c r="Q2011" s="4">
        <v>12.051531000000001</v>
      </c>
      <c r="R2011" s="4">
        <v>11.118204</v>
      </c>
      <c r="S2011" s="3" t="s">
        <v>6630</v>
      </c>
      <c r="T2011" s="4">
        <v>72.739999999999995</v>
      </c>
      <c r="U2011" s="4">
        <v>1912.2967752</v>
      </c>
      <c r="V2011" s="10">
        <v>1487.134775</v>
      </c>
      <c r="W2011" s="4">
        <v>0.549903766840803</v>
      </c>
      <c r="X2011" s="4">
        <v>77.19</v>
      </c>
      <c r="Y2011" s="4">
        <v>57.47</v>
      </c>
      <c r="Z2011" s="4">
        <v>21.394117999999999</v>
      </c>
      <c r="AA2011" s="10">
        <v>19.956104252399999</v>
      </c>
      <c r="AB2011" s="10">
        <v>21.4889217134</v>
      </c>
      <c r="AC2011" s="4">
        <v>0.53308299999999997</v>
      </c>
      <c r="AD2011" s="4">
        <v>0.50972652240009997</v>
      </c>
      <c r="AE2011" s="4">
        <v>0.52837869238659996</v>
      </c>
      <c r="AF2011" s="4">
        <v>12.051531000000001</v>
      </c>
      <c r="AG2011" s="4">
        <v>9.8616364389920008</v>
      </c>
      <c r="AH2011" s="4">
        <v>11.2304393218547</v>
      </c>
      <c r="AI2011" s="4">
        <v>2.130951</v>
      </c>
      <c r="AJ2011" s="5" t="s">
        <v>6631</v>
      </c>
    </row>
    <row r="2012" spans="1:36" hidden="1" x14ac:dyDescent="0.3">
      <c r="A2012" s="1" t="s">
        <v>2006</v>
      </c>
      <c r="B2012" s="2">
        <v>5326808</v>
      </c>
      <c r="C2012" s="3" t="s">
        <v>2919</v>
      </c>
      <c r="D2012" s="4">
        <v>138974.27544304999</v>
      </c>
      <c r="E2012" s="3" t="s">
        <v>2925</v>
      </c>
      <c r="F2012" s="3" t="s">
        <v>2926</v>
      </c>
      <c r="G2012" s="3" t="s">
        <v>3086</v>
      </c>
      <c r="H2012" s="3" t="s">
        <v>3086</v>
      </c>
      <c r="I2012" s="3" t="s">
        <v>3126</v>
      </c>
      <c r="J2012" s="4">
        <v>-15.695029999999999</v>
      </c>
      <c r="K2012" s="4">
        <v>-32.013044000000001</v>
      </c>
      <c r="L2012" s="4">
        <v>-22.130573999999999</v>
      </c>
      <c r="M2012" s="4">
        <v>-12.219298</v>
      </c>
      <c r="N2012" s="4">
        <v>9.536206</v>
      </c>
      <c r="O2012" s="4">
        <v>7.5225160000000004</v>
      </c>
      <c r="P2012" s="4">
        <v>3.493026</v>
      </c>
      <c r="Q2012" s="4">
        <v>6.3422770000000002</v>
      </c>
      <c r="R2012" s="5" t="s">
        <v>3782</v>
      </c>
      <c r="S2012" s="3" t="s">
        <v>6632</v>
      </c>
      <c r="T2012" s="5" t="s">
        <v>6633</v>
      </c>
      <c r="U2012" s="4">
        <v>138974.27544304999</v>
      </c>
      <c r="V2012" s="10">
        <v>96458.783102999994</v>
      </c>
      <c r="W2012" s="4" t="s">
        <v>2935</v>
      </c>
      <c r="X2012" s="4">
        <v>164.69</v>
      </c>
      <c r="Y2012" s="4">
        <v>88.01</v>
      </c>
      <c r="Z2012" s="4">
        <v>9.536206</v>
      </c>
      <c r="AA2012" s="10">
        <v>8.8076177449370991</v>
      </c>
      <c r="AB2012" s="10">
        <v>8.9012171115213992</v>
      </c>
      <c r="AC2012" s="4">
        <v>1.8183210000000001</v>
      </c>
      <c r="AD2012" s="4">
        <v>1.4322882950349001</v>
      </c>
      <c r="AE2012" s="4">
        <v>1.7507722122253999</v>
      </c>
      <c r="AF2012" s="4">
        <v>6.3422770000000002</v>
      </c>
      <c r="AG2012" s="4">
        <v>5.1335062809947001</v>
      </c>
      <c r="AH2012" s="4">
        <v>5.9056613875883004</v>
      </c>
      <c r="AI2012" s="4">
        <v>3.493026</v>
      </c>
      <c r="AJ2012" s="4">
        <v>3.493287</v>
      </c>
    </row>
    <row r="2013" spans="1:36" hidden="1" x14ac:dyDescent="0.3">
      <c r="A2013" s="1" t="s">
        <v>2007</v>
      </c>
      <c r="B2013" s="2">
        <v>4963492</v>
      </c>
      <c r="C2013" s="3" t="s">
        <v>2919</v>
      </c>
      <c r="D2013" s="4">
        <v>1206.2237990399999</v>
      </c>
      <c r="E2013" s="3" t="s">
        <v>2946</v>
      </c>
      <c r="F2013" s="3" t="s">
        <v>2991</v>
      </c>
      <c r="G2013" s="3" t="s">
        <v>2991</v>
      </c>
      <c r="H2013" s="3" t="s">
        <v>2992</v>
      </c>
      <c r="I2013" s="3" t="s">
        <v>2993</v>
      </c>
      <c r="J2013" s="4">
        <v>0.64703999999999995</v>
      </c>
      <c r="K2013" s="4">
        <v>-0.82881700000000003</v>
      </c>
      <c r="L2013" s="5" t="s">
        <v>3783</v>
      </c>
      <c r="M2013" s="4">
        <v>3.76918</v>
      </c>
      <c r="N2013" s="4">
        <v>282.81818199999998</v>
      </c>
      <c r="O2013" s="4" t="s">
        <v>2924</v>
      </c>
      <c r="P2013" s="4">
        <v>5.0153150000000002</v>
      </c>
      <c r="Q2013" s="4">
        <v>115.140576</v>
      </c>
      <c r="R2013" s="4">
        <v>71.770536000000007</v>
      </c>
      <c r="S2013" s="3" t="s">
        <v>6634</v>
      </c>
      <c r="T2013" s="4">
        <v>31.11</v>
      </c>
      <c r="U2013" s="4">
        <v>1206.2237990399999</v>
      </c>
      <c r="V2013" s="10">
        <v>1091.6477990000001</v>
      </c>
      <c r="W2013" s="4" t="s">
        <v>2935</v>
      </c>
      <c r="X2013" s="4">
        <v>39.700000000000003</v>
      </c>
      <c r="Y2013" s="4">
        <v>27.69</v>
      </c>
      <c r="Z2013" s="4">
        <v>282.81818199999998</v>
      </c>
      <c r="AA2013" s="10">
        <v>32.833773086999997</v>
      </c>
      <c r="AB2013" s="10">
        <v>38.645962732900003</v>
      </c>
      <c r="AC2013" s="4">
        <v>6.4024390000000002</v>
      </c>
      <c r="AD2013" s="4">
        <v>5.1618750981166999</v>
      </c>
      <c r="AE2013" s="4">
        <v>6.0900004128254999</v>
      </c>
      <c r="AF2013" s="4">
        <v>115.140576</v>
      </c>
      <c r="AG2013" s="4" t="s">
        <v>2935</v>
      </c>
      <c r="AH2013" s="4" t="s">
        <v>2935</v>
      </c>
      <c r="AI2013" s="4">
        <v>5.0153150000000002</v>
      </c>
      <c r="AJ2013" s="4">
        <v>5.6801170000000001</v>
      </c>
    </row>
    <row r="2014" spans="1:36" hidden="1" x14ac:dyDescent="0.3">
      <c r="A2014" s="1" t="s">
        <v>2008</v>
      </c>
      <c r="B2014" s="2">
        <v>4065857</v>
      </c>
      <c r="C2014" s="3" t="s">
        <v>2936</v>
      </c>
      <c r="D2014" s="4">
        <v>3330.3150000000001</v>
      </c>
      <c r="E2014" s="3" t="s">
        <v>3098</v>
      </c>
      <c r="F2014" s="3" t="s">
        <v>3098</v>
      </c>
      <c r="G2014" s="3" t="s">
        <v>3099</v>
      </c>
      <c r="H2014" s="3" t="s">
        <v>3100</v>
      </c>
      <c r="I2014" s="3" t="s">
        <v>3101</v>
      </c>
      <c r="J2014" s="4">
        <v>14.351272</v>
      </c>
      <c r="K2014" s="4">
        <v>17.589017999999999</v>
      </c>
      <c r="L2014" s="4">
        <v>10.658054</v>
      </c>
      <c r="M2014" s="4">
        <v>2.5056099999999999</v>
      </c>
      <c r="N2014" s="4">
        <v>7.2055730000000002</v>
      </c>
      <c r="O2014" s="4">
        <v>10.099484</v>
      </c>
      <c r="P2014" s="4">
        <v>0.91433699999999996</v>
      </c>
      <c r="Q2014" s="4">
        <v>3.0744349999999998</v>
      </c>
      <c r="R2014" s="4">
        <v>24.723552000000002</v>
      </c>
      <c r="S2014" s="3" t="s">
        <v>6635</v>
      </c>
      <c r="T2014" s="4">
        <v>27.41</v>
      </c>
      <c r="U2014" s="4">
        <v>3330.3150000000001</v>
      </c>
      <c r="V2014" s="10">
        <v>3041.6149999999998</v>
      </c>
      <c r="W2014" s="4">
        <v>1.0944910616563299</v>
      </c>
      <c r="X2014" s="4">
        <v>29.94</v>
      </c>
      <c r="Y2014" s="4">
        <v>20.21</v>
      </c>
      <c r="Z2014" s="4">
        <v>7.2532420000000002</v>
      </c>
      <c r="AA2014" s="10">
        <v>13.8784810126</v>
      </c>
      <c r="AB2014" s="10">
        <v>9.7313494302999999</v>
      </c>
      <c r="AC2014" s="4">
        <v>0.69944700000000004</v>
      </c>
      <c r="AD2014" s="4">
        <v>0.71574958291479995</v>
      </c>
      <c r="AE2014" s="4">
        <v>0.72027412717570005</v>
      </c>
      <c r="AF2014" s="4">
        <v>3.0744349999999998</v>
      </c>
      <c r="AG2014" s="4">
        <v>3.8596726096060001</v>
      </c>
      <c r="AH2014" s="4">
        <v>3.5158951987276001</v>
      </c>
      <c r="AI2014" s="4">
        <v>0.91433699999999996</v>
      </c>
      <c r="AJ2014" s="4">
        <v>0.91433699999999996</v>
      </c>
    </row>
    <row r="2015" spans="1:36" hidden="1" x14ac:dyDescent="0.3">
      <c r="A2015" s="1" t="s">
        <v>2009</v>
      </c>
      <c r="B2015" s="2">
        <v>1137117</v>
      </c>
      <c r="C2015" s="3" t="s">
        <v>2919</v>
      </c>
      <c r="D2015" s="4">
        <v>634.65028072999996</v>
      </c>
      <c r="E2015" s="3" t="s">
        <v>2930</v>
      </c>
      <c r="F2015" s="3" t="s">
        <v>2931</v>
      </c>
      <c r="G2015" s="3" t="s">
        <v>2931</v>
      </c>
      <c r="H2015" s="3" t="s">
        <v>2932</v>
      </c>
      <c r="I2015" s="3" t="s">
        <v>2933</v>
      </c>
      <c r="J2015" s="4">
        <v>43.245372000000003</v>
      </c>
      <c r="K2015" s="4">
        <v>38.078966999999999</v>
      </c>
      <c r="L2015" s="4">
        <v>25.543666000000002</v>
      </c>
      <c r="M2015" s="4">
        <v>-0.98012500000000002</v>
      </c>
      <c r="N2015" s="4">
        <v>20.093922651933699</v>
      </c>
      <c r="O2015" s="4">
        <v>15.744589</v>
      </c>
      <c r="P2015" s="4">
        <v>1.044035</v>
      </c>
      <c r="Q2015" s="4" t="s">
        <v>2935</v>
      </c>
      <c r="R2015" s="4" t="s">
        <v>2935</v>
      </c>
      <c r="S2015" s="3" t="s">
        <v>6636</v>
      </c>
      <c r="T2015" s="4">
        <v>36.369999999999997</v>
      </c>
      <c r="U2015" s="4">
        <v>634.65028072999996</v>
      </c>
      <c r="V2015" s="10" t="s">
        <v>2935</v>
      </c>
      <c r="W2015" s="4">
        <v>0.549903766840803</v>
      </c>
      <c r="X2015" s="4">
        <v>37.880000000000003</v>
      </c>
      <c r="Y2015" s="4">
        <v>20.3</v>
      </c>
      <c r="Z2015" s="4">
        <v>20.005500999999999</v>
      </c>
      <c r="AA2015" s="10">
        <v>15.564685239799999</v>
      </c>
      <c r="AB2015" s="10">
        <v>21.0231213872</v>
      </c>
      <c r="AC2015" s="4" t="s">
        <v>2935</v>
      </c>
      <c r="AD2015" s="4" t="s">
        <v>2935</v>
      </c>
      <c r="AE2015" s="4" t="s">
        <v>2935</v>
      </c>
      <c r="AF2015" s="4" t="s">
        <v>2935</v>
      </c>
      <c r="AG2015" s="4" t="s">
        <v>2935</v>
      </c>
      <c r="AH2015" s="4" t="s">
        <v>2935</v>
      </c>
      <c r="AI2015" s="4">
        <v>1.044035</v>
      </c>
      <c r="AJ2015" s="4">
        <v>1.1279619999999999</v>
      </c>
    </row>
    <row r="2016" spans="1:36" hidden="1" x14ac:dyDescent="0.3">
      <c r="A2016" s="1" t="s">
        <v>2010</v>
      </c>
      <c r="B2016" s="2">
        <v>4243454</v>
      </c>
      <c r="C2016" s="3" t="s">
        <v>2936</v>
      </c>
      <c r="D2016" s="4">
        <v>1617.0584014200001</v>
      </c>
      <c r="E2016" s="3" t="s">
        <v>2977</v>
      </c>
      <c r="F2016" s="3" t="s">
        <v>2978</v>
      </c>
      <c r="G2016" s="3" t="s">
        <v>3167</v>
      </c>
      <c r="H2016" s="3" t="s">
        <v>3167</v>
      </c>
      <c r="I2016" s="3" t="s">
        <v>2980</v>
      </c>
      <c r="J2016" s="5" t="s">
        <v>3784</v>
      </c>
      <c r="K2016" s="4">
        <v>4.0832050000000004</v>
      </c>
      <c r="L2016" s="4">
        <v>8.5140560000000001</v>
      </c>
      <c r="M2016" s="4">
        <v>10.828548</v>
      </c>
      <c r="N2016" s="4" t="s">
        <v>2924</v>
      </c>
      <c r="O2016" s="4">
        <v>8.4384759999999996</v>
      </c>
      <c r="P2016" s="4">
        <v>0.58565999999999996</v>
      </c>
      <c r="Q2016" s="4">
        <v>11.534979999999999</v>
      </c>
      <c r="R2016" s="4">
        <v>13.435332000000001</v>
      </c>
      <c r="S2016" s="3" t="s">
        <v>6637</v>
      </c>
      <c r="T2016" s="4">
        <v>13.51</v>
      </c>
      <c r="U2016" s="4">
        <v>1617.0584014200001</v>
      </c>
      <c r="V2016" s="10">
        <v>4134.1944009999997</v>
      </c>
      <c r="W2016" s="4">
        <v>0.29607698001480398</v>
      </c>
      <c r="X2016" s="4">
        <v>16.649999999999999</v>
      </c>
      <c r="Y2016" s="4">
        <v>11.65</v>
      </c>
      <c r="Z2016" s="4" t="s">
        <v>2924</v>
      </c>
      <c r="AA2016" s="10" t="s">
        <v>2924</v>
      </c>
      <c r="AB2016" s="10" t="s">
        <v>2924</v>
      </c>
      <c r="AC2016" s="4">
        <v>2.8515679999999999</v>
      </c>
      <c r="AD2016" s="4">
        <v>2.810483030926</v>
      </c>
      <c r="AE2016" s="4">
        <v>2.8642091385964998</v>
      </c>
      <c r="AF2016" s="4">
        <v>11.534979999999999</v>
      </c>
      <c r="AG2016" s="4">
        <v>11.7941882576604</v>
      </c>
      <c r="AH2016" s="4">
        <v>11.802726618539101</v>
      </c>
      <c r="AI2016" s="4">
        <v>0.58565999999999996</v>
      </c>
      <c r="AJ2016" s="4">
        <v>0.58565999999999996</v>
      </c>
    </row>
    <row r="2017" spans="1:36" hidden="1" x14ac:dyDescent="0.3">
      <c r="A2017" s="1" t="s">
        <v>2011</v>
      </c>
      <c r="B2017" s="2">
        <v>4766940</v>
      </c>
      <c r="C2017" s="3" t="s">
        <v>2936</v>
      </c>
      <c r="D2017" s="4">
        <v>1264.47003408</v>
      </c>
      <c r="E2017" s="3" t="s">
        <v>2920</v>
      </c>
      <c r="F2017" s="3" t="s">
        <v>2961</v>
      </c>
      <c r="G2017" s="3" t="s">
        <v>2974</v>
      </c>
      <c r="H2017" s="3" t="s">
        <v>3005</v>
      </c>
      <c r="I2017" s="3" t="s">
        <v>3614</v>
      </c>
      <c r="J2017" s="4">
        <v>69.230768999999995</v>
      </c>
      <c r="K2017" s="4">
        <v>35.753176000000003</v>
      </c>
      <c r="L2017" s="4">
        <v>15.968992</v>
      </c>
      <c r="M2017" s="4">
        <v>5.7243820000000003</v>
      </c>
      <c r="N2017" s="4" t="s">
        <v>2924</v>
      </c>
      <c r="O2017" s="4">
        <v>10.785869</v>
      </c>
      <c r="P2017" s="4">
        <v>1.7258880000000001</v>
      </c>
      <c r="Q2017" s="4">
        <v>7.4070450000000001</v>
      </c>
      <c r="R2017" s="4">
        <v>12.991693</v>
      </c>
      <c r="S2017" s="3" t="s">
        <v>6638</v>
      </c>
      <c r="T2017" s="4">
        <v>14.96</v>
      </c>
      <c r="U2017" s="4">
        <v>1264.47003408</v>
      </c>
      <c r="V2017" s="10">
        <v>1727.671034</v>
      </c>
      <c r="W2017" s="4" t="s">
        <v>2935</v>
      </c>
      <c r="X2017" s="4">
        <v>16.41</v>
      </c>
      <c r="Y2017" s="4">
        <v>6.62</v>
      </c>
      <c r="Z2017" s="4" t="s">
        <v>2924</v>
      </c>
      <c r="AA2017" s="10">
        <v>9.9494546420999992</v>
      </c>
      <c r="AB2017" s="10">
        <v>11.072951207899999</v>
      </c>
      <c r="AC2017" s="4">
        <v>0.860823</v>
      </c>
      <c r="AD2017" s="4">
        <v>0.90169503136670004</v>
      </c>
      <c r="AE2017" s="4">
        <v>0.86486738595379997</v>
      </c>
      <c r="AF2017" s="4">
        <v>7.4070450000000001</v>
      </c>
      <c r="AG2017" s="4">
        <v>7.6200330087881003</v>
      </c>
      <c r="AH2017" s="4">
        <v>8.2006850204907007</v>
      </c>
      <c r="AI2017" s="4">
        <v>1.7258880000000001</v>
      </c>
      <c r="AJ2017" s="4" t="s">
        <v>2924</v>
      </c>
    </row>
    <row r="2018" spans="1:36" hidden="1" x14ac:dyDescent="0.3">
      <c r="A2018" s="1" t="s">
        <v>2012</v>
      </c>
      <c r="B2018" s="2">
        <v>4093995</v>
      </c>
      <c r="C2018" s="3" t="s">
        <v>2919</v>
      </c>
      <c r="D2018" s="4">
        <v>7848.1885081600003</v>
      </c>
      <c r="E2018" s="3" t="s">
        <v>2946</v>
      </c>
      <c r="F2018" s="3" t="s">
        <v>2947</v>
      </c>
      <c r="G2018" s="3" t="s">
        <v>2948</v>
      </c>
      <c r="H2018" s="3" t="s">
        <v>2990</v>
      </c>
      <c r="I2018" s="3" t="s">
        <v>2950</v>
      </c>
      <c r="J2018" s="4">
        <v>75.090873999999999</v>
      </c>
      <c r="K2018" s="4">
        <v>36.149954999999999</v>
      </c>
      <c r="L2018" s="4">
        <v>29.815602999999999</v>
      </c>
      <c r="M2018" s="4">
        <v>5.7423460000000004</v>
      </c>
      <c r="N2018" s="4">
        <v>67.343635000000006</v>
      </c>
      <c r="O2018" s="4">
        <v>23.983229000000001</v>
      </c>
      <c r="P2018" s="4">
        <v>16.600762</v>
      </c>
      <c r="Q2018" s="4">
        <v>35.101494000000002</v>
      </c>
      <c r="R2018" s="4">
        <v>19.451357000000002</v>
      </c>
      <c r="S2018" s="3" t="s">
        <v>6639</v>
      </c>
      <c r="T2018" s="4">
        <v>91.52</v>
      </c>
      <c r="U2018" s="4">
        <v>7848.1885081600003</v>
      </c>
      <c r="V2018" s="10">
        <v>7728.1555079999998</v>
      </c>
      <c r="W2018" s="4">
        <v>0.13111888111888101</v>
      </c>
      <c r="X2018" s="4">
        <v>91.665000000000006</v>
      </c>
      <c r="Y2018" s="4">
        <v>44.07</v>
      </c>
      <c r="Z2018" s="4">
        <v>67.343635000000006</v>
      </c>
      <c r="AA2018" s="10">
        <v>30.212597385399999</v>
      </c>
      <c r="AB2018" s="10">
        <v>31.722373770800001</v>
      </c>
      <c r="AC2018" s="4">
        <v>5.2196709999999999</v>
      </c>
      <c r="AD2018" s="4">
        <v>4.9672548974488997</v>
      </c>
      <c r="AE2018" s="4">
        <v>5.2187244822894998</v>
      </c>
      <c r="AF2018" s="4">
        <v>35.101494000000002</v>
      </c>
      <c r="AG2018" s="4">
        <v>22.458406455848198</v>
      </c>
      <c r="AH2018" s="4">
        <v>23.636960439809901</v>
      </c>
      <c r="AI2018" s="4">
        <v>16.600762</v>
      </c>
      <c r="AJ2018" s="4">
        <v>20.297183</v>
      </c>
    </row>
    <row r="2019" spans="1:36" hidden="1" x14ac:dyDescent="0.3">
      <c r="A2019" s="1" t="s">
        <v>2013</v>
      </c>
      <c r="B2019" s="2">
        <v>4854564</v>
      </c>
      <c r="C2019" s="3" t="s">
        <v>2919</v>
      </c>
      <c r="D2019" s="4">
        <v>3639.12066306</v>
      </c>
      <c r="E2019" s="3" t="s">
        <v>2925</v>
      </c>
      <c r="F2019" s="3" t="s">
        <v>2997</v>
      </c>
      <c r="G2019" s="3" t="s">
        <v>2998</v>
      </c>
      <c r="H2019" s="3" t="s">
        <v>2998</v>
      </c>
      <c r="I2019" s="3" t="s">
        <v>2999</v>
      </c>
      <c r="J2019" s="4">
        <v>81.024668000000005</v>
      </c>
      <c r="K2019" s="4">
        <v>109.67033000000001</v>
      </c>
      <c r="L2019" s="4">
        <v>68.849558000000002</v>
      </c>
      <c r="M2019" s="4">
        <v>23.096774</v>
      </c>
      <c r="N2019" s="4" t="s">
        <v>2924</v>
      </c>
      <c r="O2019" s="4" t="s">
        <v>2924</v>
      </c>
      <c r="P2019" s="4" t="s">
        <v>2924</v>
      </c>
      <c r="Q2019" s="4" t="s">
        <v>2924</v>
      </c>
      <c r="R2019" s="4">
        <v>13.272430999999999</v>
      </c>
      <c r="S2019" s="3" t="s">
        <v>6640</v>
      </c>
      <c r="T2019" s="4">
        <v>9.5399999999999991</v>
      </c>
      <c r="U2019" s="4">
        <v>3639.12066306</v>
      </c>
      <c r="V2019" s="10">
        <v>4971.5206630000002</v>
      </c>
      <c r="W2019" s="4" t="s">
        <v>2935</v>
      </c>
      <c r="X2019" s="4">
        <v>9.7799999999999994</v>
      </c>
      <c r="Y2019" s="5" t="s">
        <v>6641</v>
      </c>
      <c r="Z2019" s="4" t="s">
        <v>2924</v>
      </c>
      <c r="AA2019" s="10" t="s">
        <v>2924</v>
      </c>
      <c r="AB2019" s="10" t="s">
        <v>2924</v>
      </c>
      <c r="AC2019" s="4">
        <v>1.8476680000000001</v>
      </c>
      <c r="AD2019" s="4">
        <v>2.0422531078657999</v>
      </c>
      <c r="AE2019" s="4">
        <v>2.0121133060308001</v>
      </c>
      <c r="AF2019" s="4" t="s">
        <v>2924</v>
      </c>
      <c r="AG2019" s="4">
        <v>18.562127752757899</v>
      </c>
      <c r="AH2019" s="4">
        <v>18.228670666654299</v>
      </c>
      <c r="AI2019" s="4" t="s">
        <v>2924</v>
      </c>
      <c r="AJ2019" s="4" t="s">
        <v>2924</v>
      </c>
    </row>
    <row r="2020" spans="1:36" hidden="1" x14ac:dyDescent="0.3">
      <c r="A2020" s="1" t="s">
        <v>2014</v>
      </c>
      <c r="B2020" s="2">
        <v>5997071</v>
      </c>
      <c r="C2020" s="3" t="s">
        <v>2919</v>
      </c>
      <c r="D2020" s="4">
        <v>940.56615254999997</v>
      </c>
      <c r="E2020" s="3" t="s">
        <v>2946</v>
      </c>
      <c r="F2020" s="3" t="s">
        <v>2991</v>
      </c>
      <c r="G2020" s="3" t="s">
        <v>2991</v>
      </c>
      <c r="H2020" s="3" t="s">
        <v>3031</v>
      </c>
      <c r="I2020" s="3" t="s">
        <v>3752</v>
      </c>
      <c r="J2020" s="4">
        <v>7.3600969999999997</v>
      </c>
      <c r="K2020" s="4">
        <v>-12.623761999999999</v>
      </c>
      <c r="L2020" s="4">
        <v>13.141026</v>
      </c>
      <c r="M2020" s="4">
        <v>7.4908650000000003</v>
      </c>
      <c r="N2020" s="4" t="s">
        <v>2924</v>
      </c>
      <c r="O2020" s="4">
        <v>16.016334000000001</v>
      </c>
      <c r="P2020" s="4">
        <v>2.4026679999999998</v>
      </c>
      <c r="Q2020" s="4">
        <v>10.747731</v>
      </c>
      <c r="R2020" s="4">
        <v>14.600175999999999</v>
      </c>
      <c r="S2020" s="3" t="s">
        <v>6642</v>
      </c>
      <c r="T2020" s="4">
        <v>17.649999999999999</v>
      </c>
      <c r="U2020" s="4">
        <v>940.56615254999997</v>
      </c>
      <c r="V2020" s="10">
        <v>1276.7981520000001</v>
      </c>
      <c r="W2020" s="4" t="s">
        <v>2935</v>
      </c>
      <c r="X2020" s="4">
        <v>29.81</v>
      </c>
      <c r="Y2020" s="4">
        <v>14.87</v>
      </c>
      <c r="Z2020" s="4" t="s">
        <v>2924</v>
      </c>
      <c r="AA2020" s="10">
        <v>10.100143061500001</v>
      </c>
      <c r="AB2020" s="10">
        <v>10.100143061500001</v>
      </c>
      <c r="AC2020" s="4">
        <v>1.0905389999999999</v>
      </c>
      <c r="AD2020" s="4">
        <v>0.9501557117553</v>
      </c>
      <c r="AE2020" s="4">
        <v>0.9501557117553</v>
      </c>
      <c r="AF2020" s="4">
        <v>10.747731</v>
      </c>
      <c r="AG2020" s="4">
        <v>6.9593099546400996</v>
      </c>
      <c r="AH2020" s="4">
        <v>6.9593099546400996</v>
      </c>
      <c r="AI2020" s="4">
        <v>2.4026679999999998</v>
      </c>
      <c r="AJ2020" s="4">
        <v>8.7074490000000004</v>
      </c>
    </row>
    <row r="2021" spans="1:36" hidden="1" x14ac:dyDescent="0.3">
      <c r="A2021" s="1" t="s">
        <v>2015</v>
      </c>
      <c r="B2021" s="2">
        <v>4108134</v>
      </c>
      <c r="C2021" s="3" t="s">
        <v>2919</v>
      </c>
      <c r="D2021" s="4">
        <v>3070.2816687599998</v>
      </c>
      <c r="E2021" s="3" t="s">
        <v>2925</v>
      </c>
      <c r="F2021" s="3" t="s">
        <v>2981</v>
      </c>
      <c r="G2021" s="3" t="s">
        <v>2982</v>
      </c>
      <c r="H2021" s="3" t="s">
        <v>2983</v>
      </c>
      <c r="I2021" s="3" t="s">
        <v>2984</v>
      </c>
      <c r="J2021" s="4">
        <v>-21.888085</v>
      </c>
      <c r="K2021" s="4">
        <v>5.3388090000000004</v>
      </c>
      <c r="L2021" s="4">
        <v>8.6864410000000003</v>
      </c>
      <c r="M2021" s="4">
        <v>-1.2512030000000001</v>
      </c>
      <c r="N2021" s="4" t="s">
        <v>2924</v>
      </c>
      <c r="O2021" s="4" t="s">
        <v>2924</v>
      </c>
      <c r="P2021" s="5" t="s">
        <v>3785</v>
      </c>
      <c r="Q2021" s="4">
        <v>11.507968</v>
      </c>
      <c r="R2021" s="4">
        <v>133.72298699999999</v>
      </c>
      <c r="S2021" s="3" t="s">
        <v>6643</v>
      </c>
      <c r="T2021" s="4">
        <v>20.52</v>
      </c>
      <c r="U2021" s="4">
        <v>3070.2816687599998</v>
      </c>
      <c r="V2021" s="10">
        <v>13549.481668</v>
      </c>
      <c r="W2021" s="4" t="s">
        <v>2935</v>
      </c>
      <c r="X2021" s="4">
        <v>27.204999999999998</v>
      </c>
      <c r="Y2021" s="4">
        <v>13.5</v>
      </c>
      <c r="Z2021" s="4" t="s">
        <v>2924</v>
      </c>
      <c r="AA2021" s="10">
        <v>121.7081850533</v>
      </c>
      <c r="AB2021" s="10" t="s">
        <v>2924</v>
      </c>
      <c r="AC2021" s="4">
        <v>2.1491760000000002</v>
      </c>
      <c r="AD2021" s="4">
        <v>1.9594717253031999</v>
      </c>
      <c r="AE2021" s="4">
        <v>2.0504722064021998</v>
      </c>
      <c r="AF2021" s="4">
        <v>11.507968</v>
      </c>
      <c r="AG2021" s="4">
        <v>8.2394612001090994</v>
      </c>
      <c r="AH2021" s="4">
        <v>10.320728383982299</v>
      </c>
      <c r="AI2021" s="5" t="s">
        <v>3785</v>
      </c>
      <c r="AJ2021" s="4" t="s">
        <v>2924</v>
      </c>
    </row>
    <row r="2022" spans="1:36" hidden="1" x14ac:dyDescent="0.3">
      <c r="A2022" s="1" t="s">
        <v>2016</v>
      </c>
      <c r="B2022" s="2">
        <v>4283699</v>
      </c>
      <c r="C2022" s="3" t="s">
        <v>2936</v>
      </c>
      <c r="D2022" s="4">
        <v>812.76728184000001</v>
      </c>
      <c r="E2022" s="3" t="s">
        <v>2930</v>
      </c>
      <c r="F2022" s="3" t="s">
        <v>2954</v>
      </c>
      <c r="G2022" s="3" t="s">
        <v>2955</v>
      </c>
      <c r="H2022" s="3" t="s">
        <v>2956</v>
      </c>
      <c r="I2022" s="3" t="s">
        <v>3166</v>
      </c>
      <c r="J2022" s="4">
        <v>-9.0253E-2</v>
      </c>
      <c r="K2022" s="4">
        <v>-0.9839</v>
      </c>
      <c r="L2022" s="4">
        <v>-3.3187769999999999</v>
      </c>
      <c r="M2022" s="4">
        <v>0.362647</v>
      </c>
      <c r="N2022" s="4">
        <v>6.9360900000000001</v>
      </c>
      <c r="O2022" s="4" t="s">
        <v>2924</v>
      </c>
      <c r="P2022" s="4">
        <v>0.97584599999999999</v>
      </c>
      <c r="Q2022" s="4" t="s">
        <v>2935</v>
      </c>
      <c r="R2022" s="4">
        <v>15.162452999999999</v>
      </c>
      <c r="S2022" s="3" t="s">
        <v>6644</v>
      </c>
      <c r="T2022" s="5" t="s">
        <v>4284</v>
      </c>
      <c r="U2022" s="4">
        <v>812.76728184000001</v>
      </c>
      <c r="V2022" s="10">
        <v>1624.5582810000001</v>
      </c>
      <c r="W2022" s="4">
        <v>11.1111111111111</v>
      </c>
      <c r="X2022" s="4">
        <v>12.63</v>
      </c>
      <c r="Y2022" s="5" t="s">
        <v>6645</v>
      </c>
      <c r="Z2022" s="4">
        <v>6.9360900000000001</v>
      </c>
      <c r="AA2022" s="10">
        <v>8.7919942815999992</v>
      </c>
      <c r="AB2022" s="10">
        <v>8.7001626859000005</v>
      </c>
      <c r="AC2022" s="4">
        <v>9.7532990000000002</v>
      </c>
      <c r="AD2022" s="4">
        <v>7.7106824171896999</v>
      </c>
      <c r="AE2022" s="4">
        <v>8.8832534179066993</v>
      </c>
      <c r="AF2022" s="4" t="s">
        <v>2935</v>
      </c>
      <c r="AG2022" s="4" t="s">
        <v>2935</v>
      </c>
      <c r="AH2022" s="4" t="s">
        <v>2935</v>
      </c>
      <c r="AI2022" s="4">
        <v>0.97584599999999999</v>
      </c>
      <c r="AJ2022" s="4">
        <v>0.97584599999999999</v>
      </c>
    </row>
    <row r="2023" spans="1:36" hidden="1" x14ac:dyDescent="0.3">
      <c r="A2023" s="1" t="s">
        <v>2017</v>
      </c>
      <c r="B2023" s="2">
        <v>4376176</v>
      </c>
      <c r="C2023" s="3" t="s">
        <v>2936</v>
      </c>
      <c r="D2023" s="4">
        <v>5413.8496809600001</v>
      </c>
      <c r="E2023" s="3" t="s">
        <v>2930</v>
      </c>
      <c r="F2023" s="3" t="s">
        <v>2954</v>
      </c>
      <c r="G2023" s="3" t="s">
        <v>2954</v>
      </c>
      <c r="H2023" s="3" t="s">
        <v>3493</v>
      </c>
      <c r="I2023" s="3" t="s">
        <v>3786</v>
      </c>
      <c r="J2023" s="4">
        <v>36.636481000000003</v>
      </c>
      <c r="K2023" s="4">
        <v>6.1400860000000002</v>
      </c>
      <c r="L2023" s="4">
        <v>1.9104589999999999</v>
      </c>
      <c r="M2023" s="4">
        <v>3.074071</v>
      </c>
      <c r="N2023" s="4">
        <v>33.057903000000003</v>
      </c>
      <c r="O2023" s="4" t="s">
        <v>2924</v>
      </c>
      <c r="P2023" s="4">
        <v>1.4478610000000001</v>
      </c>
      <c r="Q2023" s="4" t="s">
        <v>2935</v>
      </c>
      <c r="R2023" s="4" t="s">
        <v>2935</v>
      </c>
      <c r="S2023" s="3" t="s">
        <v>6646</v>
      </c>
      <c r="T2023" s="4">
        <v>105.62</v>
      </c>
      <c r="U2023" s="4">
        <v>5413.8496809600001</v>
      </c>
      <c r="V2023" s="10" t="s">
        <v>2935</v>
      </c>
      <c r="W2023" s="4">
        <v>1.13614845673168</v>
      </c>
      <c r="X2023" s="4">
        <v>119.13</v>
      </c>
      <c r="Y2023" s="4">
        <v>76.575000000000003</v>
      </c>
      <c r="Z2023" s="4">
        <v>33.057903000000003</v>
      </c>
      <c r="AA2023" s="10">
        <v>7.8582216699999998</v>
      </c>
      <c r="AB2023" s="10">
        <v>9.0426224118</v>
      </c>
      <c r="AC2023" s="4" t="s">
        <v>2935</v>
      </c>
      <c r="AD2023" s="4" t="s">
        <v>2935</v>
      </c>
      <c r="AE2023" s="4" t="s">
        <v>2935</v>
      </c>
      <c r="AF2023" s="4" t="s">
        <v>2935</v>
      </c>
      <c r="AG2023" s="4" t="s">
        <v>2935</v>
      </c>
      <c r="AH2023" s="4" t="s">
        <v>2935</v>
      </c>
      <c r="AI2023" s="4">
        <v>1.4478610000000001</v>
      </c>
      <c r="AJ2023" s="4">
        <v>1.498135</v>
      </c>
    </row>
    <row r="2024" spans="1:36" hidden="1" x14ac:dyDescent="0.3">
      <c r="A2024" s="1" t="s">
        <v>2018</v>
      </c>
      <c r="B2024" s="2">
        <v>4234548</v>
      </c>
      <c r="C2024" s="3" t="s">
        <v>2936</v>
      </c>
      <c r="D2024" s="4">
        <v>1166.5426927999999</v>
      </c>
      <c r="E2024" s="3" t="s">
        <v>2930</v>
      </c>
      <c r="F2024" s="3" t="s">
        <v>2954</v>
      </c>
      <c r="G2024" s="3" t="s">
        <v>3052</v>
      </c>
      <c r="H2024" s="3" t="s">
        <v>3053</v>
      </c>
      <c r="I2024" s="3" t="s">
        <v>2972</v>
      </c>
      <c r="J2024" s="4">
        <v>-2.4691360000000002</v>
      </c>
      <c r="K2024" s="4">
        <v>-2.0423049999999998</v>
      </c>
      <c r="L2024" s="4">
        <v>-1.7556689999999999</v>
      </c>
      <c r="M2024" s="4">
        <v>2.833078</v>
      </c>
      <c r="N2024" s="5" t="s">
        <v>3420</v>
      </c>
      <c r="O2024" s="4" t="s">
        <v>2924</v>
      </c>
      <c r="P2024" s="4">
        <v>0.83603099999999997</v>
      </c>
      <c r="Q2024" s="4" t="s">
        <v>2935</v>
      </c>
      <c r="R2024" s="4" t="s">
        <v>2935</v>
      </c>
      <c r="S2024" s="3" t="s">
        <v>6647</v>
      </c>
      <c r="T2024" s="4">
        <v>13.43</v>
      </c>
      <c r="U2024" s="4">
        <v>1166.5426927999999</v>
      </c>
      <c r="V2024" s="10" t="s">
        <v>2935</v>
      </c>
      <c r="W2024" s="4">
        <v>11.9136262099777</v>
      </c>
      <c r="X2024" s="4">
        <v>15.89</v>
      </c>
      <c r="Y2024" s="4">
        <v>12.81</v>
      </c>
      <c r="Z2024" s="4">
        <v>9.5113310000000002</v>
      </c>
      <c r="AA2024" s="10">
        <v>8.8332017890000003</v>
      </c>
      <c r="AB2024" s="10">
        <v>10.9395109395</v>
      </c>
      <c r="AC2024" s="4" t="s">
        <v>2935</v>
      </c>
      <c r="AD2024" s="4" t="s">
        <v>2935</v>
      </c>
      <c r="AE2024" s="4" t="s">
        <v>2935</v>
      </c>
      <c r="AF2024" s="4" t="s">
        <v>2935</v>
      </c>
      <c r="AG2024" s="4" t="s">
        <v>2935</v>
      </c>
      <c r="AH2024" s="4" t="s">
        <v>2935</v>
      </c>
      <c r="AI2024" s="4">
        <v>0.83603099999999997</v>
      </c>
      <c r="AJ2024" s="4">
        <v>0.83603099999999997</v>
      </c>
    </row>
    <row r="2025" spans="1:36" hidden="1" x14ac:dyDescent="0.3">
      <c r="A2025" s="1" t="s">
        <v>2019</v>
      </c>
      <c r="B2025" s="2">
        <v>4492850</v>
      </c>
      <c r="C2025" s="3" t="s">
        <v>2936</v>
      </c>
      <c r="D2025" s="4">
        <v>10955.48393688</v>
      </c>
      <c r="E2025" s="3" t="s">
        <v>2925</v>
      </c>
      <c r="F2025" s="3" t="s">
        <v>2926</v>
      </c>
      <c r="G2025" s="3" t="s">
        <v>2927</v>
      </c>
      <c r="H2025" s="3" t="s">
        <v>3026</v>
      </c>
      <c r="I2025" s="3" t="s">
        <v>3224</v>
      </c>
      <c r="J2025" s="4">
        <v>6.3658760000000001</v>
      </c>
      <c r="K2025" s="4">
        <v>-0.75606399999999996</v>
      </c>
      <c r="L2025" s="4">
        <v>7.947368</v>
      </c>
      <c r="M2025" s="4">
        <v>2.4027959999999999</v>
      </c>
      <c r="N2025" s="4">
        <v>12.587649000000001</v>
      </c>
      <c r="O2025" s="4">
        <v>16.969697</v>
      </c>
      <c r="P2025" s="4">
        <v>2.1054520000000001</v>
      </c>
      <c r="Q2025" s="4">
        <v>9.5439089999999993</v>
      </c>
      <c r="R2025" s="4" t="s">
        <v>2924</v>
      </c>
      <c r="S2025" s="3" t="s">
        <v>6648</v>
      </c>
      <c r="T2025" s="5" t="s">
        <v>6649</v>
      </c>
      <c r="U2025" s="4">
        <v>10955.48393688</v>
      </c>
      <c r="V2025" s="10">
        <v>19471.483936000001</v>
      </c>
      <c r="W2025" s="4">
        <v>2.9010238907849799</v>
      </c>
      <c r="X2025" s="4">
        <v>179.7199</v>
      </c>
      <c r="Y2025" s="4">
        <v>142.32</v>
      </c>
      <c r="Z2025" s="4">
        <v>12.587649000000001</v>
      </c>
      <c r="AA2025" s="10">
        <v>12.0876368404</v>
      </c>
      <c r="AB2025" s="10">
        <v>12.1331152409</v>
      </c>
      <c r="AC2025" s="4">
        <v>0.64888900000000005</v>
      </c>
      <c r="AD2025" s="4">
        <v>0.63313974951789997</v>
      </c>
      <c r="AE2025" s="4">
        <v>0.63907426531199996</v>
      </c>
      <c r="AF2025" s="4">
        <v>9.5439089999999993</v>
      </c>
      <c r="AG2025" s="4">
        <v>13.3045106410892</v>
      </c>
      <c r="AH2025" s="4">
        <v>13.732500567312901</v>
      </c>
      <c r="AI2025" s="4">
        <v>2.1054520000000001</v>
      </c>
      <c r="AJ2025" s="4">
        <v>6.1393399999999998</v>
      </c>
    </row>
    <row r="2026" spans="1:36" hidden="1" x14ac:dyDescent="0.3">
      <c r="A2026" s="1" t="s">
        <v>2020</v>
      </c>
      <c r="B2026" s="2">
        <v>4765589</v>
      </c>
      <c r="C2026" s="3" t="s">
        <v>2936</v>
      </c>
      <c r="D2026" s="4">
        <v>17668.167724940002</v>
      </c>
      <c r="E2026" s="3" t="s">
        <v>2937</v>
      </c>
      <c r="F2026" s="3" t="s">
        <v>2938</v>
      </c>
      <c r="G2026" s="3" t="s">
        <v>3047</v>
      </c>
      <c r="H2026" s="3" t="s">
        <v>3071</v>
      </c>
      <c r="I2026" s="3" t="s">
        <v>3536</v>
      </c>
      <c r="J2026" s="4">
        <v>69.139512999999994</v>
      </c>
      <c r="K2026" s="4">
        <v>26.844602999999999</v>
      </c>
      <c r="L2026" s="4">
        <v>8.7571200000000005</v>
      </c>
      <c r="M2026" s="4">
        <v>0.95355000000000001</v>
      </c>
      <c r="N2026" s="4">
        <v>26.745873</v>
      </c>
      <c r="O2026" s="4">
        <v>24.402099</v>
      </c>
      <c r="P2026" s="4">
        <v>5.049823</v>
      </c>
      <c r="Q2026" s="4">
        <v>18.638470999999999</v>
      </c>
      <c r="R2026" s="4">
        <v>30.246758</v>
      </c>
      <c r="S2026" s="3" t="s">
        <v>6650</v>
      </c>
      <c r="T2026" s="4">
        <v>106.93</v>
      </c>
      <c r="U2026" s="4">
        <v>17668.167724940002</v>
      </c>
      <c r="V2026" s="10">
        <v>19191.567724</v>
      </c>
      <c r="W2026" s="4">
        <v>0.86037594688113705</v>
      </c>
      <c r="X2026" s="4">
        <v>107.78</v>
      </c>
      <c r="Y2026" s="4">
        <v>62.63</v>
      </c>
      <c r="Z2026" s="4">
        <v>26.752564</v>
      </c>
      <c r="AA2026" s="10">
        <v>22.700350281199999</v>
      </c>
      <c r="AB2026" s="10">
        <v>25.002688964000001</v>
      </c>
      <c r="AC2026" s="4">
        <v>4.6871580000000002</v>
      </c>
      <c r="AD2026" s="4">
        <v>4.5647486490554003</v>
      </c>
      <c r="AE2026" s="4">
        <v>4.7013561640694999</v>
      </c>
      <c r="AF2026" s="4">
        <v>18.638470999999999</v>
      </c>
      <c r="AG2026" s="4">
        <v>17.668305376912699</v>
      </c>
      <c r="AH2026" s="4">
        <v>18.961590181326802</v>
      </c>
      <c r="AI2026" s="4">
        <v>5.049823</v>
      </c>
      <c r="AJ2026" s="4" t="s">
        <v>2924</v>
      </c>
    </row>
    <row r="2027" spans="1:36" hidden="1" x14ac:dyDescent="0.3">
      <c r="A2027" s="1" t="s">
        <v>2021</v>
      </c>
      <c r="B2027" s="2">
        <v>4811863</v>
      </c>
      <c r="C2027" s="3" t="s">
        <v>2936</v>
      </c>
      <c r="D2027" s="4">
        <v>9396.76308316</v>
      </c>
      <c r="E2027" s="3" t="s">
        <v>2920</v>
      </c>
      <c r="F2027" s="3" t="s">
        <v>2961</v>
      </c>
      <c r="G2027" s="3" t="s">
        <v>2962</v>
      </c>
      <c r="H2027" s="3" t="s">
        <v>2963</v>
      </c>
      <c r="I2027" s="3" t="s">
        <v>2964</v>
      </c>
      <c r="J2027" s="4">
        <v>5.1266639999999999</v>
      </c>
      <c r="K2027" s="4">
        <v>23.925697</v>
      </c>
      <c r="L2027" s="4">
        <v>19.074020000000001</v>
      </c>
      <c r="M2027" s="4">
        <v>2.943155</v>
      </c>
      <c r="N2027" s="4">
        <v>276.65536700000001</v>
      </c>
      <c r="O2027" s="4">
        <v>70.599768999999995</v>
      </c>
      <c r="P2027" s="4">
        <v>8.5058190000000007</v>
      </c>
      <c r="Q2027" s="4">
        <v>67.175653999999994</v>
      </c>
      <c r="R2027" s="4">
        <v>73.938524000000001</v>
      </c>
      <c r="S2027" s="3" t="s">
        <v>6651</v>
      </c>
      <c r="T2027" s="4">
        <v>244.84</v>
      </c>
      <c r="U2027" s="4">
        <v>9396.76308316</v>
      </c>
      <c r="V2027" s="10">
        <v>9332.4280830000007</v>
      </c>
      <c r="W2027" s="4" t="s">
        <v>2935</v>
      </c>
      <c r="X2027" s="4">
        <v>277.33999999999997</v>
      </c>
      <c r="Y2027" s="4">
        <v>148</v>
      </c>
      <c r="Z2027" s="4">
        <v>276.65536700000001</v>
      </c>
      <c r="AA2027" s="10">
        <v>69.701369317000001</v>
      </c>
      <c r="AB2027" s="10">
        <v>88.320701832799998</v>
      </c>
      <c r="AC2027" s="4">
        <v>8.0190929999999998</v>
      </c>
      <c r="AD2027" s="4">
        <v>7.1198939747495</v>
      </c>
      <c r="AE2027" s="4">
        <v>7.8392824611879002</v>
      </c>
      <c r="AF2027" s="4">
        <v>67.175653999999994</v>
      </c>
      <c r="AG2027" s="4">
        <v>47.068720018519997</v>
      </c>
      <c r="AH2027" s="4">
        <v>59.9569648172453</v>
      </c>
      <c r="AI2027" s="4">
        <v>8.5058190000000007</v>
      </c>
      <c r="AJ2027" s="4">
        <v>10.089005999999999</v>
      </c>
    </row>
    <row r="2028" spans="1:36" hidden="1" x14ac:dyDescent="0.3">
      <c r="A2028" s="1" t="s">
        <v>2022</v>
      </c>
      <c r="B2028" s="2">
        <v>100532</v>
      </c>
      <c r="C2028" s="3" t="s">
        <v>2919</v>
      </c>
      <c r="D2028" s="4">
        <v>1247.3975872200001</v>
      </c>
      <c r="E2028" s="3" t="s">
        <v>2930</v>
      </c>
      <c r="F2028" s="3" t="s">
        <v>2931</v>
      </c>
      <c r="G2028" s="3" t="s">
        <v>2931</v>
      </c>
      <c r="H2028" s="3" t="s">
        <v>2932</v>
      </c>
      <c r="I2028" s="3" t="s">
        <v>2933</v>
      </c>
      <c r="J2028" s="4">
        <v>21.211096000000001</v>
      </c>
      <c r="K2028" s="4">
        <v>18.760358</v>
      </c>
      <c r="L2028" s="4">
        <v>17.053250999999999</v>
      </c>
      <c r="M2028" s="4">
        <v>1.2146889999999999</v>
      </c>
      <c r="N2028" s="4">
        <v>10.2079772079772</v>
      </c>
      <c r="O2028" s="4">
        <v>10.022378</v>
      </c>
      <c r="P2028" s="4">
        <v>1.106001</v>
      </c>
      <c r="Q2028" s="4" t="s">
        <v>2935</v>
      </c>
      <c r="R2028" s="4" t="s">
        <v>2935</v>
      </c>
      <c r="S2028" s="3" t="s">
        <v>6652</v>
      </c>
      <c r="T2028" s="4">
        <v>35.83</v>
      </c>
      <c r="U2028" s="4">
        <v>1247.3975872200001</v>
      </c>
      <c r="V2028" s="10" t="s">
        <v>2935</v>
      </c>
      <c r="W2028" s="4">
        <v>4.4655316773653402</v>
      </c>
      <c r="X2028" s="4">
        <v>36.19</v>
      </c>
      <c r="Y2028" s="4">
        <v>26.74</v>
      </c>
      <c r="Z2028" s="4">
        <v>10.207977</v>
      </c>
      <c r="AA2028" s="10">
        <v>11.8028790723</v>
      </c>
      <c r="AB2028" s="10">
        <v>10.852872846</v>
      </c>
      <c r="AC2028" s="4" t="s">
        <v>2935</v>
      </c>
      <c r="AD2028" s="4" t="s">
        <v>2935</v>
      </c>
      <c r="AE2028" s="4" t="s">
        <v>2935</v>
      </c>
      <c r="AF2028" s="4" t="s">
        <v>2935</v>
      </c>
      <c r="AG2028" s="4" t="s">
        <v>2935</v>
      </c>
      <c r="AH2028" s="4" t="s">
        <v>2935</v>
      </c>
      <c r="AI2028" s="4">
        <v>1.106001</v>
      </c>
      <c r="AJ2028" s="4">
        <v>1.722596</v>
      </c>
    </row>
    <row r="2029" spans="1:36" hidden="1" x14ac:dyDescent="0.3">
      <c r="A2029" s="1" t="s">
        <v>2023</v>
      </c>
      <c r="B2029" s="2">
        <v>1020405</v>
      </c>
      <c r="C2029" s="3" t="s">
        <v>2919</v>
      </c>
      <c r="D2029" s="4">
        <v>564.59760902999994</v>
      </c>
      <c r="E2029" s="3" t="s">
        <v>2930</v>
      </c>
      <c r="F2029" s="3" t="s">
        <v>2931</v>
      </c>
      <c r="G2029" s="3" t="s">
        <v>2931</v>
      </c>
      <c r="H2029" s="3" t="s">
        <v>2932</v>
      </c>
      <c r="I2029" s="3" t="s">
        <v>2933</v>
      </c>
      <c r="J2029" s="4">
        <v>31.433225</v>
      </c>
      <c r="K2029" s="4">
        <v>26.943819999999999</v>
      </c>
      <c r="L2029" s="4">
        <v>19.227522</v>
      </c>
      <c r="M2029" s="5" t="s">
        <v>3787</v>
      </c>
      <c r="N2029" s="4">
        <v>54.8446601941748</v>
      </c>
      <c r="O2029" s="4">
        <v>12.795017</v>
      </c>
      <c r="P2029" s="4">
        <v>1.188488</v>
      </c>
      <c r="Q2029" s="4" t="s">
        <v>2935</v>
      </c>
      <c r="R2029" s="4" t="s">
        <v>2935</v>
      </c>
      <c r="S2029" s="3" t="s">
        <v>6653</v>
      </c>
      <c r="T2029" s="4">
        <v>56.49</v>
      </c>
      <c r="U2029" s="4">
        <v>564.59760902999994</v>
      </c>
      <c r="V2029" s="10" t="s">
        <v>2935</v>
      </c>
      <c r="W2029" s="4">
        <v>4.3724553018233303</v>
      </c>
      <c r="X2029" s="4">
        <v>56.5</v>
      </c>
      <c r="Y2029" s="4">
        <v>36.260100000000001</v>
      </c>
      <c r="Z2029" s="4">
        <v>72.890322999999995</v>
      </c>
      <c r="AA2029" s="10">
        <v>9.5826972010000002</v>
      </c>
      <c r="AB2029" s="10">
        <v>13.152502910300001</v>
      </c>
      <c r="AC2029" s="4" t="s">
        <v>2935</v>
      </c>
      <c r="AD2029" s="4" t="s">
        <v>2935</v>
      </c>
      <c r="AE2029" s="4" t="s">
        <v>2935</v>
      </c>
      <c r="AF2029" s="4" t="s">
        <v>2935</v>
      </c>
      <c r="AG2029" s="4" t="s">
        <v>2935</v>
      </c>
      <c r="AH2029" s="4" t="s">
        <v>2935</v>
      </c>
      <c r="AI2029" s="4">
        <v>1.188488</v>
      </c>
      <c r="AJ2029" s="4">
        <v>1.5588610000000001</v>
      </c>
    </row>
    <row r="2030" spans="1:36" hidden="1" x14ac:dyDescent="0.3">
      <c r="A2030" s="1" t="s">
        <v>2024</v>
      </c>
      <c r="B2030" s="2">
        <v>4004166</v>
      </c>
      <c r="C2030" s="3" t="s">
        <v>2919</v>
      </c>
      <c r="D2030" s="4">
        <v>222262.22205000001</v>
      </c>
      <c r="E2030" s="3" t="s">
        <v>3007</v>
      </c>
      <c r="F2030" s="3" t="s">
        <v>3008</v>
      </c>
      <c r="G2030" s="3" t="s">
        <v>3317</v>
      </c>
      <c r="H2030" s="3" t="s">
        <v>3363</v>
      </c>
      <c r="I2030" s="3" t="s">
        <v>3397</v>
      </c>
      <c r="J2030" s="4">
        <v>-4.3514200000000001</v>
      </c>
      <c r="K2030" s="4">
        <v>-7.8183680000000004</v>
      </c>
      <c r="L2030" s="4">
        <v>-7.0941099999999997</v>
      </c>
      <c r="M2030" s="4">
        <v>2.1308790000000002</v>
      </c>
      <c r="N2030" s="4">
        <v>23.904381999999998</v>
      </c>
      <c r="O2030" s="4">
        <v>35.888347000000003</v>
      </c>
      <c r="P2030" s="4">
        <v>11.434218</v>
      </c>
      <c r="Q2030" s="4">
        <v>14.126530000000001</v>
      </c>
      <c r="R2030" s="4">
        <v>39.081228000000003</v>
      </c>
      <c r="S2030" s="3" t="s">
        <v>6654</v>
      </c>
      <c r="T2030" s="4">
        <v>162</v>
      </c>
      <c r="U2030" s="4">
        <v>222262.22205000001</v>
      </c>
      <c r="V2030" s="10">
        <v>259377.22205000001</v>
      </c>
      <c r="W2030" s="4">
        <v>3.3456790123456801</v>
      </c>
      <c r="X2030" s="4">
        <v>183.41</v>
      </c>
      <c r="Y2030" s="4">
        <v>155.85</v>
      </c>
      <c r="Z2030" s="4">
        <v>23.904381999999998</v>
      </c>
      <c r="AA2030" s="10">
        <v>19.047843008099999</v>
      </c>
      <c r="AB2030" s="10">
        <v>19.874593766899999</v>
      </c>
      <c r="AC2030" s="4">
        <v>2.821771</v>
      </c>
      <c r="AD2030" s="4">
        <v>2.7601390643783001</v>
      </c>
      <c r="AE2030" s="4">
        <v>2.8123587659081002</v>
      </c>
      <c r="AF2030" s="4">
        <v>14.126530000000001</v>
      </c>
      <c r="AG2030" s="4">
        <v>13.851963458878799</v>
      </c>
      <c r="AH2030" s="4">
        <v>14.660370957897401</v>
      </c>
      <c r="AI2030" s="4">
        <v>11.434218</v>
      </c>
      <c r="AJ2030" s="4" t="s">
        <v>2924</v>
      </c>
    </row>
    <row r="2031" spans="1:36" hidden="1" x14ac:dyDescent="0.3">
      <c r="A2031" s="1" t="s">
        <v>2025</v>
      </c>
      <c r="B2031" s="2">
        <v>4081441</v>
      </c>
      <c r="C2031" s="3" t="s">
        <v>2919</v>
      </c>
      <c r="D2031" s="4">
        <v>1796.02803681</v>
      </c>
      <c r="E2031" s="3" t="s">
        <v>2925</v>
      </c>
      <c r="F2031" s="3" t="s">
        <v>2981</v>
      </c>
      <c r="G2031" s="3" t="s">
        <v>3017</v>
      </c>
      <c r="H2031" s="3" t="s">
        <v>3020</v>
      </c>
      <c r="I2031" s="3" t="s">
        <v>3693</v>
      </c>
      <c r="J2031" s="4">
        <v>55.904164000000002</v>
      </c>
      <c r="K2031" s="4">
        <v>19.501529999999999</v>
      </c>
      <c r="L2031" s="4">
        <v>31.142035</v>
      </c>
      <c r="M2031" s="4">
        <v>2.937853</v>
      </c>
      <c r="N2031" s="4">
        <v>13.761329</v>
      </c>
      <c r="O2031" s="4">
        <v>11.754839</v>
      </c>
      <c r="P2031" s="4">
        <v>1.920051</v>
      </c>
      <c r="Q2031" s="4">
        <v>6.0393210000000002</v>
      </c>
      <c r="R2031" s="4">
        <v>7.6792689999999997</v>
      </c>
      <c r="S2031" s="3" t="s">
        <v>6655</v>
      </c>
      <c r="T2031" s="4">
        <v>27.33</v>
      </c>
      <c r="U2031" s="4">
        <v>1796.02803681</v>
      </c>
      <c r="V2031" s="10">
        <v>1096.4930360000001</v>
      </c>
      <c r="W2031" s="4">
        <v>1.9026710574460299</v>
      </c>
      <c r="X2031" s="4">
        <v>29.465</v>
      </c>
      <c r="Y2031" s="4">
        <v>16.12</v>
      </c>
      <c r="Z2031" s="4">
        <v>13.761329</v>
      </c>
      <c r="AA2031" s="10">
        <v>11.6919786096</v>
      </c>
      <c r="AB2031" s="10">
        <v>12.039647577</v>
      </c>
      <c r="AC2031" s="4">
        <v>1.6798029999999999</v>
      </c>
      <c r="AD2031" s="4">
        <v>1.6213708174763</v>
      </c>
      <c r="AE2031" s="4">
        <v>1.6489757727601999</v>
      </c>
      <c r="AF2031" s="4">
        <v>6.0393210000000002</v>
      </c>
      <c r="AG2031" s="4">
        <v>5.6204673244508996</v>
      </c>
      <c r="AH2031" s="4">
        <v>5.8103120366691003</v>
      </c>
      <c r="AI2031" s="4">
        <v>1.920051</v>
      </c>
      <c r="AJ2031" s="4">
        <v>2.7156199999999999</v>
      </c>
    </row>
    <row r="2032" spans="1:36" hidden="1" x14ac:dyDescent="0.3">
      <c r="A2032" s="1" t="s">
        <v>2026</v>
      </c>
      <c r="B2032" s="2">
        <v>4147480</v>
      </c>
      <c r="C2032" s="3" t="s">
        <v>2919</v>
      </c>
      <c r="D2032" s="4">
        <v>1509.4867719599999</v>
      </c>
      <c r="E2032" s="3" t="s">
        <v>2930</v>
      </c>
      <c r="F2032" s="3" t="s">
        <v>2954</v>
      </c>
      <c r="G2032" s="3" t="s">
        <v>2955</v>
      </c>
      <c r="H2032" s="3" t="s">
        <v>3267</v>
      </c>
      <c r="I2032" s="3" t="s">
        <v>3390</v>
      </c>
      <c r="J2032" s="4">
        <v>121.03448299999999</v>
      </c>
      <c r="K2032" s="4">
        <v>31.689779000000001</v>
      </c>
      <c r="L2032" s="4">
        <v>18.429561</v>
      </c>
      <c r="M2032" s="4">
        <v>1.5445549999999999</v>
      </c>
      <c r="N2032" s="4" t="s">
        <v>2924</v>
      </c>
      <c r="O2032" s="4">
        <v>7.01443565352566</v>
      </c>
      <c r="P2032" s="4" t="s">
        <v>2924</v>
      </c>
      <c r="Q2032" s="4" t="s">
        <v>2935</v>
      </c>
      <c r="R2032" s="4" t="s">
        <v>2935</v>
      </c>
      <c r="S2032" s="3" t="s">
        <v>6656</v>
      </c>
      <c r="T2032" s="4">
        <v>25.64</v>
      </c>
      <c r="U2032" s="4">
        <v>1509.4867719599999</v>
      </c>
      <c r="V2032" s="10" t="s">
        <v>2935</v>
      </c>
      <c r="W2032" s="4">
        <v>1.0920436817472701</v>
      </c>
      <c r="X2032" s="4">
        <v>26.62</v>
      </c>
      <c r="Y2032" s="4">
        <v>10.73</v>
      </c>
      <c r="Z2032" s="4" t="s">
        <v>2924</v>
      </c>
      <c r="AA2032" s="10">
        <v>23.309090908999998</v>
      </c>
      <c r="AB2032" s="10">
        <v>28.021857923399999</v>
      </c>
      <c r="AC2032" s="4" t="s">
        <v>2935</v>
      </c>
      <c r="AD2032" s="4" t="s">
        <v>2935</v>
      </c>
      <c r="AE2032" s="4" t="s">
        <v>2935</v>
      </c>
      <c r="AF2032" s="4" t="s">
        <v>2935</v>
      </c>
      <c r="AG2032" s="4" t="s">
        <v>2935</v>
      </c>
      <c r="AH2032" s="4" t="s">
        <v>2935</v>
      </c>
      <c r="AI2032" s="4" t="s">
        <v>2924</v>
      </c>
      <c r="AJ2032" s="4" t="s">
        <v>2924</v>
      </c>
    </row>
    <row r="2033" spans="1:36" hidden="1" x14ac:dyDescent="0.3">
      <c r="A2033" s="1" t="s">
        <v>2027</v>
      </c>
      <c r="B2033" s="2">
        <v>4930148</v>
      </c>
      <c r="C2033" s="3" t="s">
        <v>2936</v>
      </c>
      <c r="D2033" s="4">
        <v>13646.966782019999</v>
      </c>
      <c r="E2033" s="3" t="s">
        <v>3007</v>
      </c>
      <c r="F2033" s="3" t="s">
        <v>3075</v>
      </c>
      <c r="G2033" s="3" t="s">
        <v>3075</v>
      </c>
      <c r="H2033" s="3" t="s">
        <v>3788</v>
      </c>
      <c r="I2033" s="3" t="s">
        <v>3789</v>
      </c>
      <c r="J2033" s="4">
        <v>38.067464999999999</v>
      </c>
      <c r="K2033" s="4">
        <v>19.072866000000001</v>
      </c>
      <c r="L2033" s="4">
        <v>6.1568300000000002</v>
      </c>
      <c r="M2033" s="4">
        <v>5.2764420000000003</v>
      </c>
      <c r="N2033" s="4">
        <v>32.321033</v>
      </c>
      <c r="O2033" s="4">
        <v>19.577559000000001</v>
      </c>
      <c r="P2033" s="4">
        <v>3.2157279999999999</v>
      </c>
      <c r="Q2033" s="4">
        <v>11.910456</v>
      </c>
      <c r="R2033" s="4">
        <v>27.037596000000001</v>
      </c>
      <c r="S2033" s="3" t="s">
        <v>6657</v>
      </c>
      <c r="T2033" s="4">
        <v>87.59</v>
      </c>
      <c r="U2033" s="4">
        <v>13646.966782019999</v>
      </c>
      <c r="V2033" s="10">
        <v>19384.266781999999</v>
      </c>
      <c r="W2033" s="4" t="s">
        <v>2935</v>
      </c>
      <c r="X2033" s="4">
        <v>89</v>
      </c>
      <c r="Y2033" s="4">
        <v>61.6</v>
      </c>
      <c r="Z2033" s="4">
        <v>32.321033</v>
      </c>
      <c r="AA2033" s="10">
        <v>17.4872224884</v>
      </c>
      <c r="AB2033" s="10">
        <v>18.163230603900001</v>
      </c>
      <c r="AC2033" s="4">
        <v>0.35143099999999999</v>
      </c>
      <c r="AD2033" s="4">
        <v>0.30181779365759998</v>
      </c>
      <c r="AE2033" s="4">
        <v>0.30805037375260003</v>
      </c>
      <c r="AF2033" s="4">
        <v>11.910456</v>
      </c>
      <c r="AG2033" s="4">
        <v>10.6143012281241</v>
      </c>
      <c r="AH2033" s="4">
        <v>10.9985984424249</v>
      </c>
      <c r="AI2033" s="4">
        <v>3.2157279999999999</v>
      </c>
      <c r="AJ2033" s="4">
        <v>50.924419</v>
      </c>
    </row>
    <row r="2034" spans="1:36" hidden="1" x14ac:dyDescent="0.3">
      <c r="A2034" s="1" t="s">
        <v>2028</v>
      </c>
      <c r="B2034" s="2">
        <v>29469235</v>
      </c>
      <c r="C2034" s="3" t="s">
        <v>2936</v>
      </c>
      <c r="D2034" s="4">
        <v>1919.97327236</v>
      </c>
      <c r="E2034" s="3" t="s">
        <v>3033</v>
      </c>
      <c r="F2034" s="3" t="s">
        <v>3033</v>
      </c>
      <c r="G2034" s="3" t="s">
        <v>3034</v>
      </c>
      <c r="H2034" s="3" t="s">
        <v>3073</v>
      </c>
      <c r="I2034" s="3" t="s">
        <v>3790</v>
      </c>
      <c r="J2034" s="4">
        <v>211.876485</v>
      </c>
      <c r="K2034" s="4">
        <v>20.458715999999999</v>
      </c>
      <c r="L2034" s="4">
        <v>-1.2781960000000001</v>
      </c>
      <c r="M2034" s="4">
        <v>7.9769740000000002</v>
      </c>
      <c r="N2034" s="4" t="s">
        <v>2924</v>
      </c>
      <c r="O2034" s="4">
        <v>9.9772040000000004</v>
      </c>
      <c r="P2034" s="4">
        <v>1.9067670000000001</v>
      </c>
      <c r="Q2034" s="4" t="s">
        <v>2924</v>
      </c>
      <c r="R2034" s="4">
        <v>5.7529389999999996</v>
      </c>
      <c r="S2034" s="3" t="s">
        <v>6658</v>
      </c>
      <c r="T2034" s="4">
        <v>13.13</v>
      </c>
      <c r="U2034" s="4">
        <v>1919.97327236</v>
      </c>
      <c r="V2034" s="10">
        <v>2498.7932719999999</v>
      </c>
      <c r="W2034" s="4" t="s">
        <v>2935</v>
      </c>
      <c r="X2034" s="4">
        <v>14.44</v>
      </c>
      <c r="Y2034" s="4">
        <v>3.84</v>
      </c>
      <c r="Z2034" s="4" t="s">
        <v>2924</v>
      </c>
      <c r="AA2034" s="10">
        <v>27.859113091400001</v>
      </c>
      <c r="AB2034" s="10">
        <v>19.058816698600001</v>
      </c>
      <c r="AC2034" s="4">
        <v>4.6777059999999997</v>
      </c>
      <c r="AD2034" s="4">
        <v>5.2248748707264001</v>
      </c>
      <c r="AE2034" s="4">
        <v>4.6024543333464001</v>
      </c>
      <c r="AF2034" s="4" t="s">
        <v>2924</v>
      </c>
      <c r="AG2034" s="4">
        <v>12.629646654004</v>
      </c>
      <c r="AH2034" s="4">
        <v>9.3538516893933004</v>
      </c>
      <c r="AI2034" s="4">
        <v>1.9067670000000001</v>
      </c>
      <c r="AJ2034" s="4" t="s">
        <v>2924</v>
      </c>
    </row>
    <row r="2035" spans="1:36" hidden="1" x14ac:dyDescent="0.3">
      <c r="A2035" s="1" t="s">
        <v>2029</v>
      </c>
      <c r="B2035" s="2">
        <v>4980322</v>
      </c>
      <c r="C2035" s="3" t="s">
        <v>2936</v>
      </c>
      <c r="D2035" s="4">
        <v>645.99791256000003</v>
      </c>
      <c r="E2035" s="3" t="s">
        <v>3098</v>
      </c>
      <c r="F2035" s="3" t="s">
        <v>3098</v>
      </c>
      <c r="G2035" s="3" t="s">
        <v>3099</v>
      </c>
      <c r="H2035" s="3" t="s">
        <v>3158</v>
      </c>
      <c r="I2035" s="3" t="s">
        <v>3159</v>
      </c>
      <c r="J2035" s="4">
        <v>-24.344978000000001</v>
      </c>
      <c r="K2035" s="4">
        <v>30.508475000000001</v>
      </c>
      <c r="L2035" s="4">
        <v>18.766067</v>
      </c>
      <c r="M2035" s="4">
        <v>7.7760499999999997</v>
      </c>
      <c r="N2035" s="4">
        <v>17.814910000000001</v>
      </c>
      <c r="O2035" s="4" t="s">
        <v>2935</v>
      </c>
      <c r="P2035" s="4" t="s">
        <v>2924</v>
      </c>
      <c r="Q2035" s="4" t="s">
        <v>2935</v>
      </c>
      <c r="R2035" s="4" t="s">
        <v>2935</v>
      </c>
      <c r="S2035" s="3" t="s">
        <v>6659</v>
      </c>
      <c r="T2035" s="4">
        <v>13.86</v>
      </c>
      <c r="U2035" s="4">
        <v>645.99791256000003</v>
      </c>
      <c r="V2035" s="10">
        <v>642.26651200000003</v>
      </c>
      <c r="W2035" s="4">
        <v>1.88164502164502</v>
      </c>
      <c r="X2035" s="4">
        <v>18.489899999999999</v>
      </c>
      <c r="Y2035" s="5" t="s">
        <v>4261</v>
      </c>
      <c r="Z2035" s="4">
        <v>17.814910000000001</v>
      </c>
      <c r="AA2035" s="10">
        <v>18.343815513626801</v>
      </c>
      <c r="AB2035" s="10">
        <v>22.819148936170201</v>
      </c>
      <c r="AC2035" s="4">
        <v>17.020316999999999</v>
      </c>
      <c r="AD2035" s="4">
        <v>17.346474604278999</v>
      </c>
      <c r="AE2035" s="4">
        <v>22.0471745979108</v>
      </c>
      <c r="AF2035" s="4" t="s">
        <v>2935</v>
      </c>
      <c r="AG2035" s="4" t="s">
        <v>2935</v>
      </c>
      <c r="AH2035" s="4" t="s">
        <v>2935</v>
      </c>
      <c r="AI2035" s="4" t="s">
        <v>2924</v>
      </c>
      <c r="AJ2035" s="4" t="s">
        <v>2924</v>
      </c>
    </row>
    <row r="2036" spans="1:36" hidden="1" x14ac:dyDescent="0.3">
      <c r="A2036" s="1" t="s">
        <v>2030</v>
      </c>
      <c r="B2036" s="2">
        <v>4770121</v>
      </c>
      <c r="C2036" s="3" t="s">
        <v>2936</v>
      </c>
      <c r="D2036" s="4">
        <v>11394.895768050001</v>
      </c>
      <c r="E2036" s="3" t="s">
        <v>3098</v>
      </c>
      <c r="F2036" s="3" t="s">
        <v>3098</v>
      </c>
      <c r="G2036" s="3" t="s">
        <v>3099</v>
      </c>
      <c r="H2036" s="3" t="s">
        <v>3158</v>
      </c>
      <c r="I2036" s="3" t="s">
        <v>3159</v>
      </c>
      <c r="J2036" s="4">
        <v>23.363775</v>
      </c>
      <c r="K2036" s="4">
        <v>14.396613</v>
      </c>
      <c r="L2036" s="4">
        <v>16.117478999999999</v>
      </c>
      <c r="M2036" s="4">
        <v>9.5270270000000004</v>
      </c>
      <c r="N2036" s="4">
        <v>9.8182919999999996</v>
      </c>
      <c r="O2036" s="4">
        <v>41.246819000000002</v>
      </c>
      <c r="P2036" s="4">
        <v>1.2663070000000001</v>
      </c>
      <c r="Q2036" s="4">
        <v>4.0920120000000004</v>
      </c>
      <c r="R2036" s="4">
        <v>114.867869</v>
      </c>
      <c r="S2036" s="3" t="s">
        <v>6660</v>
      </c>
      <c r="T2036" s="4">
        <v>16.21</v>
      </c>
      <c r="U2036" s="4">
        <v>11394.895768050001</v>
      </c>
      <c r="V2036" s="10">
        <v>16802.426768000001</v>
      </c>
      <c r="W2036" s="4">
        <v>3.7014188772362702</v>
      </c>
      <c r="X2036" s="4">
        <v>18.28</v>
      </c>
      <c r="Y2036" s="4">
        <v>12.34</v>
      </c>
      <c r="Z2036" s="4">
        <v>9.8182919999999996</v>
      </c>
      <c r="AA2036" s="10">
        <v>10.6183676143</v>
      </c>
      <c r="AB2036" s="10">
        <v>11.075657467599999</v>
      </c>
      <c r="AC2036" s="4">
        <v>3.4806810000000001</v>
      </c>
      <c r="AD2036" s="4">
        <v>3.1592377394060001</v>
      </c>
      <c r="AE2036" s="4">
        <v>3.3282566595066001</v>
      </c>
      <c r="AF2036" s="4">
        <v>4.0920120000000004</v>
      </c>
      <c r="AG2036" s="4">
        <v>4.3497092893006002</v>
      </c>
      <c r="AH2036" s="4">
        <v>4.5404407226470997</v>
      </c>
      <c r="AI2036" s="4">
        <v>1.2663070000000001</v>
      </c>
      <c r="AJ2036" s="4">
        <v>1.2663070000000001</v>
      </c>
    </row>
    <row r="2037" spans="1:36" hidden="1" x14ac:dyDescent="0.3">
      <c r="A2037" s="1" t="s">
        <v>2031</v>
      </c>
      <c r="B2037" s="2">
        <v>4812345</v>
      </c>
      <c r="C2037" s="3" t="s">
        <v>2936</v>
      </c>
      <c r="D2037" s="4">
        <v>3829.52845828</v>
      </c>
      <c r="E2037" s="3" t="s">
        <v>2920</v>
      </c>
      <c r="F2037" s="3" t="s">
        <v>2921</v>
      </c>
      <c r="G2037" s="3" t="s">
        <v>3114</v>
      </c>
      <c r="H2037" s="3" t="s">
        <v>3114</v>
      </c>
      <c r="I2037" s="3" t="s">
        <v>3051</v>
      </c>
      <c r="J2037" s="4">
        <v>-9.0702949999999998</v>
      </c>
      <c r="K2037" s="4">
        <v>-0.248756</v>
      </c>
      <c r="L2037" s="4">
        <v>8.7141749999999991</v>
      </c>
      <c r="M2037" s="4">
        <v>4.6997390000000001</v>
      </c>
      <c r="N2037" s="4" t="s">
        <v>2924</v>
      </c>
      <c r="O2037" s="4">
        <v>24.515284000000001</v>
      </c>
      <c r="P2037" s="4">
        <v>0.83913800000000005</v>
      </c>
      <c r="Q2037" s="4">
        <v>11.910182000000001</v>
      </c>
      <c r="R2037" s="4">
        <v>18.695459</v>
      </c>
      <c r="S2037" s="3" t="s">
        <v>6661</v>
      </c>
      <c r="T2037" s="4">
        <v>28.07</v>
      </c>
      <c r="U2037" s="4">
        <v>3829.52845828</v>
      </c>
      <c r="V2037" s="10">
        <v>7355.7284579999996</v>
      </c>
      <c r="W2037" s="4">
        <v>3.9330245814036302</v>
      </c>
      <c r="X2037" s="4">
        <v>34.6</v>
      </c>
      <c r="Y2037" s="4">
        <v>23.894300000000001</v>
      </c>
      <c r="Z2037" s="4" t="s">
        <v>2924</v>
      </c>
      <c r="AA2037" s="10">
        <v>8.9924715680999991</v>
      </c>
      <c r="AB2037" s="10">
        <v>10.853762276599999</v>
      </c>
      <c r="AC2037" s="4">
        <v>1.6748019999999999</v>
      </c>
      <c r="AD2037" s="4">
        <v>1.5995582259818</v>
      </c>
      <c r="AE2037" s="4">
        <v>1.6580894394198</v>
      </c>
      <c r="AF2037" s="4">
        <v>11.910182000000001</v>
      </c>
      <c r="AG2037" s="4">
        <v>9.5324673854726996</v>
      </c>
      <c r="AH2037" s="4">
        <v>10.536285591321001</v>
      </c>
      <c r="AI2037" s="4">
        <v>0.83913800000000005</v>
      </c>
      <c r="AJ2037" s="4" t="s">
        <v>2924</v>
      </c>
    </row>
    <row r="2038" spans="1:36" hidden="1" x14ac:dyDescent="0.3">
      <c r="A2038" s="1" t="s">
        <v>2032</v>
      </c>
      <c r="B2038" s="2">
        <v>3009080</v>
      </c>
      <c r="C2038" s="3" t="s">
        <v>2936</v>
      </c>
      <c r="D2038" s="4">
        <v>145358.29439775</v>
      </c>
      <c r="E2038" s="3" t="s">
        <v>2920</v>
      </c>
      <c r="F2038" s="3" t="s">
        <v>2921</v>
      </c>
      <c r="G2038" s="3" t="s">
        <v>3114</v>
      </c>
      <c r="H2038" s="3" t="s">
        <v>3114</v>
      </c>
      <c r="I2038" s="3" t="s">
        <v>3051</v>
      </c>
      <c r="J2038" s="4">
        <v>-15.901638999999999</v>
      </c>
      <c r="K2038" s="4">
        <v>-10.875608</v>
      </c>
      <c r="L2038" s="4">
        <v>-11.061026</v>
      </c>
      <c r="M2038" s="4">
        <v>3.427419</v>
      </c>
      <c r="N2038" s="4">
        <v>34.291443999999998</v>
      </c>
      <c r="O2038" s="4">
        <v>17.640989999999999</v>
      </c>
      <c r="P2038" s="4">
        <v>1.5747789999999999</v>
      </c>
      <c r="Q2038" s="4">
        <v>10.470872</v>
      </c>
      <c r="R2038" s="4">
        <v>15.644111000000001</v>
      </c>
      <c r="S2038" s="3" t="s">
        <v>6662</v>
      </c>
      <c r="T2038" s="4">
        <v>25.65</v>
      </c>
      <c r="U2038" s="4">
        <v>145358.29439775</v>
      </c>
      <c r="V2038" s="10">
        <v>208391.29439699999</v>
      </c>
      <c r="W2038" s="4">
        <v>6.54970760233918</v>
      </c>
      <c r="X2038" s="4">
        <v>31.54</v>
      </c>
      <c r="Y2038" s="4">
        <v>24.48</v>
      </c>
      <c r="Z2038" s="4">
        <v>34.475805999999999</v>
      </c>
      <c r="AA2038" s="10">
        <v>10.4565837749</v>
      </c>
      <c r="AB2038" s="10">
        <v>8.7585408577999999</v>
      </c>
      <c r="AC2038" s="4">
        <v>3.5097480000000001</v>
      </c>
      <c r="AD2038" s="4">
        <v>3.4185260146729002</v>
      </c>
      <c r="AE2038" s="4">
        <v>3.3227953899728</v>
      </c>
      <c r="AF2038" s="4">
        <v>10.470872</v>
      </c>
      <c r="AG2038" s="4">
        <v>8.4507782491076995</v>
      </c>
      <c r="AH2038" s="4">
        <v>8.4039034796319001</v>
      </c>
      <c r="AI2038" s="4">
        <v>1.5747789999999999</v>
      </c>
      <c r="AJ2038" s="4" t="s">
        <v>2924</v>
      </c>
    </row>
    <row r="2039" spans="1:36" hidden="1" x14ac:dyDescent="0.3">
      <c r="A2039" s="1" t="s">
        <v>2033</v>
      </c>
      <c r="B2039" s="2">
        <v>4057057</v>
      </c>
      <c r="C2039" s="3" t="s">
        <v>2936</v>
      </c>
      <c r="D2039" s="4">
        <v>45677.527786350001</v>
      </c>
      <c r="E2039" s="3" t="s">
        <v>3095</v>
      </c>
      <c r="F2039" s="3" t="s">
        <v>3095</v>
      </c>
      <c r="G2039" s="3" t="s">
        <v>3096</v>
      </c>
      <c r="H2039" s="3" t="s">
        <v>3096</v>
      </c>
      <c r="I2039" s="3" t="s">
        <v>3097</v>
      </c>
      <c r="J2039" s="4">
        <v>18.590454999999999</v>
      </c>
      <c r="K2039" s="4">
        <v>14.645923</v>
      </c>
      <c r="L2039" s="4">
        <v>3.8891589999999998</v>
      </c>
      <c r="M2039" s="4">
        <v>1.568441</v>
      </c>
      <c r="N2039" s="4">
        <v>16.695312999999999</v>
      </c>
      <c r="O2039" s="4" t="s">
        <v>2924</v>
      </c>
      <c r="P2039" s="4">
        <v>1.7022459999999999</v>
      </c>
      <c r="Q2039" s="4">
        <v>11.110697</v>
      </c>
      <c r="R2039" s="4" t="s">
        <v>2924</v>
      </c>
      <c r="S2039" s="3" t="s">
        <v>6663</v>
      </c>
      <c r="T2039" s="4">
        <v>21.37</v>
      </c>
      <c r="U2039" s="4">
        <v>45677.527786350001</v>
      </c>
      <c r="V2039" s="10">
        <v>105065.52778600001</v>
      </c>
      <c r="W2039" s="4">
        <v>0.18717828731867101</v>
      </c>
      <c r="X2039" s="4">
        <v>21.51</v>
      </c>
      <c r="Y2039" s="4">
        <v>15.94</v>
      </c>
      <c r="Z2039" s="4">
        <v>16.695312999999999</v>
      </c>
      <c r="AA2039" s="10">
        <v>15.198065571400001</v>
      </c>
      <c r="AB2039" s="10">
        <v>15.699959592900001</v>
      </c>
      <c r="AC2039" s="4">
        <v>4.2315649999999998</v>
      </c>
      <c r="AD2039" s="4">
        <v>4.1059779689097002</v>
      </c>
      <c r="AE2039" s="4">
        <v>4.3120693431541</v>
      </c>
      <c r="AF2039" s="4">
        <v>11.110697</v>
      </c>
      <c r="AG2039" s="4">
        <v>10.448990335739399</v>
      </c>
      <c r="AH2039" s="4">
        <v>11.211483300643801</v>
      </c>
      <c r="AI2039" s="4">
        <v>1.7022459999999999</v>
      </c>
      <c r="AJ2039" s="4">
        <v>1.7022459999999999</v>
      </c>
    </row>
    <row r="2040" spans="1:36" hidden="1" x14ac:dyDescent="0.3">
      <c r="A2040" s="1" t="s">
        <v>2034</v>
      </c>
      <c r="B2040" s="2">
        <v>9727867</v>
      </c>
      <c r="C2040" s="3" t="s">
        <v>2936</v>
      </c>
      <c r="D2040" s="4">
        <v>527.91803909999999</v>
      </c>
      <c r="E2040" s="3" t="s">
        <v>2930</v>
      </c>
      <c r="F2040" s="3" t="s">
        <v>2954</v>
      </c>
      <c r="G2040" s="3" t="s">
        <v>2955</v>
      </c>
      <c r="H2040" s="3" t="s">
        <v>2956</v>
      </c>
      <c r="I2040" s="3"/>
      <c r="J2040" s="4">
        <v>15.798923</v>
      </c>
      <c r="K2040" s="4">
        <v>3.282626</v>
      </c>
      <c r="L2040" s="4">
        <v>1.8957349999999999</v>
      </c>
      <c r="M2040" s="4">
        <v>4.5380880000000001</v>
      </c>
      <c r="N2040" s="4" t="s">
        <v>2935</v>
      </c>
      <c r="O2040" s="4" t="s">
        <v>2935</v>
      </c>
      <c r="P2040" s="4" t="s">
        <v>2935</v>
      </c>
      <c r="Q2040" s="4" t="s">
        <v>2935</v>
      </c>
      <c r="R2040" s="4" t="s">
        <v>2935</v>
      </c>
      <c r="S2040" s="3" t="s">
        <v>6664</v>
      </c>
      <c r="T2040" s="5" t="s">
        <v>5374</v>
      </c>
      <c r="U2040" s="4">
        <v>527.91803909999999</v>
      </c>
      <c r="V2040" s="10" t="s">
        <v>2935</v>
      </c>
      <c r="W2040" s="4">
        <v>9.7674418604651194</v>
      </c>
      <c r="X2040" s="4">
        <v>13.11</v>
      </c>
      <c r="Y2040" s="4">
        <v>10.86</v>
      </c>
      <c r="Z2040" s="4" t="s">
        <v>2935</v>
      </c>
      <c r="AA2040" s="10" t="s">
        <v>2935</v>
      </c>
      <c r="AB2040" s="10" t="s">
        <v>2935</v>
      </c>
      <c r="AC2040" s="4" t="s">
        <v>2935</v>
      </c>
      <c r="AD2040" s="4" t="s">
        <v>2935</v>
      </c>
      <c r="AE2040" s="4" t="s">
        <v>2935</v>
      </c>
      <c r="AF2040" s="4" t="s">
        <v>2935</v>
      </c>
      <c r="AG2040" s="4" t="s">
        <v>2935</v>
      </c>
      <c r="AH2040" s="4" t="s">
        <v>2935</v>
      </c>
      <c r="AI2040" s="4" t="s">
        <v>2935</v>
      </c>
      <c r="AJ2040" s="4" t="s">
        <v>2935</v>
      </c>
    </row>
    <row r="2041" spans="1:36" hidden="1" x14ac:dyDescent="0.3">
      <c r="A2041" s="1" t="s">
        <v>2035</v>
      </c>
      <c r="B2041" s="2">
        <v>8723761</v>
      </c>
      <c r="C2041" s="3" t="s">
        <v>2919</v>
      </c>
      <c r="D2041" s="4">
        <v>1203.83187819</v>
      </c>
      <c r="E2041" s="3" t="s">
        <v>2920</v>
      </c>
      <c r="F2041" s="3" t="s">
        <v>2921</v>
      </c>
      <c r="G2041" s="3" t="s">
        <v>3114</v>
      </c>
      <c r="H2041" s="3" t="s">
        <v>3114</v>
      </c>
      <c r="I2041" s="3" t="s">
        <v>3051</v>
      </c>
      <c r="J2041" s="4">
        <v>31.582053999999999</v>
      </c>
      <c r="K2041" s="4">
        <v>22.405272</v>
      </c>
      <c r="L2041" s="4">
        <v>-0.31305899999999998</v>
      </c>
      <c r="M2041" s="4">
        <v>9.5331700000000001</v>
      </c>
      <c r="N2041" s="4" t="s">
        <v>2924</v>
      </c>
      <c r="O2041" s="4" t="s">
        <v>2924</v>
      </c>
      <c r="P2041" s="4">
        <v>3.647602</v>
      </c>
      <c r="Q2041" s="4" t="s">
        <v>2924</v>
      </c>
      <c r="R2041" s="4" t="s">
        <v>2924</v>
      </c>
      <c r="S2041" s="3" t="s">
        <v>6665</v>
      </c>
      <c r="T2041" s="4">
        <v>22.29</v>
      </c>
      <c r="U2041" s="4">
        <v>1203.83187819</v>
      </c>
      <c r="V2041" s="10">
        <v>863.57292800000005</v>
      </c>
      <c r="W2041" s="4" t="s">
        <v>2935</v>
      </c>
      <c r="X2041" s="4">
        <v>33</v>
      </c>
      <c r="Y2041" s="4">
        <v>15.37</v>
      </c>
      <c r="Z2041" s="4" t="s">
        <v>2924</v>
      </c>
      <c r="AA2041" s="10" t="s">
        <v>2924</v>
      </c>
      <c r="AB2041" s="10" t="s">
        <v>2924</v>
      </c>
      <c r="AC2041" s="4" t="s">
        <v>2935</v>
      </c>
      <c r="AD2041" s="4" t="s">
        <v>2935</v>
      </c>
      <c r="AE2041" s="4" t="s">
        <v>2935</v>
      </c>
      <c r="AF2041" s="4" t="s">
        <v>2924</v>
      </c>
      <c r="AG2041" s="4" t="s">
        <v>2924</v>
      </c>
      <c r="AH2041" s="4" t="s">
        <v>2924</v>
      </c>
      <c r="AI2041" s="4">
        <v>3.647602</v>
      </c>
      <c r="AJ2041" s="4">
        <v>3.647602</v>
      </c>
    </row>
    <row r="2042" spans="1:36" hidden="1" x14ac:dyDescent="0.3">
      <c r="A2042" s="1" t="s">
        <v>2036</v>
      </c>
      <c r="B2042" s="2">
        <v>15023264</v>
      </c>
      <c r="C2042" s="3" t="s">
        <v>2919</v>
      </c>
      <c r="D2042" s="4">
        <v>638.64454239999998</v>
      </c>
      <c r="E2042" s="3" t="s">
        <v>2920</v>
      </c>
      <c r="F2042" s="3" t="s">
        <v>2921</v>
      </c>
      <c r="G2042" s="3" t="s">
        <v>3114</v>
      </c>
      <c r="H2042" s="3" t="s">
        <v>3114</v>
      </c>
      <c r="I2042" s="3" t="s">
        <v>3051</v>
      </c>
      <c r="J2042" s="4">
        <v>26.216215999999999</v>
      </c>
      <c r="K2042" s="4">
        <v>-27.088211999999999</v>
      </c>
      <c r="L2042" s="4">
        <v>-43.701025000000001</v>
      </c>
      <c r="M2042" s="4">
        <v>6.3781319999999999</v>
      </c>
      <c r="N2042" s="4" t="s">
        <v>2924</v>
      </c>
      <c r="O2042" s="4" t="s">
        <v>2924</v>
      </c>
      <c r="P2042" s="4" t="s">
        <v>2924</v>
      </c>
      <c r="Q2042" s="4" t="s">
        <v>2924</v>
      </c>
      <c r="R2042" s="4" t="s">
        <v>2924</v>
      </c>
      <c r="S2042" s="3" t="s">
        <v>6666</v>
      </c>
      <c r="T2042" s="4">
        <v>9.34</v>
      </c>
      <c r="U2042" s="4">
        <v>638.64454239999998</v>
      </c>
      <c r="V2042" s="10">
        <v>822.95854199999997</v>
      </c>
      <c r="W2042" s="4" t="s">
        <v>2935</v>
      </c>
      <c r="X2042" s="4">
        <v>19.71</v>
      </c>
      <c r="Y2042" s="5" t="s">
        <v>6667</v>
      </c>
      <c r="Z2042" s="4" t="s">
        <v>2924</v>
      </c>
      <c r="AA2042" s="10" t="s">
        <v>2924</v>
      </c>
      <c r="AB2042" s="10" t="s">
        <v>2924</v>
      </c>
      <c r="AC2042" s="4">
        <v>31.326933</v>
      </c>
      <c r="AD2042" s="4">
        <v>5.8276042807786004</v>
      </c>
      <c r="AE2042" s="4">
        <v>16.022244239586499</v>
      </c>
      <c r="AF2042" s="4" t="s">
        <v>2924</v>
      </c>
      <c r="AG2042" s="4" t="s">
        <v>2924</v>
      </c>
      <c r="AH2042" s="4" t="s">
        <v>2924</v>
      </c>
      <c r="AI2042" s="4" t="s">
        <v>2924</v>
      </c>
      <c r="AJ2042" s="4" t="s">
        <v>2924</v>
      </c>
    </row>
    <row r="2043" spans="1:36" hidden="1" x14ac:dyDescent="0.3">
      <c r="A2043" s="1" t="s">
        <v>2037</v>
      </c>
      <c r="B2043" s="2">
        <v>4812054</v>
      </c>
      <c r="C2043" s="3" t="s">
        <v>2941</v>
      </c>
      <c r="D2043" s="4">
        <v>961.55565392000005</v>
      </c>
      <c r="E2043" s="3" t="s">
        <v>2920</v>
      </c>
      <c r="F2043" s="3" t="s">
        <v>2921</v>
      </c>
      <c r="G2043" s="3" t="s">
        <v>3114</v>
      </c>
      <c r="H2043" s="3" t="s">
        <v>3114</v>
      </c>
      <c r="I2043" s="3" t="s">
        <v>3051</v>
      </c>
      <c r="J2043" s="4">
        <v>125.23719199999999</v>
      </c>
      <c r="K2043" s="4">
        <v>24.881640999999998</v>
      </c>
      <c r="L2043" s="4">
        <v>-1.8196859999999999</v>
      </c>
      <c r="M2043" s="4">
        <v>-2.943581</v>
      </c>
      <c r="N2043" s="4">
        <v>55.209302000000001</v>
      </c>
      <c r="O2043" s="4">
        <v>23.645417999999999</v>
      </c>
      <c r="P2043" s="4">
        <v>3.7192539999999998</v>
      </c>
      <c r="Q2043" s="4">
        <v>10.799249</v>
      </c>
      <c r="R2043" s="4">
        <v>20.340335</v>
      </c>
      <c r="S2043" s="3" t="s">
        <v>6668</v>
      </c>
      <c r="T2043" s="4">
        <v>23.74</v>
      </c>
      <c r="U2043" s="4">
        <v>961.55565392000005</v>
      </c>
      <c r="V2043" s="10">
        <v>1378.0246529999999</v>
      </c>
      <c r="W2043" s="4">
        <v>2.0219039595619201</v>
      </c>
      <c r="X2043" s="4">
        <v>25.98</v>
      </c>
      <c r="Y2043" s="4">
        <v>9.49</v>
      </c>
      <c r="Z2043" s="4">
        <v>55.209302000000001</v>
      </c>
      <c r="AA2043" s="10">
        <v>13.8571095026</v>
      </c>
      <c r="AB2043" s="10">
        <v>13.8722514068</v>
      </c>
      <c r="AC2043" s="4">
        <v>1.3164640000000001</v>
      </c>
      <c r="AD2043" s="4">
        <v>1.020905861421</v>
      </c>
      <c r="AE2043" s="4">
        <v>1.0450358903875001</v>
      </c>
      <c r="AF2043" s="4">
        <v>10.799249</v>
      </c>
      <c r="AG2043" s="4">
        <v>7.0051193034860004</v>
      </c>
      <c r="AH2043" s="4">
        <v>7.1591070238779002</v>
      </c>
      <c r="AI2043" s="4">
        <v>3.7192539999999998</v>
      </c>
      <c r="AJ2043" s="4">
        <v>5.9723269999999999</v>
      </c>
    </row>
    <row r="2044" spans="1:36" hidden="1" x14ac:dyDescent="0.3">
      <c r="A2044" s="1" t="s">
        <v>2038</v>
      </c>
      <c r="B2044" s="2">
        <v>4913068</v>
      </c>
      <c r="C2044" s="3" t="s">
        <v>2936</v>
      </c>
      <c r="D2044" s="4">
        <v>202112.79496589999</v>
      </c>
      <c r="E2044" s="3" t="s">
        <v>3007</v>
      </c>
      <c r="F2044" s="3" t="s">
        <v>3008</v>
      </c>
      <c r="G2044" s="3" t="s">
        <v>3112</v>
      </c>
      <c r="H2044" s="3" t="s">
        <v>3112</v>
      </c>
      <c r="I2044" s="3" t="s">
        <v>3113</v>
      </c>
      <c r="J2044" s="4">
        <v>37.788848999999999</v>
      </c>
      <c r="K2044" s="4">
        <v>8.2348040000000005</v>
      </c>
      <c r="L2044" s="4">
        <v>-1.0805880000000001</v>
      </c>
      <c r="M2044" s="4">
        <v>1.088732</v>
      </c>
      <c r="N2044" s="4">
        <v>20.633333</v>
      </c>
      <c r="O2044" s="4">
        <v>20.112950999999999</v>
      </c>
      <c r="P2044" s="4" t="s">
        <v>2924</v>
      </c>
      <c r="Q2044" s="4">
        <v>15.068158</v>
      </c>
      <c r="R2044" s="4">
        <v>24.432414999999999</v>
      </c>
      <c r="S2044" s="3" t="s">
        <v>6669</v>
      </c>
      <c r="T2044" s="4">
        <v>129.99</v>
      </c>
      <c r="U2044" s="4">
        <v>202112.79496589999</v>
      </c>
      <c r="V2044" s="10">
        <v>249106.79496500001</v>
      </c>
      <c r="W2044" s="4">
        <v>4.1541657050542398</v>
      </c>
      <c r="X2044" s="4">
        <v>134.15</v>
      </c>
      <c r="Y2044" s="4">
        <v>87.82</v>
      </c>
      <c r="Z2044" s="4">
        <v>20.633333</v>
      </c>
      <c r="AA2044" s="10">
        <v>18.418181560499999</v>
      </c>
      <c r="AB2044" s="10">
        <v>20.016538012000002</v>
      </c>
      <c r="AC2044" s="4">
        <v>6.6930009999999998</v>
      </c>
      <c r="AD2044" s="4">
        <v>6.3368436140130999</v>
      </c>
      <c r="AE2044" s="4">
        <v>6.608306080677</v>
      </c>
      <c r="AF2044" s="4">
        <v>15.068158</v>
      </c>
      <c r="AG2044" s="4">
        <v>15.6562626462824</v>
      </c>
      <c r="AH2044" s="4">
        <v>15.5957344745533</v>
      </c>
      <c r="AI2044" s="4" t="s">
        <v>2924</v>
      </c>
      <c r="AJ2044" s="4" t="s">
        <v>2924</v>
      </c>
    </row>
    <row r="2045" spans="1:36" hidden="1" x14ac:dyDescent="0.3">
      <c r="A2045" s="1" t="s">
        <v>2039</v>
      </c>
      <c r="B2045" s="2">
        <v>4095021</v>
      </c>
      <c r="C2045" s="3" t="s">
        <v>2936</v>
      </c>
      <c r="D2045" s="4">
        <v>55039.074282289999</v>
      </c>
      <c r="E2045" s="3" t="s">
        <v>3098</v>
      </c>
      <c r="F2045" s="3" t="s">
        <v>3098</v>
      </c>
      <c r="G2045" s="3" t="s">
        <v>3099</v>
      </c>
      <c r="H2045" s="3" t="s">
        <v>3335</v>
      </c>
      <c r="I2045" s="3" t="s">
        <v>3336</v>
      </c>
      <c r="J2045" s="4">
        <v>12.340892</v>
      </c>
      <c r="K2045" s="4">
        <v>8.2607E-2</v>
      </c>
      <c r="L2045" s="4">
        <v>1.399985</v>
      </c>
      <c r="M2045" s="4">
        <v>1.802765</v>
      </c>
      <c r="N2045" s="4">
        <v>17.013915000000001</v>
      </c>
      <c r="O2045" s="4">
        <v>19.381907999999999</v>
      </c>
      <c r="P2045" s="4">
        <v>1.916258</v>
      </c>
      <c r="Q2045" s="4">
        <v>9.39466</v>
      </c>
      <c r="R2045" s="4">
        <v>50.08379</v>
      </c>
      <c r="S2045" s="3" t="s">
        <v>6670</v>
      </c>
      <c r="T2045" s="4">
        <v>133.27000000000001</v>
      </c>
      <c r="U2045" s="4">
        <v>55039.074282289999</v>
      </c>
      <c r="V2045" s="10">
        <v>74462.074282000001</v>
      </c>
      <c r="W2045" s="4">
        <v>3.4516395287761701</v>
      </c>
      <c r="X2045" s="5" t="s">
        <v>6671</v>
      </c>
      <c r="Y2045" s="4">
        <v>117.315</v>
      </c>
      <c r="Z2045" s="4">
        <v>17.013915000000001</v>
      </c>
      <c r="AA2045" s="10">
        <v>15.026496786499999</v>
      </c>
      <c r="AB2045" s="10">
        <v>17.180633209500002</v>
      </c>
      <c r="AC2045" s="4">
        <v>0.50401399999999996</v>
      </c>
      <c r="AD2045" s="4">
        <v>0.53263753392239999</v>
      </c>
      <c r="AE2045" s="4">
        <v>0.51165786983829997</v>
      </c>
      <c r="AF2045" s="4">
        <v>9.39466</v>
      </c>
      <c r="AG2045" s="4">
        <v>8.6619101566943009</v>
      </c>
      <c r="AH2045" s="4">
        <v>9.6982074061110009</v>
      </c>
      <c r="AI2045" s="4">
        <v>1.916258</v>
      </c>
      <c r="AJ2045" s="4">
        <v>2.1176149999999998</v>
      </c>
    </row>
    <row r="2046" spans="1:36" hidden="1" x14ac:dyDescent="0.3">
      <c r="A2046" s="1" t="s">
        <v>2040</v>
      </c>
      <c r="B2046" s="2">
        <v>4249007</v>
      </c>
      <c r="C2046" s="3" t="s">
        <v>2919</v>
      </c>
      <c r="D2046" s="4">
        <v>4822.4479499999998</v>
      </c>
      <c r="E2046" s="3" t="s">
        <v>2977</v>
      </c>
      <c r="F2046" s="3" t="s">
        <v>2978</v>
      </c>
      <c r="G2046" s="3" t="s">
        <v>2979</v>
      </c>
      <c r="H2046" s="3" t="s">
        <v>2979</v>
      </c>
      <c r="I2046" s="3" t="s">
        <v>2980</v>
      </c>
      <c r="J2046" s="4">
        <v>11.384876999999999</v>
      </c>
      <c r="K2046" s="4">
        <v>9.7071129999999997</v>
      </c>
      <c r="L2046" s="4">
        <v>6.6142589999999997</v>
      </c>
      <c r="M2046" s="4">
        <v>0.820303</v>
      </c>
      <c r="N2046" s="4">
        <v>85.5</v>
      </c>
      <c r="O2046" s="4">
        <v>19.470296999999999</v>
      </c>
      <c r="P2046" s="4">
        <v>2.1440250000000001</v>
      </c>
      <c r="Q2046" s="4">
        <v>17.589064</v>
      </c>
      <c r="R2046" s="4">
        <v>25.680436</v>
      </c>
      <c r="S2046" s="3" t="s">
        <v>6672</v>
      </c>
      <c r="T2046" s="4">
        <v>39.33</v>
      </c>
      <c r="U2046" s="4">
        <v>4822.4479499999998</v>
      </c>
      <c r="V2046" s="10">
        <v>7250.6109500000002</v>
      </c>
      <c r="W2046" s="4">
        <v>3.1273836765827601</v>
      </c>
      <c r="X2046" s="4">
        <v>39.83</v>
      </c>
      <c r="Y2046" s="4">
        <v>30.62</v>
      </c>
      <c r="Z2046" s="4">
        <v>82.626050000000006</v>
      </c>
      <c r="AA2046" s="10" t="s">
        <v>2935</v>
      </c>
      <c r="AB2046" s="10">
        <v>78.798685686799999</v>
      </c>
      <c r="AC2046" s="4">
        <v>11.279854</v>
      </c>
      <c r="AD2046" s="4" t="s">
        <v>2935</v>
      </c>
      <c r="AE2046" s="4">
        <v>11.0981858413561</v>
      </c>
      <c r="AF2046" s="4">
        <v>17.589064</v>
      </c>
      <c r="AG2046" s="4" t="s">
        <v>2935</v>
      </c>
      <c r="AH2046" s="4">
        <v>17.130658391027101</v>
      </c>
      <c r="AI2046" s="4">
        <v>2.1440250000000001</v>
      </c>
      <c r="AJ2046" s="4">
        <v>2.178706</v>
      </c>
    </row>
    <row r="2047" spans="1:36" hidden="1" x14ac:dyDescent="0.3">
      <c r="A2047" s="1" t="s">
        <v>2041</v>
      </c>
      <c r="B2047" s="2">
        <v>111794661</v>
      </c>
      <c r="C2047" s="3" t="s">
        <v>2936</v>
      </c>
      <c r="D2047" s="4">
        <v>2315.7241616400001</v>
      </c>
      <c r="E2047" s="3" t="s">
        <v>2925</v>
      </c>
      <c r="F2047" s="3" t="s">
        <v>3012</v>
      </c>
      <c r="G2047" s="3" t="s">
        <v>3013</v>
      </c>
      <c r="H2047" s="3" t="s">
        <v>3014</v>
      </c>
      <c r="I2047" s="3" t="s">
        <v>3105</v>
      </c>
      <c r="J2047" s="4">
        <v>113.32816699999999</v>
      </c>
      <c r="K2047" s="4">
        <v>17.699871999999999</v>
      </c>
      <c r="L2047" s="4">
        <v>20.825104</v>
      </c>
      <c r="M2047" s="4">
        <v>5.1365290000000003</v>
      </c>
      <c r="N2047" s="4">
        <v>23.489761000000001</v>
      </c>
      <c r="O2047" s="4">
        <v>13.897022</v>
      </c>
      <c r="P2047" s="4">
        <v>1.359003</v>
      </c>
      <c r="Q2047" s="4">
        <v>5.65991</v>
      </c>
      <c r="R2047" s="4">
        <v>9.4470899999999993</v>
      </c>
      <c r="S2047" s="3" t="s">
        <v>6673</v>
      </c>
      <c r="T2047" s="4">
        <v>55.06</v>
      </c>
      <c r="U2047" s="4">
        <v>2315.7241616400001</v>
      </c>
      <c r="V2047" s="10">
        <v>2883.7241610000001</v>
      </c>
      <c r="W2047" s="4">
        <v>1.8162005085361399</v>
      </c>
      <c r="X2047" s="4">
        <v>55.54</v>
      </c>
      <c r="Y2047" s="4">
        <v>25.19</v>
      </c>
      <c r="Z2047" s="4">
        <v>23.489761000000001</v>
      </c>
      <c r="AA2047" s="10">
        <v>12.091000922299999</v>
      </c>
      <c r="AB2047" s="10">
        <v>14.1477678594</v>
      </c>
      <c r="AC2047" s="4">
        <v>0.83537799999999995</v>
      </c>
      <c r="AD2047" s="4">
        <v>0.84611532569400005</v>
      </c>
      <c r="AE2047" s="4">
        <v>0.8517579277406</v>
      </c>
      <c r="AF2047" s="4">
        <v>5.65991</v>
      </c>
      <c r="AG2047" s="4">
        <v>5.9477667670774998</v>
      </c>
      <c r="AH2047" s="4">
        <v>6.0105615939732999</v>
      </c>
      <c r="AI2047" s="4">
        <v>1.359003</v>
      </c>
      <c r="AJ2047" s="4">
        <v>2.8553649999999999</v>
      </c>
    </row>
    <row r="2048" spans="1:36" hidden="1" x14ac:dyDescent="0.3">
      <c r="A2048" s="1" t="s">
        <v>2042</v>
      </c>
      <c r="B2048" s="2">
        <v>4964145</v>
      </c>
      <c r="C2048" s="3" t="s">
        <v>2919</v>
      </c>
      <c r="D2048" s="4">
        <v>1576.87513618</v>
      </c>
      <c r="E2048" s="3" t="s">
        <v>2946</v>
      </c>
      <c r="F2048" s="3" t="s">
        <v>2991</v>
      </c>
      <c r="G2048" s="3" t="s">
        <v>2991</v>
      </c>
      <c r="H2048" s="3" t="s">
        <v>2992</v>
      </c>
      <c r="I2048" s="3" t="s">
        <v>3253</v>
      </c>
      <c r="J2048" s="4">
        <v>16.471689000000001</v>
      </c>
      <c r="K2048" s="4">
        <v>3.794829</v>
      </c>
      <c r="L2048" s="4">
        <v>5.7349189999999997</v>
      </c>
      <c r="M2048" s="4">
        <v>5.2431289999999997</v>
      </c>
      <c r="N2048" s="4">
        <v>10.974427</v>
      </c>
      <c r="O2048" s="4">
        <v>9.6174649999999993</v>
      </c>
      <c r="P2048" s="4">
        <v>1.441144</v>
      </c>
      <c r="Q2048" s="4">
        <v>4.2173860000000003</v>
      </c>
      <c r="R2048" s="4">
        <v>13.957198999999999</v>
      </c>
      <c r="S2048" s="3" t="s">
        <v>6674</v>
      </c>
      <c r="T2048" s="4">
        <v>24.89</v>
      </c>
      <c r="U2048" s="4">
        <v>1576.87513618</v>
      </c>
      <c r="V2048" s="10">
        <v>1336.051136</v>
      </c>
      <c r="W2048" s="4" t="s">
        <v>2935</v>
      </c>
      <c r="X2048" s="4">
        <v>34.159999999999997</v>
      </c>
      <c r="Y2048" s="4">
        <v>20.251999999999999</v>
      </c>
      <c r="Z2048" s="4">
        <v>10.974427</v>
      </c>
      <c r="AA2048" s="10">
        <v>11.852380952300001</v>
      </c>
      <c r="AB2048" s="10">
        <v>11.9663461538</v>
      </c>
      <c r="AC2048" s="4">
        <v>1.5325359999999999</v>
      </c>
      <c r="AD2048" s="4">
        <v>1.4795693643411001</v>
      </c>
      <c r="AE2048" s="4">
        <v>1.5494040774672</v>
      </c>
      <c r="AF2048" s="4">
        <v>4.2173860000000003</v>
      </c>
      <c r="AG2048" s="4">
        <v>4.1895614173722002</v>
      </c>
      <c r="AH2048" s="4">
        <v>4.3920155687048004</v>
      </c>
      <c r="AI2048" s="4">
        <v>1.441144</v>
      </c>
      <c r="AJ2048" s="4">
        <v>1.441144</v>
      </c>
    </row>
    <row r="2049" spans="1:36" hidden="1" x14ac:dyDescent="0.3">
      <c r="A2049" s="1" t="s">
        <v>2043</v>
      </c>
      <c r="B2049" s="2">
        <v>5116714</v>
      </c>
      <c r="C2049" s="3" t="s">
        <v>2936</v>
      </c>
      <c r="D2049" s="4">
        <v>1147.9549742500001</v>
      </c>
      <c r="E2049" s="3" t="s">
        <v>2920</v>
      </c>
      <c r="F2049" s="3" t="s">
        <v>2961</v>
      </c>
      <c r="G2049" s="3" t="s">
        <v>3375</v>
      </c>
      <c r="H2049" s="3" t="s">
        <v>3375</v>
      </c>
      <c r="I2049" s="3" t="s">
        <v>2950</v>
      </c>
      <c r="J2049" s="4">
        <v>26.641172999999998</v>
      </c>
      <c r="K2049" s="4">
        <v>-19.063137000000001</v>
      </c>
      <c r="L2049" s="4">
        <v>1.4811030000000001</v>
      </c>
      <c r="M2049" s="4">
        <v>10.144124</v>
      </c>
      <c r="N2049" s="4" t="s">
        <v>2924</v>
      </c>
      <c r="O2049" s="4" t="s">
        <v>2924</v>
      </c>
      <c r="P2049" s="4">
        <v>4.5615240000000004</v>
      </c>
      <c r="Q2049" s="4" t="s">
        <v>2924</v>
      </c>
      <c r="R2049" s="4">
        <v>44.630682</v>
      </c>
      <c r="S2049" s="3" t="s">
        <v>6675</v>
      </c>
      <c r="T2049" s="4">
        <v>19.87</v>
      </c>
      <c r="U2049" s="4">
        <v>1147.9549742500001</v>
      </c>
      <c r="V2049" s="10">
        <v>1082.6789739999999</v>
      </c>
      <c r="W2049" s="4" t="s">
        <v>2935</v>
      </c>
      <c r="X2049" s="4">
        <v>29.155000000000001</v>
      </c>
      <c r="Y2049" s="4">
        <v>14.545</v>
      </c>
      <c r="Z2049" s="4" t="s">
        <v>2924</v>
      </c>
      <c r="AA2049" s="10" t="s">
        <v>2924</v>
      </c>
      <c r="AB2049" s="10" t="s">
        <v>2924</v>
      </c>
      <c r="AC2049" s="4">
        <v>2.7764129999999998</v>
      </c>
      <c r="AD2049" s="4">
        <v>2.4055074548405999</v>
      </c>
      <c r="AE2049" s="4">
        <v>2.5835091933026</v>
      </c>
      <c r="AF2049" s="4" t="s">
        <v>2924</v>
      </c>
      <c r="AG2049" s="4">
        <v>25.194400530565702</v>
      </c>
      <c r="AH2049" s="4">
        <v>37.829784467020097</v>
      </c>
      <c r="AI2049" s="4">
        <v>4.5615240000000004</v>
      </c>
      <c r="AJ2049" s="4">
        <v>11.962673000000001</v>
      </c>
    </row>
    <row r="2050" spans="1:36" hidden="1" x14ac:dyDescent="0.3">
      <c r="A2050" s="1" t="s">
        <v>2044</v>
      </c>
      <c r="B2050" s="2">
        <v>113477</v>
      </c>
      <c r="C2050" s="3" t="s">
        <v>2936</v>
      </c>
      <c r="D2050" s="4">
        <v>1160.6395132800001</v>
      </c>
      <c r="E2050" s="3" t="s">
        <v>2977</v>
      </c>
      <c r="F2050" s="3" t="s">
        <v>2978</v>
      </c>
      <c r="G2050" s="3" t="s">
        <v>3299</v>
      </c>
      <c r="H2050" s="3" t="s">
        <v>3299</v>
      </c>
      <c r="I2050" s="3" t="s">
        <v>2980</v>
      </c>
      <c r="J2050" s="4">
        <v>55.740433000000003</v>
      </c>
      <c r="K2050" s="4">
        <v>2.1834060000000002</v>
      </c>
      <c r="L2050" s="4">
        <v>-12.686567</v>
      </c>
      <c r="M2050" s="4">
        <v>-0.84745800000000004</v>
      </c>
      <c r="N2050" s="4" t="s">
        <v>2924</v>
      </c>
      <c r="O2050" s="4">
        <v>6.3457629999999998</v>
      </c>
      <c r="P2050" s="4">
        <v>0.71265400000000001</v>
      </c>
      <c r="Q2050" s="4">
        <v>13.593431000000001</v>
      </c>
      <c r="R2050" s="4">
        <v>10.553248999999999</v>
      </c>
      <c r="S2050" s="3" t="s">
        <v>6676</v>
      </c>
      <c r="T2050" s="4">
        <v>9.36</v>
      </c>
      <c r="U2050" s="4">
        <v>1160.6395132800001</v>
      </c>
      <c r="V2050" s="10">
        <v>3250.5155129999998</v>
      </c>
      <c r="W2050" s="4">
        <v>5.3418803418803398</v>
      </c>
      <c r="X2050" s="5" t="s">
        <v>5109</v>
      </c>
      <c r="Y2050" s="4">
        <v>5.78</v>
      </c>
      <c r="Z2050" s="4" t="s">
        <v>2924</v>
      </c>
      <c r="AA2050" s="10" t="s">
        <v>2924</v>
      </c>
      <c r="AB2050" s="10" t="s">
        <v>2924</v>
      </c>
      <c r="AC2050" s="4">
        <v>5.6785100000000002</v>
      </c>
      <c r="AD2050" s="4">
        <v>5.8503335295134002</v>
      </c>
      <c r="AE2050" s="4">
        <v>5.6720015269747002</v>
      </c>
      <c r="AF2050" s="4">
        <v>13.593431000000001</v>
      </c>
      <c r="AG2050" s="4">
        <v>10.7227523249013</v>
      </c>
      <c r="AH2050" s="4">
        <v>11.2374839917178</v>
      </c>
      <c r="AI2050" s="4">
        <v>0.71265400000000001</v>
      </c>
      <c r="AJ2050" s="4">
        <v>0.76878899999999994</v>
      </c>
    </row>
    <row r="2051" spans="1:36" hidden="1" x14ac:dyDescent="0.3">
      <c r="A2051" s="1" t="s">
        <v>2045</v>
      </c>
      <c r="B2051" s="2">
        <v>4011879</v>
      </c>
      <c r="C2051" s="3" t="s">
        <v>2919</v>
      </c>
      <c r="D2051" s="4">
        <v>12261.633484309999</v>
      </c>
      <c r="E2051" s="3" t="s">
        <v>3007</v>
      </c>
      <c r="F2051" s="3" t="s">
        <v>3008</v>
      </c>
      <c r="G2051" s="3" t="s">
        <v>3009</v>
      </c>
      <c r="H2051" s="3" t="s">
        <v>3010</v>
      </c>
      <c r="I2051" s="3" t="s">
        <v>3791</v>
      </c>
      <c r="J2051" s="4">
        <v>98.274540000000002</v>
      </c>
      <c r="K2051" s="4">
        <v>17.602910999999999</v>
      </c>
      <c r="L2051" s="4">
        <v>15.578900000000001</v>
      </c>
      <c r="M2051" s="4">
        <v>0.72068600000000005</v>
      </c>
      <c r="N2051" s="4">
        <v>12.460241</v>
      </c>
      <c r="O2051" s="4">
        <v>8.2183729999999997</v>
      </c>
      <c r="P2051" s="4">
        <v>2.9161969999999999</v>
      </c>
      <c r="Q2051" s="4">
        <v>6.4966150000000003</v>
      </c>
      <c r="R2051" s="4">
        <v>10.034352999999999</v>
      </c>
      <c r="S2051" s="3" t="s">
        <v>6677</v>
      </c>
      <c r="T2051" s="4">
        <v>51.71</v>
      </c>
      <c r="U2051" s="4">
        <v>12261.633484309999</v>
      </c>
      <c r="V2051" s="10">
        <v>13843.006484</v>
      </c>
      <c r="W2051" s="4" t="s">
        <v>2935</v>
      </c>
      <c r="X2051" s="4">
        <v>55.5</v>
      </c>
      <c r="Y2051" s="4">
        <v>25.225000000000001</v>
      </c>
      <c r="Z2051" s="4">
        <v>12.460241</v>
      </c>
      <c r="AA2051" s="10">
        <v>10.947854254399999</v>
      </c>
      <c r="AB2051" s="10">
        <v>9.9858448573</v>
      </c>
      <c r="AC2051" s="4">
        <v>0.76758300000000002</v>
      </c>
      <c r="AD2051" s="4">
        <v>0.75198894186190002</v>
      </c>
      <c r="AE2051" s="4">
        <v>0.76440455229729998</v>
      </c>
      <c r="AF2051" s="4">
        <v>6.4966150000000003</v>
      </c>
      <c r="AG2051" s="4">
        <v>6.4461319519752003</v>
      </c>
      <c r="AH2051" s="4">
        <v>6.2209215348789</v>
      </c>
      <c r="AI2051" s="4">
        <v>2.9161969999999999</v>
      </c>
      <c r="AJ2051" s="5" t="s">
        <v>6678</v>
      </c>
    </row>
    <row r="2052" spans="1:36" hidden="1" x14ac:dyDescent="0.3">
      <c r="A2052" s="1" t="s">
        <v>2046</v>
      </c>
      <c r="B2052" s="2">
        <v>100435091</v>
      </c>
      <c r="C2052" s="3" t="s">
        <v>2936</v>
      </c>
      <c r="D2052" s="4">
        <v>729.09219552000002</v>
      </c>
      <c r="E2052" s="3" t="s">
        <v>2930</v>
      </c>
      <c r="F2052" s="3" t="s">
        <v>2954</v>
      </c>
      <c r="G2052" s="3" t="s">
        <v>2955</v>
      </c>
      <c r="H2052" s="3" t="s">
        <v>2956</v>
      </c>
      <c r="I2052" s="3"/>
      <c r="J2052" s="4">
        <v>17.684659</v>
      </c>
      <c r="K2052" s="4">
        <v>6.834301</v>
      </c>
      <c r="L2052" s="4">
        <v>-0.95636600000000005</v>
      </c>
      <c r="M2052" s="4">
        <v>4.0829149999999998</v>
      </c>
      <c r="N2052" s="4" t="s">
        <v>2935</v>
      </c>
      <c r="O2052" s="4" t="s">
        <v>2935</v>
      </c>
      <c r="P2052" s="4" t="s">
        <v>2935</v>
      </c>
      <c r="Q2052" s="4" t="s">
        <v>2935</v>
      </c>
      <c r="R2052" s="4" t="s">
        <v>2935</v>
      </c>
      <c r="S2052" s="3" t="s">
        <v>6679</v>
      </c>
      <c r="T2052" s="4">
        <v>16.57</v>
      </c>
      <c r="U2052" s="4">
        <v>729.09219552000002</v>
      </c>
      <c r="V2052" s="10" t="s">
        <v>2935</v>
      </c>
      <c r="W2052" s="4">
        <v>10.819553409776701</v>
      </c>
      <c r="X2052" s="4">
        <v>17.239999999999998</v>
      </c>
      <c r="Y2052" s="4">
        <v>13.58</v>
      </c>
      <c r="Z2052" s="4" t="s">
        <v>2935</v>
      </c>
      <c r="AA2052" s="10" t="s">
        <v>2935</v>
      </c>
      <c r="AB2052" s="10" t="s">
        <v>2935</v>
      </c>
      <c r="AC2052" s="4" t="s">
        <v>2935</v>
      </c>
      <c r="AD2052" s="4" t="s">
        <v>2935</v>
      </c>
      <c r="AE2052" s="4" t="s">
        <v>2935</v>
      </c>
      <c r="AF2052" s="4" t="s">
        <v>2935</v>
      </c>
      <c r="AG2052" s="4" t="s">
        <v>2935</v>
      </c>
      <c r="AH2052" s="4" t="s">
        <v>2935</v>
      </c>
      <c r="AI2052" s="4" t="s">
        <v>2935</v>
      </c>
      <c r="AJ2052" s="4" t="s">
        <v>2935</v>
      </c>
    </row>
    <row r="2053" spans="1:36" hidden="1" x14ac:dyDescent="0.3">
      <c r="A2053" s="1" t="s">
        <v>2047</v>
      </c>
      <c r="B2053" s="2">
        <v>5721315</v>
      </c>
      <c r="C2053" s="3" t="s">
        <v>2936</v>
      </c>
      <c r="D2053" s="4">
        <v>1620.5348161500001</v>
      </c>
      <c r="E2053" s="3" t="s">
        <v>2930</v>
      </c>
      <c r="F2053" s="3" t="s">
        <v>2954</v>
      </c>
      <c r="G2053" s="3" t="s">
        <v>2955</v>
      </c>
      <c r="H2053" s="3" t="s">
        <v>2956</v>
      </c>
      <c r="I2053" s="3"/>
      <c r="J2053" s="4">
        <v>7.090643</v>
      </c>
      <c r="K2053" s="4">
        <v>3.1690140000000002</v>
      </c>
      <c r="L2053" s="4">
        <v>0.89531700000000003</v>
      </c>
      <c r="M2053" s="4">
        <v>0.96485200000000004</v>
      </c>
      <c r="N2053" s="4">
        <v>11.862348000000001</v>
      </c>
      <c r="O2053" s="4">
        <v>17.736077000000002</v>
      </c>
      <c r="P2053" s="4">
        <v>1.311666</v>
      </c>
      <c r="Q2053" s="4" t="s">
        <v>2935</v>
      </c>
      <c r="R2053" s="4">
        <v>5.1812680000000002</v>
      </c>
      <c r="S2053" s="3" t="s">
        <v>6680</v>
      </c>
      <c r="T2053" s="4">
        <v>14.65</v>
      </c>
      <c r="U2053" s="4">
        <v>1620.5348161500001</v>
      </c>
      <c r="V2053" s="10">
        <v>1917.1318160000001</v>
      </c>
      <c r="W2053" s="4">
        <v>9.7310580204778105</v>
      </c>
      <c r="X2053" s="4">
        <v>15.1</v>
      </c>
      <c r="Y2053" s="4">
        <v>13</v>
      </c>
      <c r="Z2053" s="4">
        <v>11.862348000000001</v>
      </c>
      <c r="AA2053" s="10" t="s">
        <v>2935</v>
      </c>
      <c r="AB2053" s="10" t="s">
        <v>2935</v>
      </c>
      <c r="AC2053" s="4">
        <v>9.3752320000000005</v>
      </c>
      <c r="AD2053" s="4" t="s">
        <v>2935</v>
      </c>
      <c r="AE2053" s="4" t="s">
        <v>2935</v>
      </c>
      <c r="AF2053" s="4" t="s">
        <v>2935</v>
      </c>
      <c r="AG2053" s="4" t="s">
        <v>2935</v>
      </c>
      <c r="AH2053" s="4" t="s">
        <v>2935</v>
      </c>
      <c r="AI2053" s="4">
        <v>1.311666</v>
      </c>
      <c r="AJ2053" s="4">
        <v>1.311666</v>
      </c>
    </row>
    <row r="2054" spans="1:36" hidden="1" x14ac:dyDescent="0.3">
      <c r="A2054" s="1" t="s">
        <v>2048</v>
      </c>
      <c r="B2054" s="2">
        <v>5721238</v>
      </c>
      <c r="C2054" s="3" t="s">
        <v>2936</v>
      </c>
      <c r="D2054" s="4">
        <v>668.70225954</v>
      </c>
      <c r="E2054" s="3" t="s">
        <v>2930</v>
      </c>
      <c r="F2054" s="3" t="s">
        <v>2954</v>
      </c>
      <c r="G2054" s="3" t="s">
        <v>2955</v>
      </c>
      <c r="H2054" s="3" t="s">
        <v>2956</v>
      </c>
      <c r="I2054" s="3"/>
      <c r="J2054" s="4">
        <v>14.742015</v>
      </c>
      <c r="K2054" s="4">
        <v>5.1012750000000002</v>
      </c>
      <c r="L2054" s="5" t="s">
        <v>3792</v>
      </c>
      <c r="M2054" s="4">
        <v>0.79136700000000004</v>
      </c>
      <c r="N2054" s="4">
        <v>11.298387</v>
      </c>
      <c r="O2054" s="4" t="s">
        <v>2924</v>
      </c>
      <c r="P2054" s="4">
        <v>1.229379</v>
      </c>
      <c r="Q2054" s="4" t="s">
        <v>2935</v>
      </c>
      <c r="R2054" s="4">
        <v>7.164377</v>
      </c>
      <c r="S2054" s="3" t="s">
        <v>6681</v>
      </c>
      <c r="T2054" s="4">
        <v>14.01</v>
      </c>
      <c r="U2054" s="4">
        <v>668.70225954</v>
      </c>
      <c r="V2054" s="10">
        <v>782.38225899999998</v>
      </c>
      <c r="W2054" s="4">
        <v>9.6359743040685206</v>
      </c>
      <c r="X2054" s="4">
        <v>14.36</v>
      </c>
      <c r="Y2054" s="4">
        <v>11.91</v>
      </c>
      <c r="Z2054" s="4">
        <v>11.298387</v>
      </c>
      <c r="AA2054" s="10" t="s">
        <v>2935</v>
      </c>
      <c r="AB2054" s="10" t="s">
        <v>2935</v>
      </c>
      <c r="AC2054" s="4">
        <v>11.633937</v>
      </c>
      <c r="AD2054" s="4" t="s">
        <v>2935</v>
      </c>
      <c r="AE2054" s="4" t="s">
        <v>2935</v>
      </c>
      <c r="AF2054" s="4" t="s">
        <v>2935</v>
      </c>
      <c r="AG2054" s="4" t="s">
        <v>2935</v>
      </c>
      <c r="AH2054" s="4" t="s">
        <v>2935</v>
      </c>
      <c r="AI2054" s="4">
        <v>1.229379</v>
      </c>
      <c r="AJ2054" s="4">
        <v>1.229379</v>
      </c>
    </row>
    <row r="2055" spans="1:36" hidden="1" x14ac:dyDescent="0.3">
      <c r="A2055" s="1" t="s">
        <v>2049</v>
      </c>
      <c r="B2055" s="2">
        <v>5732965</v>
      </c>
      <c r="C2055" s="3" t="s">
        <v>2936</v>
      </c>
      <c r="D2055" s="4">
        <v>5273.9648887699996</v>
      </c>
      <c r="E2055" s="3" t="s">
        <v>2930</v>
      </c>
      <c r="F2055" s="3" t="s">
        <v>2954</v>
      </c>
      <c r="G2055" s="3" t="s">
        <v>2955</v>
      </c>
      <c r="H2055" s="3" t="s">
        <v>2956</v>
      </c>
      <c r="I2055" s="3"/>
      <c r="J2055" s="4">
        <v>9.4886359999999996</v>
      </c>
      <c r="K2055" s="4">
        <v>1.4210529999999999</v>
      </c>
      <c r="L2055" s="4">
        <v>-3.4085209999999999</v>
      </c>
      <c r="M2055" s="4">
        <v>2.0116459999999998</v>
      </c>
      <c r="N2055" s="4" t="s">
        <v>2935</v>
      </c>
      <c r="O2055" s="4" t="s">
        <v>2935</v>
      </c>
      <c r="P2055" s="4" t="s">
        <v>2935</v>
      </c>
      <c r="Q2055" s="4" t="s">
        <v>2935</v>
      </c>
      <c r="R2055" s="4" t="s">
        <v>2935</v>
      </c>
      <c r="S2055" s="3" t="s">
        <v>6682</v>
      </c>
      <c r="T2055" s="4">
        <v>19.27</v>
      </c>
      <c r="U2055" s="4">
        <v>5273.9648887699996</v>
      </c>
      <c r="V2055" s="10" t="s">
        <v>2935</v>
      </c>
      <c r="W2055" s="4">
        <v>13.731188375713501</v>
      </c>
      <c r="X2055" s="4">
        <v>20.9</v>
      </c>
      <c r="Y2055" s="4">
        <v>17.16</v>
      </c>
      <c r="Z2055" s="4" t="s">
        <v>2935</v>
      </c>
      <c r="AA2055" s="10" t="s">
        <v>2935</v>
      </c>
      <c r="AB2055" s="10" t="s">
        <v>2935</v>
      </c>
      <c r="AC2055" s="4" t="s">
        <v>2935</v>
      </c>
      <c r="AD2055" s="4" t="s">
        <v>2935</v>
      </c>
      <c r="AE2055" s="4" t="s">
        <v>2935</v>
      </c>
      <c r="AF2055" s="4" t="s">
        <v>2935</v>
      </c>
      <c r="AG2055" s="4" t="s">
        <v>2935</v>
      </c>
      <c r="AH2055" s="4" t="s">
        <v>2935</v>
      </c>
      <c r="AI2055" s="4" t="s">
        <v>2935</v>
      </c>
      <c r="AJ2055" s="4" t="s">
        <v>2935</v>
      </c>
    </row>
    <row r="2056" spans="1:36" hidden="1" x14ac:dyDescent="0.3">
      <c r="A2056" s="1" t="s">
        <v>2050</v>
      </c>
      <c r="B2056" s="2">
        <v>26188325</v>
      </c>
      <c r="C2056" s="3" t="s">
        <v>2936</v>
      </c>
      <c r="D2056" s="4">
        <v>1500.1027004699999</v>
      </c>
      <c r="E2056" s="3" t="s">
        <v>2930</v>
      </c>
      <c r="F2056" s="3" t="s">
        <v>2954</v>
      </c>
      <c r="G2056" s="3" t="s">
        <v>2955</v>
      </c>
      <c r="H2056" s="3" t="s">
        <v>2956</v>
      </c>
      <c r="I2056" s="3"/>
      <c r="J2056" s="4">
        <v>12.873754</v>
      </c>
      <c r="K2056" s="4">
        <v>1.116071</v>
      </c>
      <c r="L2056" s="4">
        <v>-2.5107599999999999</v>
      </c>
      <c r="M2056" s="4">
        <v>2.1804510000000001</v>
      </c>
      <c r="N2056" s="4" t="s">
        <v>2935</v>
      </c>
      <c r="O2056" s="4" t="s">
        <v>2935</v>
      </c>
      <c r="P2056" s="4" t="s">
        <v>2935</v>
      </c>
      <c r="Q2056" s="4" t="s">
        <v>2935</v>
      </c>
      <c r="R2056" s="4" t="s">
        <v>2935</v>
      </c>
      <c r="S2056" s="3" t="s">
        <v>6683</v>
      </c>
      <c r="T2056" s="4">
        <v>13.59</v>
      </c>
      <c r="U2056" s="4">
        <v>1500.1027004699999</v>
      </c>
      <c r="V2056" s="10" t="s">
        <v>2935</v>
      </c>
      <c r="W2056" s="4">
        <v>11.293598233995599</v>
      </c>
      <c r="X2056" s="4">
        <v>14.435</v>
      </c>
      <c r="Y2056" s="4">
        <v>11.77</v>
      </c>
      <c r="Z2056" s="4" t="s">
        <v>2935</v>
      </c>
      <c r="AA2056" s="10" t="s">
        <v>2935</v>
      </c>
      <c r="AB2056" s="10" t="s">
        <v>2935</v>
      </c>
      <c r="AC2056" s="4" t="s">
        <v>2935</v>
      </c>
      <c r="AD2056" s="4" t="s">
        <v>2935</v>
      </c>
      <c r="AE2056" s="4" t="s">
        <v>2935</v>
      </c>
      <c r="AF2056" s="4" t="s">
        <v>2935</v>
      </c>
      <c r="AG2056" s="4" t="s">
        <v>2935</v>
      </c>
      <c r="AH2056" s="4" t="s">
        <v>2935</v>
      </c>
      <c r="AI2056" s="4" t="s">
        <v>2935</v>
      </c>
      <c r="AJ2056" s="4" t="s">
        <v>2935</v>
      </c>
    </row>
    <row r="2057" spans="1:36" hidden="1" x14ac:dyDescent="0.3">
      <c r="A2057" s="1" t="s">
        <v>2051</v>
      </c>
      <c r="B2057" s="2">
        <v>13344752</v>
      </c>
      <c r="C2057" s="3" t="s">
        <v>2936</v>
      </c>
      <c r="D2057" s="4">
        <v>1195.9110195000001</v>
      </c>
      <c r="E2057" s="3" t="s">
        <v>2930</v>
      </c>
      <c r="F2057" s="3" t="s">
        <v>2954</v>
      </c>
      <c r="G2057" s="3" t="s">
        <v>2955</v>
      </c>
      <c r="H2057" s="3" t="s">
        <v>2956</v>
      </c>
      <c r="I2057" s="3"/>
      <c r="J2057" s="4">
        <v>30.615234000000001</v>
      </c>
      <c r="K2057" s="4">
        <v>18.101545000000002</v>
      </c>
      <c r="L2057" s="4">
        <v>14.316238999999999</v>
      </c>
      <c r="M2057" s="4">
        <v>4.6147830000000001</v>
      </c>
      <c r="N2057" s="4" t="s">
        <v>2935</v>
      </c>
      <c r="O2057" s="4" t="s">
        <v>2935</v>
      </c>
      <c r="P2057" s="4" t="s">
        <v>2935</v>
      </c>
      <c r="Q2057" s="4" t="s">
        <v>2935</v>
      </c>
      <c r="R2057" s="4" t="s">
        <v>2935</v>
      </c>
      <c r="S2057" s="3" t="s">
        <v>6684</v>
      </c>
      <c r="T2057" s="4">
        <v>26.75</v>
      </c>
      <c r="U2057" s="4">
        <v>1195.9110195000001</v>
      </c>
      <c r="V2057" s="10" t="s">
        <v>2935</v>
      </c>
      <c r="W2057" s="4">
        <v>5.0826168224299098</v>
      </c>
      <c r="X2057" s="4">
        <v>26.75</v>
      </c>
      <c r="Y2057" s="4">
        <v>19.149999999999999</v>
      </c>
      <c r="Z2057" s="4" t="s">
        <v>2935</v>
      </c>
      <c r="AA2057" s="10" t="s">
        <v>2935</v>
      </c>
      <c r="AB2057" s="10" t="s">
        <v>2935</v>
      </c>
      <c r="AC2057" s="4" t="s">
        <v>2935</v>
      </c>
      <c r="AD2057" s="4" t="s">
        <v>2935</v>
      </c>
      <c r="AE2057" s="4" t="s">
        <v>2935</v>
      </c>
      <c r="AF2057" s="4" t="s">
        <v>2935</v>
      </c>
      <c r="AG2057" s="4" t="s">
        <v>2935</v>
      </c>
      <c r="AH2057" s="4" t="s">
        <v>2935</v>
      </c>
      <c r="AI2057" s="4" t="s">
        <v>2935</v>
      </c>
      <c r="AJ2057" s="4" t="s">
        <v>2935</v>
      </c>
    </row>
    <row r="2058" spans="1:36" hidden="1" x14ac:dyDescent="0.3">
      <c r="A2058" s="1" t="s">
        <v>2052</v>
      </c>
      <c r="B2058" s="2">
        <v>5732951</v>
      </c>
      <c r="C2058" s="3" t="s">
        <v>2936</v>
      </c>
      <c r="D2058" s="4">
        <v>5028.1058999999996</v>
      </c>
      <c r="E2058" s="3" t="s">
        <v>2930</v>
      </c>
      <c r="F2058" s="3" t="s">
        <v>2954</v>
      </c>
      <c r="G2058" s="3" t="s">
        <v>2955</v>
      </c>
      <c r="H2058" s="3" t="s">
        <v>2956</v>
      </c>
      <c r="I2058" s="3"/>
      <c r="J2058" s="4">
        <v>3.1228859999999998</v>
      </c>
      <c r="K2058" s="4">
        <v>-2.5151870000000001</v>
      </c>
      <c r="L2058" s="4">
        <v>-1.0172060000000001</v>
      </c>
      <c r="M2058" s="4">
        <v>0.38410899999999998</v>
      </c>
      <c r="N2058" s="4" t="s">
        <v>2935</v>
      </c>
      <c r="O2058" s="4" t="s">
        <v>2935</v>
      </c>
      <c r="P2058" s="4" t="s">
        <v>2935</v>
      </c>
      <c r="Q2058" s="4" t="s">
        <v>2935</v>
      </c>
      <c r="R2058" s="4" t="s">
        <v>2935</v>
      </c>
      <c r="S2058" s="3" t="s">
        <v>6685</v>
      </c>
      <c r="T2058" s="4">
        <v>91.47</v>
      </c>
      <c r="U2058" s="4">
        <v>5028.1058999999996</v>
      </c>
      <c r="V2058" s="10" t="s">
        <v>2935</v>
      </c>
      <c r="W2058" s="4">
        <v>5.1164316169235802</v>
      </c>
      <c r="X2058" s="4">
        <v>95.32</v>
      </c>
      <c r="Y2058" s="4">
        <v>88.7</v>
      </c>
      <c r="Z2058" s="4" t="s">
        <v>2935</v>
      </c>
      <c r="AA2058" s="10" t="s">
        <v>2935</v>
      </c>
      <c r="AB2058" s="10" t="s">
        <v>2935</v>
      </c>
      <c r="AC2058" s="4" t="s">
        <v>2935</v>
      </c>
      <c r="AD2058" s="4" t="s">
        <v>2935</v>
      </c>
      <c r="AE2058" s="4" t="s">
        <v>2935</v>
      </c>
      <c r="AF2058" s="4" t="s">
        <v>2935</v>
      </c>
      <c r="AG2058" s="4" t="s">
        <v>2935</v>
      </c>
      <c r="AH2058" s="4" t="s">
        <v>2935</v>
      </c>
      <c r="AI2058" s="4" t="s">
        <v>2935</v>
      </c>
      <c r="AJ2058" s="4" t="s">
        <v>2935</v>
      </c>
    </row>
    <row r="2059" spans="1:36" hidden="1" x14ac:dyDescent="0.3">
      <c r="A2059" s="1" t="s">
        <v>2053</v>
      </c>
      <c r="B2059" s="2">
        <v>5721982</v>
      </c>
      <c r="C2059" s="3" t="s">
        <v>2936</v>
      </c>
      <c r="D2059" s="4">
        <v>589.29162880000001</v>
      </c>
      <c r="E2059" s="3" t="s">
        <v>2930</v>
      </c>
      <c r="F2059" s="3" t="s">
        <v>2954</v>
      </c>
      <c r="G2059" s="3" t="s">
        <v>2955</v>
      </c>
      <c r="H2059" s="3" t="s">
        <v>2956</v>
      </c>
      <c r="I2059" s="3"/>
      <c r="J2059" s="4">
        <v>8.3936320000000002</v>
      </c>
      <c r="K2059" s="4">
        <v>2.6027399999999998</v>
      </c>
      <c r="L2059" s="4">
        <v>-1.0568029999999999</v>
      </c>
      <c r="M2059" s="4">
        <v>1.0796220000000001</v>
      </c>
      <c r="N2059" s="4">
        <v>8.7602340000000005</v>
      </c>
      <c r="O2059" s="4">
        <v>5.8837390000000003</v>
      </c>
      <c r="P2059" s="4">
        <v>1.0814319999999999</v>
      </c>
      <c r="Q2059" s="4" t="s">
        <v>2935</v>
      </c>
      <c r="R2059" s="4">
        <v>7.3670299999999997</v>
      </c>
      <c r="S2059" s="3" t="s">
        <v>6686</v>
      </c>
      <c r="T2059" s="4">
        <v>7.49</v>
      </c>
      <c r="U2059" s="4">
        <v>589.29162880000001</v>
      </c>
      <c r="V2059" s="10">
        <v>700.428628</v>
      </c>
      <c r="W2059" s="4">
        <v>11.503337783711601</v>
      </c>
      <c r="X2059" s="5" t="s">
        <v>6687</v>
      </c>
      <c r="Y2059" s="5" t="s">
        <v>6688</v>
      </c>
      <c r="Z2059" s="4">
        <v>8.7602340000000005</v>
      </c>
      <c r="AA2059" s="10" t="s">
        <v>2935</v>
      </c>
      <c r="AB2059" s="10" t="s">
        <v>2935</v>
      </c>
      <c r="AC2059" s="4">
        <v>9.1334839999999993</v>
      </c>
      <c r="AD2059" s="4" t="s">
        <v>2935</v>
      </c>
      <c r="AE2059" s="4" t="s">
        <v>2935</v>
      </c>
      <c r="AF2059" s="4" t="s">
        <v>2935</v>
      </c>
      <c r="AG2059" s="4" t="s">
        <v>2935</v>
      </c>
      <c r="AH2059" s="4" t="s">
        <v>2935</v>
      </c>
      <c r="AI2059" s="4">
        <v>1.0814319999999999</v>
      </c>
      <c r="AJ2059" s="4">
        <v>1.0814319999999999</v>
      </c>
    </row>
    <row r="2060" spans="1:36" hidden="1" x14ac:dyDescent="0.3">
      <c r="A2060" s="1" t="s">
        <v>2054</v>
      </c>
      <c r="B2060" s="2">
        <v>5721254</v>
      </c>
      <c r="C2060" s="3" t="s">
        <v>2936</v>
      </c>
      <c r="D2060" s="4">
        <v>571.55350599999997</v>
      </c>
      <c r="E2060" s="3" t="s">
        <v>2930</v>
      </c>
      <c r="F2060" s="3" t="s">
        <v>2954</v>
      </c>
      <c r="G2060" s="3" t="s">
        <v>2955</v>
      </c>
      <c r="H2060" s="3" t="s">
        <v>2956</v>
      </c>
      <c r="I2060" s="3"/>
      <c r="J2060" s="5" t="s">
        <v>3538</v>
      </c>
      <c r="K2060" s="4">
        <v>-0.46296300000000001</v>
      </c>
      <c r="L2060" s="4">
        <v>-5.8050379999999997</v>
      </c>
      <c r="M2060" s="4">
        <v>-1.601831</v>
      </c>
      <c r="N2060" s="4">
        <v>50.292397999999999</v>
      </c>
      <c r="O2060" s="4">
        <v>7.8252959999999998</v>
      </c>
      <c r="P2060" s="4">
        <v>0.97960999999999998</v>
      </c>
      <c r="Q2060" s="4" t="s">
        <v>2935</v>
      </c>
      <c r="R2060" s="4">
        <v>39.254015000000003</v>
      </c>
      <c r="S2060" s="3" t="s">
        <v>6689</v>
      </c>
      <c r="T2060" s="5" t="s">
        <v>6690</v>
      </c>
      <c r="U2060" s="4">
        <v>571.55350599999997</v>
      </c>
      <c r="V2060" s="10">
        <v>961.03150600000004</v>
      </c>
      <c r="W2060" s="4">
        <v>5.5116279069767398</v>
      </c>
      <c r="X2060" s="4">
        <v>9.52</v>
      </c>
      <c r="Y2060" s="4">
        <v>7.97</v>
      </c>
      <c r="Z2060" s="4">
        <v>50.292397999999999</v>
      </c>
      <c r="AA2060" s="10" t="s">
        <v>2935</v>
      </c>
      <c r="AB2060" s="10" t="s">
        <v>2935</v>
      </c>
      <c r="AC2060" s="4">
        <v>20.768283</v>
      </c>
      <c r="AD2060" s="4" t="s">
        <v>2935</v>
      </c>
      <c r="AE2060" s="4" t="s">
        <v>2935</v>
      </c>
      <c r="AF2060" s="4" t="s">
        <v>2935</v>
      </c>
      <c r="AG2060" s="4" t="s">
        <v>2935</v>
      </c>
      <c r="AH2060" s="4" t="s">
        <v>2935</v>
      </c>
      <c r="AI2060" s="4">
        <v>0.97960999999999998</v>
      </c>
      <c r="AJ2060" s="4">
        <v>0.97960999999999998</v>
      </c>
    </row>
    <row r="2061" spans="1:36" hidden="1" x14ac:dyDescent="0.3">
      <c r="A2061" s="1" t="s">
        <v>2055</v>
      </c>
      <c r="B2061" s="2">
        <v>4055925</v>
      </c>
      <c r="C2061" s="3" t="s">
        <v>2919</v>
      </c>
      <c r="D2061" s="4">
        <v>9656.8849821599997</v>
      </c>
      <c r="E2061" s="3" t="s">
        <v>2930</v>
      </c>
      <c r="F2061" s="3" t="s">
        <v>2931</v>
      </c>
      <c r="G2061" s="3" t="s">
        <v>2931</v>
      </c>
      <c r="H2061" s="3" t="s">
        <v>2932</v>
      </c>
      <c r="I2061" s="3" t="s">
        <v>2933</v>
      </c>
      <c r="J2061" s="4">
        <v>76.945729999999998</v>
      </c>
      <c r="K2061" s="4">
        <v>34.491579999999999</v>
      </c>
      <c r="L2061" s="4">
        <v>22.80292</v>
      </c>
      <c r="M2061" s="4">
        <v>1.7662720000000001</v>
      </c>
      <c r="N2061" s="4">
        <v>23.988593155893501</v>
      </c>
      <c r="O2061" s="4">
        <v>23.475349000000001</v>
      </c>
      <c r="P2061" s="4">
        <v>1.575812</v>
      </c>
      <c r="Q2061" s="4" t="s">
        <v>2935</v>
      </c>
      <c r="R2061" s="4" t="s">
        <v>2935</v>
      </c>
      <c r="S2061" s="3" t="s">
        <v>6691</v>
      </c>
      <c r="T2061" s="4">
        <v>126.18</v>
      </c>
      <c r="U2061" s="4">
        <v>9656.8849821599997</v>
      </c>
      <c r="V2061" s="10" t="s">
        <v>2935</v>
      </c>
      <c r="W2061" s="4">
        <v>0.69741638928514804</v>
      </c>
      <c r="X2061" s="4">
        <v>129.38499999999999</v>
      </c>
      <c r="Y2061" s="4">
        <v>70.23</v>
      </c>
      <c r="Z2061" s="4">
        <v>24.057196999999999</v>
      </c>
      <c r="AA2061" s="10">
        <v>17.1743568803</v>
      </c>
      <c r="AB2061" s="10">
        <v>18.704611521299999</v>
      </c>
      <c r="AC2061" s="4" t="s">
        <v>2935</v>
      </c>
      <c r="AD2061" s="4" t="s">
        <v>2935</v>
      </c>
      <c r="AE2061" s="4" t="s">
        <v>2935</v>
      </c>
      <c r="AF2061" s="4" t="s">
        <v>2935</v>
      </c>
      <c r="AG2061" s="4" t="s">
        <v>2935</v>
      </c>
      <c r="AH2061" s="4" t="s">
        <v>2935</v>
      </c>
      <c r="AI2061" s="4">
        <v>1.575812</v>
      </c>
      <c r="AJ2061" s="4">
        <v>2.2678739999999999</v>
      </c>
    </row>
    <row r="2062" spans="1:36" hidden="1" x14ac:dyDescent="0.3">
      <c r="A2062" s="1" t="s">
        <v>2056</v>
      </c>
      <c r="B2062" s="2">
        <v>4056951</v>
      </c>
      <c r="C2062" s="3" t="s">
        <v>2936</v>
      </c>
      <c r="D2062" s="4">
        <v>10566.1242726</v>
      </c>
      <c r="E2062" s="3" t="s">
        <v>3095</v>
      </c>
      <c r="F2062" s="3" t="s">
        <v>3095</v>
      </c>
      <c r="G2062" s="3" t="s">
        <v>3096</v>
      </c>
      <c r="H2062" s="3" t="s">
        <v>3096</v>
      </c>
      <c r="I2062" s="3" t="s">
        <v>3793</v>
      </c>
      <c r="J2062" s="4">
        <v>26.849577</v>
      </c>
      <c r="K2062" s="4">
        <v>6.6812079999999998</v>
      </c>
      <c r="L2062" s="4">
        <v>5.4584659999999996</v>
      </c>
      <c r="M2062" s="4">
        <v>1.142795</v>
      </c>
      <c r="N2062" s="4">
        <v>17.396106</v>
      </c>
      <c r="O2062" s="4" t="s">
        <v>2924</v>
      </c>
      <c r="P2062" s="4">
        <v>1.5959950000000001</v>
      </c>
      <c r="Q2062" s="4">
        <v>9.525442</v>
      </c>
      <c r="R2062" s="4" t="s">
        <v>2924</v>
      </c>
      <c r="S2062" s="3" t="s">
        <v>6692</v>
      </c>
      <c r="T2062" s="4">
        <v>92.93</v>
      </c>
      <c r="U2062" s="4">
        <v>10566.1242726</v>
      </c>
      <c r="V2062" s="10">
        <v>21942.398271999999</v>
      </c>
      <c r="W2062" s="4">
        <v>3.8523619928978801</v>
      </c>
      <c r="X2062" s="4">
        <v>94.3797</v>
      </c>
      <c r="Y2062" s="4">
        <v>65.2</v>
      </c>
      <c r="Z2062" s="4">
        <v>17.396106</v>
      </c>
      <c r="AA2062" s="10">
        <v>21.331343968700001</v>
      </c>
      <c r="AB2062" s="10">
        <v>18.4009235113</v>
      </c>
      <c r="AC2062" s="4">
        <v>4.3700549999999998</v>
      </c>
      <c r="AD2062" s="4">
        <v>4.3429543745911001</v>
      </c>
      <c r="AE2062" s="4">
        <v>4.4396000597106999</v>
      </c>
      <c r="AF2062" s="4">
        <v>9.525442</v>
      </c>
      <c r="AG2062" s="4">
        <v>11.1732796300531</v>
      </c>
      <c r="AH2062" s="4">
        <v>11.4964091988068</v>
      </c>
      <c r="AI2062" s="4">
        <v>1.5959950000000001</v>
      </c>
      <c r="AJ2062" s="4">
        <v>1.7512479999999999</v>
      </c>
    </row>
    <row r="2063" spans="1:36" hidden="1" x14ac:dyDescent="0.3">
      <c r="A2063" s="1" t="s">
        <v>2057</v>
      </c>
      <c r="B2063" s="2">
        <v>4551175</v>
      </c>
      <c r="C2063" s="3" t="s">
        <v>2936</v>
      </c>
      <c r="D2063" s="4">
        <v>20288.30333454</v>
      </c>
      <c r="E2063" s="3" t="s">
        <v>3107</v>
      </c>
      <c r="F2063" s="3" t="s">
        <v>3108</v>
      </c>
      <c r="G2063" s="3" t="s">
        <v>3109</v>
      </c>
      <c r="H2063" s="3" t="s">
        <v>3109</v>
      </c>
      <c r="I2063" s="3" t="s">
        <v>3239</v>
      </c>
      <c r="J2063" s="4">
        <v>-5.2099780000000004</v>
      </c>
      <c r="K2063" s="4">
        <v>-6.2460959999999996</v>
      </c>
      <c r="L2063" s="4">
        <v>-6.0112709999999998</v>
      </c>
      <c r="M2063" s="4">
        <v>6.3031160000000002</v>
      </c>
      <c r="N2063" s="4">
        <v>96.217949000000004</v>
      </c>
      <c r="O2063" s="4">
        <v>21.581596000000001</v>
      </c>
      <c r="P2063" s="5" t="s">
        <v>3794</v>
      </c>
      <c r="Q2063" s="4">
        <v>83.269636000000006</v>
      </c>
      <c r="R2063" s="4">
        <v>21.248498000000001</v>
      </c>
      <c r="S2063" s="3" t="s">
        <v>6693</v>
      </c>
      <c r="T2063" s="4">
        <v>30.02</v>
      </c>
      <c r="U2063" s="4">
        <v>20288.30333454</v>
      </c>
      <c r="V2063" s="10">
        <v>18000.147334000001</v>
      </c>
      <c r="W2063" s="4" t="s">
        <v>2935</v>
      </c>
      <c r="X2063" s="4">
        <v>45.185000000000002</v>
      </c>
      <c r="Y2063" s="4">
        <v>27</v>
      </c>
      <c r="Z2063" s="4">
        <v>96.217949000000004</v>
      </c>
      <c r="AA2063" s="10">
        <v>17.732884399500001</v>
      </c>
      <c r="AB2063" s="10">
        <v>19.7854054624</v>
      </c>
      <c r="AC2063" s="4">
        <v>5.1824370000000002</v>
      </c>
      <c r="AD2063" s="4">
        <v>4.4877733197377996</v>
      </c>
      <c r="AE2063" s="4">
        <v>4.9570978354177999</v>
      </c>
      <c r="AF2063" s="4">
        <v>83.269636000000006</v>
      </c>
      <c r="AG2063" s="4">
        <v>16.0225725347048</v>
      </c>
      <c r="AH2063" s="4">
        <v>18.464210742950002</v>
      </c>
      <c r="AI2063" s="5" t="s">
        <v>3794</v>
      </c>
      <c r="AJ2063" s="4">
        <v>7.2828720000000002</v>
      </c>
    </row>
    <row r="2064" spans="1:36" hidden="1" x14ac:dyDescent="0.3">
      <c r="A2064" s="1" t="s">
        <v>2058</v>
      </c>
      <c r="B2064" s="2">
        <v>102767</v>
      </c>
      <c r="C2064" s="3" t="s">
        <v>2936</v>
      </c>
      <c r="D2064" s="4">
        <v>5431.8611666999996</v>
      </c>
      <c r="E2064" s="3" t="s">
        <v>2930</v>
      </c>
      <c r="F2064" s="3" t="s">
        <v>2954</v>
      </c>
      <c r="G2064" s="3" t="s">
        <v>2955</v>
      </c>
      <c r="H2064" s="3" t="s">
        <v>3267</v>
      </c>
      <c r="I2064" s="3" t="s">
        <v>3394</v>
      </c>
      <c r="J2064" s="4">
        <v>123.00693800000001</v>
      </c>
      <c r="K2064" s="4">
        <v>28.409904999999998</v>
      </c>
      <c r="L2064" s="4">
        <v>14.953271000000001</v>
      </c>
      <c r="M2064" s="5" t="s">
        <v>3795</v>
      </c>
      <c r="N2064" s="4">
        <v>36.400641025641001</v>
      </c>
      <c r="O2064" s="4">
        <v>10.5738616532407</v>
      </c>
      <c r="P2064" s="5" t="s">
        <v>3796</v>
      </c>
      <c r="Q2064" s="4" t="s">
        <v>2935</v>
      </c>
      <c r="R2064" s="4" t="s">
        <v>2935</v>
      </c>
      <c r="S2064" s="3" t="s">
        <v>6694</v>
      </c>
      <c r="T2064" s="4">
        <v>340.71</v>
      </c>
      <c r="U2064" s="4">
        <v>5431.8611666999996</v>
      </c>
      <c r="V2064" s="10" t="s">
        <v>2935</v>
      </c>
      <c r="W2064" s="4">
        <v>0.76311232426403697</v>
      </c>
      <c r="X2064" s="4">
        <v>347.15</v>
      </c>
      <c r="Y2064" s="5" t="s">
        <v>6695</v>
      </c>
      <c r="Z2064" s="4">
        <v>36.517685</v>
      </c>
      <c r="AA2064" s="10">
        <v>24.634149868400002</v>
      </c>
      <c r="AB2064" s="10">
        <v>28.697409981</v>
      </c>
      <c r="AC2064" s="4" t="s">
        <v>2935</v>
      </c>
      <c r="AD2064" s="4" t="s">
        <v>2935</v>
      </c>
      <c r="AE2064" s="4" t="s">
        <v>2935</v>
      </c>
      <c r="AF2064" s="4" t="s">
        <v>2935</v>
      </c>
      <c r="AG2064" s="4" t="s">
        <v>2935</v>
      </c>
      <c r="AH2064" s="4" t="s">
        <v>2935</v>
      </c>
      <c r="AI2064" s="5" t="s">
        <v>3796</v>
      </c>
      <c r="AJ2064" s="4">
        <v>7.2767080000000002</v>
      </c>
    </row>
    <row r="2065" spans="1:36" hidden="1" x14ac:dyDescent="0.3">
      <c r="A2065" s="1" t="s">
        <v>2059</v>
      </c>
      <c r="B2065" s="2">
        <v>103699</v>
      </c>
      <c r="C2065" s="3" t="s">
        <v>2936</v>
      </c>
      <c r="D2065" s="4">
        <v>1462.6916090499999</v>
      </c>
      <c r="E2065" s="3" t="s">
        <v>2937</v>
      </c>
      <c r="F2065" s="3" t="s">
        <v>2967</v>
      </c>
      <c r="G2065" s="3" t="s">
        <v>2968</v>
      </c>
      <c r="H2065" s="3" t="s">
        <v>2988</v>
      </c>
      <c r="I2065" s="3" t="s">
        <v>3238</v>
      </c>
      <c r="J2065" s="4">
        <v>104.31472100000001</v>
      </c>
      <c r="K2065" s="4">
        <v>12.273361</v>
      </c>
      <c r="L2065" s="4">
        <v>13.380281999999999</v>
      </c>
      <c r="M2065" s="4">
        <v>11.034483</v>
      </c>
      <c r="N2065" s="4" t="s">
        <v>2924</v>
      </c>
      <c r="O2065" s="4">
        <v>16.841004000000002</v>
      </c>
      <c r="P2065" s="4" t="s">
        <v>2924</v>
      </c>
      <c r="Q2065" s="4">
        <v>7.5583689999999999</v>
      </c>
      <c r="R2065" s="4">
        <v>9.0116379999999996</v>
      </c>
      <c r="S2065" s="3" t="s">
        <v>6696</v>
      </c>
      <c r="T2065" s="5" t="s">
        <v>6478</v>
      </c>
      <c r="U2065" s="4">
        <v>1462.6916090499999</v>
      </c>
      <c r="V2065" s="10">
        <v>3142.9756090000001</v>
      </c>
      <c r="W2065" s="4">
        <v>2.4844720496894399</v>
      </c>
      <c r="X2065" s="5" t="s">
        <v>4452</v>
      </c>
      <c r="Y2065" s="4">
        <v>3.68</v>
      </c>
      <c r="Z2065" s="4" t="s">
        <v>2924</v>
      </c>
      <c r="AA2065" s="10">
        <v>8.3854166665999994</v>
      </c>
      <c r="AB2065" s="10">
        <v>21.184210526299999</v>
      </c>
      <c r="AC2065" s="4">
        <v>0.974773</v>
      </c>
      <c r="AD2065" s="4">
        <v>1.5891190807004001</v>
      </c>
      <c r="AE2065" s="4">
        <v>1.193778632678</v>
      </c>
      <c r="AF2065" s="4">
        <v>7.5583689999999999</v>
      </c>
      <c r="AG2065" s="4" t="s">
        <v>2935</v>
      </c>
      <c r="AH2065" s="4" t="s">
        <v>2935</v>
      </c>
      <c r="AI2065" s="4" t="s">
        <v>2924</v>
      </c>
      <c r="AJ2065" s="4" t="s">
        <v>2924</v>
      </c>
    </row>
    <row r="2066" spans="1:36" hidden="1" x14ac:dyDescent="0.3">
      <c r="A2066" s="1" t="s">
        <v>2060</v>
      </c>
      <c r="B2066" s="2">
        <v>4586311</v>
      </c>
      <c r="C2066" s="3" t="s">
        <v>2936</v>
      </c>
      <c r="D2066" s="4">
        <v>3858.43962655</v>
      </c>
      <c r="E2066" s="3" t="s">
        <v>2930</v>
      </c>
      <c r="F2066" s="3" t="s">
        <v>2954</v>
      </c>
      <c r="G2066" s="3" t="s">
        <v>2955</v>
      </c>
      <c r="H2066" s="3" t="s">
        <v>3267</v>
      </c>
      <c r="I2066" s="3" t="s">
        <v>3166</v>
      </c>
      <c r="J2066" s="4">
        <v>89.026938999999999</v>
      </c>
      <c r="K2066" s="4">
        <v>31.941967999999999</v>
      </c>
      <c r="L2066" s="4">
        <v>11.729581</v>
      </c>
      <c r="M2066" s="4">
        <v>3.4769899999999998</v>
      </c>
      <c r="N2066" s="4">
        <v>41.317258883248698</v>
      </c>
      <c r="O2066" s="4">
        <v>19.086536082102299</v>
      </c>
      <c r="P2066" s="4">
        <v>24.271656</v>
      </c>
      <c r="Q2066" s="4" t="s">
        <v>2935</v>
      </c>
      <c r="R2066" s="4" t="s">
        <v>2935</v>
      </c>
      <c r="S2066" s="3" t="s">
        <v>6697</v>
      </c>
      <c r="T2066" s="4">
        <v>162.79</v>
      </c>
      <c r="U2066" s="4">
        <v>3858.43962655</v>
      </c>
      <c r="V2066" s="10" t="s">
        <v>2935</v>
      </c>
      <c r="W2066" s="4">
        <v>0.61428834695005796</v>
      </c>
      <c r="X2066" s="4">
        <v>163.85</v>
      </c>
      <c r="Y2066" s="4">
        <v>84.57</v>
      </c>
      <c r="Z2066" s="4">
        <v>43.066138000000002</v>
      </c>
      <c r="AA2066" s="10">
        <v>34.4084885121</v>
      </c>
      <c r="AB2066" s="10">
        <v>37.857259133500001</v>
      </c>
      <c r="AC2066" s="4" t="s">
        <v>2935</v>
      </c>
      <c r="AD2066" s="4" t="s">
        <v>2935</v>
      </c>
      <c r="AE2066" s="4" t="s">
        <v>2935</v>
      </c>
      <c r="AF2066" s="4" t="s">
        <v>2935</v>
      </c>
      <c r="AG2066" s="4" t="s">
        <v>2935</v>
      </c>
      <c r="AH2066" s="4" t="s">
        <v>2935</v>
      </c>
      <c r="AI2066" s="4">
        <v>24.271656</v>
      </c>
      <c r="AJ2066" s="4" t="s">
        <v>2924</v>
      </c>
    </row>
    <row r="2067" spans="1:36" hidden="1" x14ac:dyDescent="0.3">
      <c r="A2067" s="1" t="s">
        <v>2061</v>
      </c>
      <c r="B2067" s="2">
        <v>4095757</v>
      </c>
      <c r="C2067" s="3" t="s">
        <v>2919</v>
      </c>
      <c r="D2067" s="4">
        <v>12623.82291846</v>
      </c>
      <c r="E2067" s="3" t="s">
        <v>3098</v>
      </c>
      <c r="F2067" s="3" t="s">
        <v>3098</v>
      </c>
      <c r="G2067" s="3" t="s">
        <v>3099</v>
      </c>
      <c r="H2067" s="3" t="s">
        <v>3156</v>
      </c>
      <c r="I2067" s="3" t="s">
        <v>3499</v>
      </c>
      <c r="J2067" s="4">
        <v>15</v>
      </c>
      <c r="K2067" s="4">
        <v>1.528014</v>
      </c>
      <c r="L2067" s="4">
        <v>4.8509640000000003</v>
      </c>
      <c r="M2067" s="4">
        <v>4.4237489999999999</v>
      </c>
      <c r="N2067" s="4">
        <v>15.960853999999999</v>
      </c>
      <c r="O2067" s="4">
        <v>6.5762460000000003</v>
      </c>
      <c r="P2067" s="4">
        <v>1.590849</v>
      </c>
      <c r="Q2067" s="4">
        <v>8.1885929999999991</v>
      </c>
      <c r="R2067" s="4">
        <v>17.683548999999999</v>
      </c>
      <c r="S2067" s="3" t="s">
        <v>6698</v>
      </c>
      <c r="T2067" s="4">
        <v>17.940000000000001</v>
      </c>
      <c r="U2067" s="4">
        <v>12623.82291846</v>
      </c>
      <c r="V2067" s="10">
        <v>25826.822918000002</v>
      </c>
      <c r="W2067" s="4">
        <v>7.0791527313266398</v>
      </c>
      <c r="X2067" s="4">
        <v>19.170000000000002</v>
      </c>
      <c r="Y2067" s="4">
        <v>14.46</v>
      </c>
      <c r="Z2067" s="4">
        <v>15.960853999999999</v>
      </c>
      <c r="AA2067" s="10">
        <v>12.0467365028</v>
      </c>
      <c r="AB2067" s="10">
        <v>13.5370684776</v>
      </c>
      <c r="AC2067" s="4">
        <v>0.51275199999999999</v>
      </c>
      <c r="AD2067" s="4">
        <v>0.45777522392190001</v>
      </c>
      <c r="AE2067" s="4">
        <v>0.49869884112070001</v>
      </c>
      <c r="AF2067" s="4">
        <v>8.1885929999999991</v>
      </c>
      <c r="AG2067" s="4">
        <v>9.4080120435910999</v>
      </c>
      <c r="AH2067" s="4">
        <v>9.2766317368394997</v>
      </c>
      <c r="AI2067" s="4">
        <v>1.590849</v>
      </c>
      <c r="AJ2067" s="4">
        <v>2.0161829999999998</v>
      </c>
    </row>
    <row r="2068" spans="1:36" hidden="1" x14ac:dyDescent="0.3">
      <c r="A2068" s="1" t="s">
        <v>2062</v>
      </c>
      <c r="B2068" s="2">
        <v>4217494</v>
      </c>
      <c r="C2068" s="3" t="s">
        <v>2919</v>
      </c>
      <c r="D2068" s="4">
        <v>3801.2147057500001</v>
      </c>
      <c r="E2068" s="3" t="s">
        <v>3098</v>
      </c>
      <c r="F2068" s="3" t="s">
        <v>3098</v>
      </c>
      <c r="G2068" s="3" t="s">
        <v>3099</v>
      </c>
      <c r="H2068" s="3" t="s">
        <v>3156</v>
      </c>
      <c r="I2068" s="3" t="s">
        <v>3499</v>
      </c>
      <c r="J2068" s="4">
        <v>20.463079</v>
      </c>
      <c r="K2068" s="4">
        <v>1.8518520000000001</v>
      </c>
      <c r="L2068" s="4">
        <v>5.595173</v>
      </c>
      <c r="M2068" s="4">
        <v>5.595173</v>
      </c>
      <c r="N2068" s="4">
        <v>22.781065000000002</v>
      </c>
      <c r="O2068" s="4">
        <v>1.771744</v>
      </c>
      <c r="P2068" s="4">
        <v>2.5999460000000001</v>
      </c>
      <c r="Q2068" s="4">
        <v>8.4173930000000006</v>
      </c>
      <c r="R2068" s="4">
        <v>18.204969999999999</v>
      </c>
      <c r="S2068" s="3" t="s">
        <v>6699</v>
      </c>
      <c r="T2068" s="4">
        <v>19.25</v>
      </c>
      <c r="U2068" s="4">
        <v>3801.2147057500001</v>
      </c>
      <c r="V2068" s="10">
        <v>24688.214704999999</v>
      </c>
      <c r="W2068" s="4">
        <v>6.5974025974026</v>
      </c>
      <c r="X2068" s="4">
        <v>20.100000000000001</v>
      </c>
      <c r="Y2068" s="4">
        <v>14.93</v>
      </c>
      <c r="Z2068" s="4">
        <v>22.781065000000002</v>
      </c>
      <c r="AA2068" s="10">
        <v>13.007635650999999</v>
      </c>
      <c r="AB2068" s="10">
        <v>14.4296358484</v>
      </c>
      <c r="AC2068" s="4">
        <v>0.490147</v>
      </c>
      <c r="AD2068" s="4">
        <v>0.44951507235350002</v>
      </c>
      <c r="AE2068" s="4">
        <v>0.47212041594900001</v>
      </c>
      <c r="AF2068" s="4">
        <v>8.4173930000000006</v>
      </c>
      <c r="AG2068" s="4">
        <v>9.0433726479257999</v>
      </c>
      <c r="AH2068" s="4">
        <v>8.8963727903086003</v>
      </c>
      <c r="AI2068" s="4">
        <v>2.5999460000000001</v>
      </c>
      <c r="AJ2068" s="4" t="s">
        <v>2924</v>
      </c>
    </row>
    <row r="2069" spans="1:36" hidden="1" x14ac:dyDescent="0.3">
      <c r="A2069" s="1" t="s">
        <v>2063</v>
      </c>
      <c r="B2069" s="2">
        <v>4981337</v>
      </c>
      <c r="C2069" s="3" t="s">
        <v>2936</v>
      </c>
      <c r="D2069" s="4">
        <v>8546.85865319</v>
      </c>
      <c r="E2069" s="3" t="s">
        <v>2925</v>
      </c>
      <c r="F2069" s="3" t="s">
        <v>2981</v>
      </c>
      <c r="G2069" s="3" t="s">
        <v>2982</v>
      </c>
      <c r="H2069" s="3" t="s">
        <v>3293</v>
      </c>
      <c r="I2069" s="3" t="s">
        <v>3689</v>
      </c>
      <c r="J2069" s="4">
        <v>54.983972000000001</v>
      </c>
      <c r="K2069" s="4">
        <v>27.087244999999999</v>
      </c>
      <c r="L2069" s="4">
        <v>26.817387</v>
      </c>
      <c r="M2069" s="4">
        <v>6.5707990000000001</v>
      </c>
      <c r="N2069" s="4">
        <v>54.586022</v>
      </c>
      <c r="O2069" s="4">
        <v>45.084369000000002</v>
      </c>
      <c r="P2069" s="4" t="s">
        <v>2924</v>
      </c>
      <c r="Q2069" s="4">
        <v>18.954858000000002</v>
      </c>
      <c r="R2069" s="4">
        <v>58.618481000000003</v>
      </c>
      <c r="S2069" s="3" t="s">
        <v>6700</v>
      </c>
      <c r="T2069" s="4">
        <v>101.53</v>
      </c>
      <c r="U2069" s="4">
        <v>8546.85865319</v>
      </c>
      <c r="V2069" s="10">
        <v>10701.609653</v>
      </c>
      <c r="W2069" s="4" t="s">
        <v>2935</v>
      </c>
      <c r="X2069" s="4">
        <v>101.76</v>
      </c>
      <c r="Y2069" s="4">
        <v>54.35</v>
      </c>
      <c r="Z2069" s="4">
        <v>54.586022</v>
      </c>
      <c r="AA2069" s="10">
        <v>36.453396524399999</v>
      </c>
      <c r="AB2069" s="10">
        <v>40.4522943419</v>
      </c>
      <c r="AC2069" s="4">
        <v>10.199643999999999</v>
      </c>
      <c r="AD2069" s="4">
        <v>8.5373660228041004</v>
      </c>
      <c r="AE2069" s="4">
        <v>9.1934567252709005</v>
      </c>
      <c r="AF2069" s="4">
        <v>18.954858000000002</v>
      </c>
      <c r="AG2069" s="4">
        <v>20.653939808418201</v>
      </c>
      <c r="AH2069" s="4">
        <v>22.492067490685699</v>
      </c>
      <c r="AI2069" s="4" t="s">
        <v>2924</v>
      </c>
      <c r="AJ2069" s="4" t="s">
        <v>2924</v>
      </c>
    </row>
    <row r="2070" spans="1:36" hidden="1" x14ac:dyDescent="0.3">
      <c r="A2070" s="1" t="s">
        <v>2064</v>
      </c>
      <c r="B2070" s="2">
        <v>4839136</v>
      </c>
      <c r="C2070" s="3" t="s">
        <v>2919</v>
      </c>
      <c r="D2070" s="4">
        <v>1181.5108772399999</v>
      </c>
      <c r="E2070" s="3" t="s">
        <v>2925</v>
      </c>
      <c r="F2070" s="3" t="s">
        <v>2981</v>
      </c>
      <c r="G2070" s="3" t="s">
        <v>2982</v>
      </c>
      <c r="H2070" s="3" t="s">
        <v>3063</v>
      </c>
      <c r="I2070" s="3" t="s">
        <v>3219</v>
      </c>
      <c r="J2070" s="4">
        <v>24.615385</v>
      </c>
      <c r="K2070" s="4">
        <v>28.912466999999999</v>
      </c>
      <c r="L2070" s="5" t="s">
        <v>3797</v>
      </c>
      <c r="M2070" s="4">
        <v>2.4236040000000001</v>
      </c>
      <c r="N2070" s="4">
        <v>19.918033000000001</v>
      </c>
      <c r="O2070" s="4">
        <v>24.3</v>
      </c>
      <c r="P2070" s="4">
        <v>2.4379230000000001</v>
      </c>
      <c r="Q2070" s="4">
        <v>8.483466</v>
      </c>
      <c r="R2070" s="4">
        <v>15.699937</v>
      </c>
      <c r="S2070" s="3" t="s">
        <v>6701</v>
      </c>
      <c r="T2070" s="4">
        <v>9.7200000000000006</v>
      </c>
      <c r="U2070" s="4">
        <v>1181.5108772399999</v>
      </c>
      <c r="V2070" s="10">
        <v>2047.526877</v>
      </c>
      <c r="W2070" s="4" t="s">
        <v>2935</v>
      </c>
      <c r="X2070" s="5" t="s">
        <v>4264</v>
      </c>
      <c r="Y2070" s="4">
        <v>6.95</v>
      </c>
      <c r="Z2070" s="4">
        <v>19.918033000000001</v>
      </c>
      <c r="AA2070" s="10">
        <v>18.932606154999998</v>
      </c>
      <c r="AB2070" s="10">
        <v>17.681407236199998</v>
      </c>
      <c r="AC2070" s="4">
        <v>2.1560429999999999</v>
      </c>
      <c r="AD2070" s="4">
        <v>2.177282460702</v>
      </c>
      <c r="AE2070" s="4">
        <v>2.2122847483299002</v>
      </c>
      <c r="AF2070" s="4">
        <v>8.483466</v>
      </c>
      <c r="AG2070" s="4">
        <v>8.3887875523908004</v>
      </c>
      <c r="AH2070" s="4">
        <v>8.0917656902019992</v>
      </c>
      <c r="AI2070" s="4">
        <v>2.4379230000000001</v>
      </c>
      <c r="AJ2070" s="4">
        <v>2.7906979999999999</v>
      </c>
    </row>
    <row r="2071" spans="1:36" hidden="1" x14ac:dyDescent="0.3">
      <c r="A2071" s="1" t="s">
        <v>2065</v>
      </c>
      <c r="B2071" s="2">
        <v>6874874</v>
      </c>
      <c r="C2071" s="3" t="s">
        <v>2919</v>
      </c>
      <c r="D2071" s="4">
        <v>3179.2432462699999</v>
      </c>
      <c r="E2071" s="3" t="s">
        <v>3107</v>
      </c>
      <c r="F2071" s="3" t="s">
        <v>3108</v>
      </c>
      <c r="G2071" s="3" t="s">
        <v>3212</v>
      </c>
      <c r="H2071" s="3" t="s">
        <v>3474</v>
      </c>
      <c r="I2071" s="3" t="s">
        <v>2950</v>
      </c>
      <c r="J2071" s="4">
        <v>0.117371</v>
      </c>
      <c r="K2071" s="4">
        <v>15.426252</v>
      </c>
      <c r="L2071" s="4">
        <v>10.206718</v>
      </c>
      <c r="M2071" s="4">
        <v>0.94674599999999998</v>
      </c>
      <c r="N2071" s="4" t="s">
        <v>2935</v>
      </c>
      <c r="O2071" s="4" t="s">
        <v>2935</v>
      </c>
      <c r="P2071" s="4" t="s">
        <v>2935</v>
      </c>
      <c r="Q2071" s="4" t="s">
        <v>2935</v>
      </c>
      <c r="R2071" s="4" t="s">
        <v>2935</v>
      </c>
      <c r="S2071" s="3" t="s">
        <v>6702</v>
      </c>
      <c r="T2071" s="4">
        <v>8.5299999999999994</v>
      </c>
      <c r="U2071" s="4">
        <v>3179.2432462699999</v>
      </c>
      <c r="V2071" s="10">
        <v>4465.8432460000004</v>
      </c>
      <c r="W2071" s="4">
        <v>4.6893317702227399</v>
      </c>
      <c r="X2071" s="5" t="s">
        <v>6703</v>
      </c>
      <c r="Y2071" s="5" t="s">
        <v>3783</v>
      </c>
      <c r="Z2071" s="4" t="s">
        <v>2935</v>
      </c>
      <c r="AA2071" s="10">
        <v>11.7105985722</v>
      </c>
      <c r="AB2071" s="10">
        <v>12.885585667200001</v>
      </c>
      <c r="AC2071" s="4" t="s">
        <v>2935</v>
      </c>
      <c r="AD2071" s="4">
        <v>1.7471419849943</v>
      </c>
      <c r="AE2071" s="4">
        <v>1.7763312246117999</v>
      </c>
      <c r="AF2071" s="4" t="s">
        <v>2935</v>
      </c>
      <c r="AG2071" s="4">
        <v>5.7306284818383002</v>
      </c>
      <c r="AH2071" s="4">
        <v>5.8777326391434004</v>
      </c>
      <c r="AI2071" s="4" t="s">
        <v>2935</v>
      </c>
      <c r="AJ2071" s="4" t="s">
        <v>2935</v>
      </c>
    </row>
    <row r="2072" spans="1:36" hidden="1" x14ac:dyDescent="0.3">
      <c r="A2072" s="1" t="s">
        <v>2066</v>
      </c>
      <c r="B2072" s="2">
        <v>4963707</v>
      </c>
      <c r="C2072" s="3" t="s">
        <v>2919</v>
      </c>
      <c r="D2072" s="4">
        <v>4389.23794189</v>
      </c>
      <c r="E2072" s="3" t="s">
        <v>2946</v>
      </c>
      <c r="F2072" s="3" t="s">
        <v>3022</v>
      </c>
      <c r="G2072" s="3" t="s">
        <v>3029</v>
      </c>
      <c r="H2072" s="3" t="s">
        <v>3259</v>
      </c>
      <c r="I2072" s="3" t="s">
        <v>3253</v>
      </c>
      <c r="J2072" s="4">
        <v>54.781694999999999</v>
      </c>
      <c r="K2072" s="4">
        <v>30.558465999999999</v>
      </c>
      <c r="L2072" s="4">
        <v>20.203294</v>
      </c>
      <c r="M2072" s="4">
        <v>5.7989940000000004</v>
      </c>
      <c r="N2072" s="4">
        <v>40.401496000000002</v>
      </c>
      <c r="O2072" s="4">
        <v>13.004495</v>
      </c>
      <c r="P2072" s="4">
        <v>3.3166829999999998</v>
      </c>
      <c r="Q2072" s="4">
        <v>15.310140000000001</v>
      </c>
      <c r="R2072" s="4">
        <v>13.484249</v>
      </c>
      <c r="S2072" s="3" t="s">
        <v>6704</v>
      </c>
      <c r="T2072" s="5" t="s">
        <v>6705</v>
      </c>
      <c r="U2072" s="4">
        <v>4389.23794189</v>
      </c>
      <c r="V2072" s="10">
        <v>4338.4189409999999</v>
      </c>
      <c r="W2072" s="4" t="s">
        <v>2935</v>
      </c>
      <c r="X2072" s="4">
        <v>169.41</v>
      </c>
      <c r="Y2072" s="4">
        <v>90.18</v>
      </c>
      <c r="Z2072" s="4">
        <v>40.401496000000002</v>
      </c>
      <c r="AA2072" s="10">
        <v>24.054936896800001</v>
      </c>
      <c r="AB2072" s="10">
        <v>24.054936896800001</v>
      </c>
      <c r="AC2072" s="4">
        <v>1.095332</v>
      </c>
      <c r="AD2072" s="4">
        <v>1.0326372648941999</v>
      </c>
      <c r="AE2072" s="4">
        <v>1.0326372648941999</v>
      </c>
      <c r="AF2072" s="4">
        <v>15.310140000000001</v>
      </c>
      <c r="AG2072" s="4">
        <v>13.322541236622699</v>
      </c>
      <c r="AH2072" s="4">
        <v>13.322541236622699</v>
      </c>
      <c r="AI2072" s="4">
        <v>3.3166829999999998</v>
      </c>
      <c r="AJ2072" s="4">
        <v>3.3166829999999998</v>
      </c>
    </row>
    <row r="2073" spans="1:36" hidden="1" x14ac:dyDescent="0.3">
      <c r="A2073" s="1" t="s">
        <v>2067</v>
      </c>
      <c r="B2073" s="2">
        <v>5324227</v>
      </c>
      <c r="C2073" s="3" t="s">
        <v>2919</v>
      </c>
      <c r="D2073" s="4">
        <v>789.88002654000002</v>
      </c>
      <c r="E2073" s="3" t="s">
        <v>2920</v>
      </c>
      <c r="F2073" s="3" t="s">
        <v>2921</v>
      </c>
      <c r="G2073" s="3" t="s">
        <v>3114</v>
      </c>
      <c r="H2073" s="3" t="s">
        <v>3114</v>
      </c>
      <c r="I2073" s="3" t="s">
        <v>3051</v>
      </c>
      <c r="J2073" s="4">
        <v>-9.1672499999999992</v>
      </c>
      <c r="K2073" s="4">
        <v>-1.6666669999999999</v>
      </c>
      <c r="L2073" s="4">
        <v>-11.278195999999999</v>
      </c>
      <c r="M2073" s="4">
        <v>4.424779</v>
      </c>
      <c r="N2073" s="4" t="s">
        <v>2924</v>
      </c>
      <c r="O2073" s="4" t="s">
        <v>2924</v>
      </c>
      <c r="P2073" s="4">
        <v>2.2840050000000001</v>
      </c>
      <c r="Q2073" s="4" t="s">
        <v>2924</v>
      </c>
      <c r="R2073" s="4" t="s">
        <v>2924</v>
      </c>
      <c r="S2073" s="3" t="s">
        <v>6706</v>
      </c>
      <c r="T2073" s="4">
        <v>12.98</v>
      </c>
      <c r="U2073" s="4">
        <v>789.88002654000002</v>
      </c>
      <c r="V2073" s="10">
        <v>445.58002599999998</v>
      </c>
      <c r="W2073" s="4" t="s">
        <v>2935</v>
      </c>
      <c r="X2073" s="4">
        <v>19.62</v>
      </c>
      <c r="Y2073" s="5" t="s">
        <v>6707</v>
      </c>
      <c r="Z2073" s="4" t="s">
        <v>2924</v>
      </c>
      <c r="AA2073" s="10" t="s">
        <v>2924</v>
      </c>
      <c r="AB2073" s="10" t="s">
        <v>2924</v>
      </c>
      <c r="AC2073" s="4" t="s">
        <v>2935</v>
      </c>
      <c r="AD2073" s="4" t="s">
        <v>2924</v>
      </c>
      <c r="AE2073" s="4" t="s">
        <v>2924</v>
      </c>
      <c r="AF2073" s="4" t="s">
        <v>2924</v>
      </c>
      <c r="AG2073" s="4" t="s">
        <v>2924</v>
      </c>
      <c r="AH2073" s="4" t="s">
        <v>2924</v>
      </c>
      <c r="AI2073" s="4">
        <v>2.2840050000000001</v>
      </c>
      <c r="AJ2073" s="4">
        <v>2.2840050000000001</v>
      </c>
    </row>
    <row r="2074" spans="1:36" hidden="1" x14ac:dyDescent="0.3">
      <c r="A2074" s="1" t="s">
        <v>2068</v>
      </c>
      <c r="B2074" s="2">
        <v>4282399</v>
      </c>
      <c r="C2074" s="3" t="s">
        <v>2936</v>
      </c>
      <c r="D2074" s="4">
        <v>852.40891308000005</v>
      </c>
      <c r="E2074" s="3" t="s">
        <v>2977</v>
      </c>
      <c r="F2074" s="3" t="s">
        <v>2978</v>
      </c>
      <c r="G2074" s="3" t="s">
        <v>3146</v>
      </c>
      <c r="H2074" s="3" t="s">
        <v>3146</v>
      </c>
      <c r="I2074" s="3" t="s">
        <v>2980</v>
      </c>
      <c r="J2074" s="4">
        <v>-12.569832</v>
      </c>
      <c r="K2074" s="4">
        <v>-22.074688999999999</v>
      </c>
      <c r="L2074" s="4">
        <v>-10.868534</v>
      </c>
      <c r="M2074" s="4">
        <v>2.1762790000000001</v>
      </c>
      <c r="N2074" s="4" t="s">
        <v>2924</v>
      </c>
      <c r="O2074" s="4">
        <v>11.621287000000001</v>
      </c>
      <c r="P2074" s="4">
        <v>1.952995</v>
      </c>
      <c r="Q2074" s="4">
        <v>13.415863</v>
      </c>
      <c r="R2074" s="4" t="s">
        <v>2924</v>
      </c>
      <c r="S2074" s="3" t="s">
        <v>6708</v>
      </c>
      <c r="T2074" s="4">
        <v>18.78</v>
      </c>
      <c r="U2074" s="4">
        <v>852.40891308000005</v>
      </c>
      <c r="V2074" s="10">
        <v>1653.1429129999999</v>
      </c>
      <c r="W2074" s="4">
        <v>5.1118210862619797</v>
      </c>
      <c r="X2074" s="4">
        <v>25.545000000000002</v>
      </c>
      <c r="Y2074" s="4">
        <v>18.079999999999998</v>
      </c>
      <c r="Z2074" s="4" t="s">
        <v>2924</v>
      </c>
      <c r="AA2074" s="10" t="s">
        <v>2924</v>
      </c>
      <c r="AB2074" s="10">
        <v>38.326530612200003</v>
      </c>
      <c r="AC2074" s="4">
        <v>8.2013750000000005</v>
      </c>
      <c r="AD2074" s="4">
        <v>7.9264239862677996</v>
      </c>
      <c r="AE2074" s="4">
        <v>8.1567968565741999</v>
      </c>
      <c r="AF2074" s="4">
        <v>13.415863</v>
      </c>
      <c r="AG2074" s="4">
        <v>12.535205588413699</v>
      </c>
      <c r="AH2074" s="4">
        <v>13.148712468165</v>
      </c>
      <c r="AI2074" s="4">
        <v>1.952995</v>
      </c>
      <c r="AJ2074" s="4">
        <v>2.1746180000000002</v>
      </c>
    </row>
    <row r="2075" spans="1:36" hidden="1" x14ac:dyDescent="0.3">
      <c r="A2075" s="1" t="s">
        <v>2069</v>
      </c>
      <c r="B2075" s="2">
        <v>6331267</v>
      </c>
      <c r="C2075" s="3" t="s">
        <v>2936</v>
      </c>
      <c r="D2075" s="4">
        <v>3789.5924285999999</v>
      </c>
      <c r="E2075" s="3" t="s">
        <v>2925</v>
      </c>
      <c r="F2075" s="3" t="s">
        <v>2997</v>
      </c>
      <c r="G2075" s="3" t="s">
        <v>2998</v>
      </c>
      <c r="H2075" s="3" t="s">
        <v>2998</v>
      </c>
      <c r="I2075" s="3" t="s">
        <v>3527</v>
      </c>
      <c r="J2075" s="4">
        <v>-24.975156999999999</v>
      </c>
      <c r="K2075" s="4">
        <v>-17.934782999999999</v>
      </c>
      <c r="L2075" s="4">
        <v>-5.91249</v>
      </c>
      <c r="M2075" s="4">
        <v>1.6911099999999999</v>
      </c>
      <c r="N2075" s="4">
        <v>19.044283</v>
      </c>
      <c r="O2075" s="4">
        <v>15.073202999999999</v>
      </c>
      <c r="P2075" s="4">
        <v>2.826422</v>
      </c>
      <c r="Q2075" s="4">
        <v>8.3477219999999992</v>
      </c>
      <c r="R2075" s="4">
        <v>13.862883</v>
      </c>
      <c r="S2075" s="3" t="s">
        <v>6709</v>
      </c>
      <c r="T2075" s="4">
        <v>67.95</v>
      </c>
      <c r="U2075" s="4">
        <v>3789.5924285999999</v>
      </c>
      <c r="V2075" s="10">
        <v>5816.6924280000003</v>
      </c>
      <c r="W2075" s="4">
        <v>3.8852097130242802</v>
      </c>
      <c r="X2075" s="4">
        <v>100.91</v>
      </c>
      <c r="Y2075" s="4">
        <v>64.56</v>
      </c>
      <c r="Z2075" s="4">
        <v>19.044283</v>
      </c>
      <c r="AA2075" s="10">
        <v>20.645964997499998</v>
      </c>
      <c r="AB2075" s="10">
        <v>21.075714387600001</v>
      </c>
      <c r="AC2075" s="4">
        <v>0.74542399999999998</v>
      </c>
      <c r="AD2075" s="4">
        <v>0.82373427682919997</v>
      </c>
      <c r="AE2075" s="4">
        <v>0.81960809529860001</v>
      </c>
      <c r="AF2075" s="4">
        <v>8.3477219999999992</v>
      </c>
      <c r="AG2075" s="4">
        <v>8.7492583389337995</v>
      </c>
      <c r="AH2075" s="4">
        <v>9.0517768284296007</v>
      </c>
      <c r="AI2075" s="4">
        <v>2.826422</v>
      </c>
      <c r="AJ2075" s="4">
        <v>9.8893900000000006</v>
      </c>
    </row>
    <row r="2076" spans="1:36" hidden="1" x14ac:dyDescent="0.3">
      <c r="A2076" s="1" t="s">
        <v>2070</v>
      </c>
      <c r="B2076" s="2">
        <v>114286988</v>
      </c>
      <c r="C2076" s="3" t="s">
        <v>2919</v>
      </c>
      <c r="D2076" s="4">
        <v>4199.3513640000001</v>
      </c>
      <c r="E2076" s="3" t="s">
        <v>2937</v>
      </c>
      <c r="F2076" s="3" t="s">
        <v>3060</v>
      </c>
      <c r="G2076" s="3" t="s">
        <v>3178</v>
      </c>
      <c r="H2076" s="3" t="s">
        <v>3179</v>
      </c>
      <c r="I2076" s="3" t="s">
        <v>3558</v>
      </c>
      <c r="J2076" s="4">
        <v>0</v>
      </c>
      <c r="K2076" s="4">
        <v>0</v>
      </c>
      <c r="L2076" s="4">
        <v>0</v>
      </c>
      <c r="M2076" s="4">
        <v>0</v>
      </c>
      <c r="N2076" s="4" t="s">
        <v>2924</v>
      </c>
      <c r="O2076" s="4" t="s">
        <v>2924</v>
      </c>
      <c r="P2076" s="4" t="s">
        <v>2924</v>
      </c>
      <c r="Q2076" s="4" t="s">
        <v>2924</v>
      </c>
      <c r="R2076" s="4" t="s">
        <v>2924</v>
      </c>
      <c r="S2076" s="3" t="s">
        <v>6710</v>
      </c>
      <c r="T2076" s="4">
        <v>12</v>
      </c>
      <c r="U2076" s="4">
        <v>4199.3513640000001</v>
      </c>
      <c r="V2076" s="10">
        <v>5156.5913639999999</v>
      </c>
      <c r="W2076" s="4" t="s">
        <v>2935</v>
      </c>
      <c r="X2076" s="4" t="s">
        <v>2935</v>
      </c>
      <c r="Y2076" s="4" t="s">
        <v>2935</v>
      </c>
      <c r="Z2076" s="4" t="s">
        <v>2924</v>
      </c>
      <c r="AA2076" s="10" t="s">
        <v>2935</v>
      </c>
      <c r="AB2076" s="10" t="s">
        <v>2935</v>
      </c>
      <c r="AC2076" s="4">
        <v>61.147044000000001</v>
      </c>
      <c r="AD2076" s="4" t="s">
        <v>2935</v>
      </c>
      <c r="AE2076" s="4" t="s">
        <v>2935</v>
      </c>
      <c r="AF2076" s="4" t="s">
        <v>2924</v>
      </c>
      <c r="AG2076" s="4" t="s">
        <v>2935</v>
      </c>
      <c r="AH2076" s="4" t="s">
        <v>2935</v>
      </c>
      <c r="AI2076" s="4" t="s">
        <v>2924</v>
      </c>
      <c r="AJ2076" s="4" t="s">
        <v>2924</v>
      </c>
    </row>
    <row r="2077" spans="1:36" hidden="1" x14ac:dyDescent="0.3">
      <c r="A2077" s="1" t="s">
        <v>2071</v>
      </c>
      <c r="B2077" s="2">
        <v>4104752</v>
      </c>
      <c r="C2077" s="3" t="s">
        <v>2919</v>
      </c>
      <c r="D2077" s="4">
        <v>13946.970090229999</v>
      </c>
      <c r="E2077" s="3" t="s">
        <v>2925</v>
      </c>
      <c r="F2077" s="3" t="s">
        <v>2926</v>
      </c>
      <c r="G2077" s="3" t="s">
        <v>3115</v>
      </c>
      <c r="H2077" s="3" t="s">
        <v>3115</v>
      </c>
      <c r="I2077" s="3" t="s">
        <v>3798</v>
      </c>
      <c r="J2077" s="4">
        <v>3.3093729999999999</v>
      </c>
      <c r="K2077" s="4">
        <v>5.2890139999999999</v>
      </c>
      <c r="L2077" s="4">
        <v>4.4785909999999998</v>
      </c>
      <c r="M2077" s="4">
        <v>1.967058</v>
      </c>
      <c r="N2077" s="4">
        <v>31.558598</v>
      </c>
      <c r="O2077" s="4">
        <v>24.814814999999999</v>
      </c>
      <c r="P2077" s="4">
        <v>9.743188</v>
      </c>
      <c r="Q2077" s="4">
        <v>18.701298000000001</v>
      </c>
      <c r="R2077" s="4">
        <v>30.361732</v>
      </c>
      <c r="S2077" s="3" t="s">
        <v>6711</v>
      </c>
      <c r="T2077" s="4">
        <v>366.49</v>
      </c>
      <c r="U2077" s="4">
        <v>13946.970090229999</v>
      </c>
      <c r="V2077" s="10">
        <v>15093.060090000001</v>
      </c>
      <c r="W2077" s="4">
        <v>1.30972195694289</v>
      </c>
      <c r="X2077" s="4">
        <v>422.73</v>
      </c>
      <c r="Y2077" s="4">
        <v>293.51</v>
      </c>
      <c r="Z2077" s="4">
        <v>31.558598</v>
      </c>
      <c r="AA2077" s="10">
        <v>30.836088884399999</v>
      </c>
      <c r="AB2077" s="10">
        <v>32.698848326700002</v>
      </c>
      <c r="AC2077" s="4">
        <v>2.8335669999999999</v>
      </c>
      <c r="AD2077" s="4">
        <v>2.7709823490797998</v>
      </c>
      <c r="AE2077" s="4">
        <v>2.8584791688511002</v>
      </c>
      <c r="AF2077" s="4">
        <v>18.701298000000001</v>
      </c>
      <c r="AG2077" s="4">
        <v>21.335371666264301</v>
      </c>
      <c r="AH2077" s="4">
        <v>22.307097603058502</v>
      </c>
      <c r="AI2077" s="4">
        <v>9.743188</v>
      </c>
      <c r="AJ2077" s="4">
        <v>31.747228</v>
      </c>
    </row>
    <row r="2078" spans="1:36" hidden="1" x14ac:dyDescent="0.3">
      <c r="A2078" s="1" t="s">
        <v>2072</v>
      </c>
      <c r="B2078" s="2">
        <v>100165</v>
      </c>
      <c r="C2078" s="3" t="s">
        <v>2919</v>
      </c>
      <c r="D2078" s="4">
        <v>7056.4549216799996</v>
      </c>
      <c r="E2078" s="3" t="s">
        <v>2930</v>
      </c>
      <c r="F2078" s="3" t="s">
        <v>2931</v>
      </c>
      <c r="G2078" s="3" t="s">
        <v>2931</v>
      </c>
      <c r="H2078" s="3" t="s">
        <v>2932</v>
      </c>
      <c r="I2078" s="3" t="s">
        <v>2933</v>
      </c>
      <c r="J2078" s="4">
        <v>36.987817999999997</v>
      </c>
      <c r="K2078" s="4">
        <v>1.6642699999999999</v>
      </c>
      <c r="L2078" s="4">
        <v>-0.97067999999999999</v>
      </c>
      <c r="M2078" s="4">
        <v>2.986783</v>
      </c>
      <c r="N2078" s="4">
        <v>13.445652173913</v>
      </c>
      <c r="O2078" s="4">
        <v>15.416732</v>
      </c>
      <c r="P2078" s="4">
        <v>1.2315499999999999</v>
      </c>
      <c r="Q2078" s="4" t="s">
        <v>2935</v>
      </c>
      <c r="R2078" s="4" t="s">
        <v>2935</v>
      </c>
      <c r="S2078" s="3" t="s">
        <v>6712</v>
      </c>
      <c r="T2078" s="4">
        <v>98.96</v>
      </c>
      <c r="U2078" s="4">
        <v>7056.4549216799996</v>
      </c>
      <c r="V2078" s="10" t="s">
        <v>2935</v>
      </c>
      <c r="W2078" s="4">
        <v>2.8294260307194801</v>
      </c>
      <c r="X2078" s="5" t="s">
        <v>6713</v>
      </c>
      <c r="Y2078" s="4">
        <v>71.08</v>
      </c>
      <c r="Z2078" s="4">
        <v>13.443826</v>
      </c>
      <c r="AA2078" s="10">
        <v>10.740177989999999</v>
      </c>
      <c r="AB2078" s="10">
        <v>11.5932521087</v>
      </c>
      <c r="AC2078" s="4" t="s">
        <v>2935</v>
      </c>
      <c r="AD2078" s="4" t="s">
        <v>2935</v>
      </c>
      <c r="AE2078" s="4" t="s">
        <v>2935</v>
      </c>
      <c r="AF2078" s="4" t="s">
        <v>2935</v>
      </c>
      <c r="AG2078" s="4" t="s">
        <v>2935</v>
      </c>
      <c r="AH2078" s="4" t="s">
        <v>2935</v>
      </c>
      <c r="AI2078" s="4">
        <v>1.2315499999999999</v>
      </c>
      <c r="AJ2078" s="4">
        <v>1.4682269999999999</v>
      </c>
    </row>
    <row r="2079" spans="1:36" hidden="1" x14ac:dyDescent="0.3">
      <c r="A2079" s="1" t="s">
        <v>2073</v>
      </c>
      <c r="B2079" s="2">
        <v>7462577</v>
      </c>
      <c r="C2079" s="3" t="s">
        <v>2919</v>
      </c>
      <c r="D2079" s="4">
        <v>679.4221149</v>
      </c>
      <c r="E2079" s="3" t="s">
        <v>2925</v>
      </c>
      <c r="F2079" s="3" t="s">
        <v>2981</v>
      </c>
      <c r="G2079" s="3" t="s">
        <v>2982</v>
      </c>
      <c r="H2079" s="3" t="s">
        <v>3174</v>
      </c>
      <c r="I2079" s="3" t="s">
        <v>3187</v>
      </c>
      <c r="J2079" s="4">
        <v>-27.506685000000001</v>
      </c>
      <c r="K2079" s="4">
        <v>-10.445912999999999</v>
      </c>
      <c r="L2079" s="4">
        <v>-12.257282</v>
      </c>
      <c r="M2079" s="4">
        <v>-2.822581</v>
      </c>
      <c r="N2079" s="4">
        <v>26.007193999999998</v>
      </c>
      <c r="O2079" s="4">
        <v>271.125</v>
      </c>
      <c r="P2079" s="4">
        <v>1.764562</v>
      </c>
      <c r="Q2079" s="4">
        <v>10.862334000000001</v>
      </c>
      <c r="R2079" s="4">
        <v>281.25813499999998</v>
      </c>
      <c r="S2079" s="3" t="s">
        <v>6714</v>
      </c>
      <c r="T2079" s="5" t="s">
        <v>6715</v>
      </c>
      <c r="U2079" s="4">
        <v>679.4221149</v>
      </c>
      <c r="V2079" s="10">
        <v>1331.7221139999999</v>
      </c>
      <c r="W2079" s="4" t="s">
        <v>2935</v>
      </c>
      <c r="X2079" s="4">
        <v>16.920000000000002</v>
      </c>
      <c r="Y2079" s="4">
        <v>8.66</v>
      </c>
      <c r="Z2079" s="4">
        <v>26.007193999999998</v>
      </c>
      <c r="AA2079" s="10">
        <v>37.076923076900002</v>
      </c>
      <c r="AB2079" s="10">
        <v>35.441176470499997</v>
      </c>
      <c r="AC2079" s="4">
        <v>1.865672</v>
      </c>
      <c r="AD2079" s="4">
        <v>1.7310793504134001</v>
      </c>
      <c r="AE2079" s="4">
        <v>1.8725601390888</v>
      </c>
      <c r="AF2079" s="4">
        <v>10.862334000000001</v>
      </c>
      <c r="AG2079" s="4">
        <v>12.901746206899199</v>
      </c>
      <c r="AH2079" s="4">
        <v>13.493851609411699</v>
      </c>
      <c r="AI2079" s="4">
        <v>1.764562</v>
      </c>
      <c r="AJ2079" s="4" t="s">
        <v>2924</v>
      </c>
    </row>
    <row r="2080" spans="1:36" hidden="1" x14ac:dyDescent="0.3">
      <c r="A2080" s="1" t="s">
        <v>2074</v>
      </c>
      <c r="B2080" s="2">
        <v>4057019</v>
      </c>
      <c r="C2080" s="3" t="s">
        <v>2936</v>
      </c>
      <c r="D2080" s="4">
        <v>5016.5224163000003</v>
      </c>
      <c r="E2080" s="3" t="s">
        <v>3095</v>
      </c>
      <c r="F2080" s="3" t="s">
        <v>3095</v>
      </c>
      <c r="G2080" s="3" t="s">
        <v>3096</v>
      </c>
      <c r="H2080" s="3" t="s">
        <v>3096</v>
      </c>
      <c r="I2080" s="3" t="s">
        <v>3097</v>
      </c>
      <c r="J2080" s="4">
        <v>14.737095999999999</v>
      </c>
      <c r="K2080" s="4">
        <v>0.63465199999999999</v>
      </c>
      <c r="L2080" s="4">
        <v>-2.0185379999999999</v>
      </c>
      <c r="M2080" s="4">
        <v>1.9721329999999999</v>
      </c>
      <c r="N2080" s="4">
        <v>14.208482999999999</v>
      </c>
      <c r="O2080" s="4" t="s">
        <v>2924</v>
      </c>
      <c r="P2080" s="4">
        <v>1.3819650000000001</v>
      </c>
      <c r="Q2080" s="4">
        <v>9.1186889999999998</v>
      </c>
      <c r="R2080" s="4" t="s">
        <v>2924</v>
      </c>
      <c r="S2080" s="3" t="s">
        <v>6716</v>
      </c>
      <c r="T2080" s="4">
        <v>47.57</v>
      </c>
      <c r="U2080" s="4">
        <v>5016.5224163000003</v>
      </c>
      <c r="V2080" s="10">
        <v>9720.5224159999998</v>
      </c>
      <c r="W2080" s="4">
        <v>4.20433046037419</v>
      </c>
      <c r="X2080" s="4">
        <v>49.85</v>
      </c>
      <c r="Y2080" s="4">
        <v>39.134999999999998</v>
      </c>
      <c r="Z2080" s="4">
        <v>14.208482999999999</v>
      </c>
      <c r="AA2080" s="10">
        <v>15.735503291300001</v>
      </c>
      <c r="AB2080" s="10">
        <v>15.184984198900001</v>
      </c>
      <c r="AC2080" s="4">
        <v>2.909465</v>
      </c>
      <c r="AD2080" s="4">
        <v>2.874870054724</v>
      </c>
      <c r="AE2080" s="4">
        <v>3.1074008758109</v>
      </c>
      <c r="AF2080" s="4">
        <v>9.1186889999999998</v>
      </c>
      <c r="AG2080" s="4">
        <v>8.6917581042040997</v>
      </c>
      <c r="AH2080" s="4">
        <v>9.2467605696398998</v>
      </c>
      <c r="AI2080" s="4">
        <v>1.3819650000000001</v>
      </c>
      <c r="AJ2080" s="4">
        <v>1.3819650000000001</v>
      </c>
    </row>
    <row r="2081" spans="1:36" hidden="1" x14ac:dyDescent="0.3">
      <c r="A2081" s="1" t="s">
        <v>2075</v>
      </c>
      <c r="B2081" s="2">
        <v>4375571</v>
      </c>
      <c r="C2081" s="3" t="s">
        <v>2936</v>
      </c>
      <c r="D2081" s="4">
        <v>6768.8894766000003</v>
      </c>
      <c r="E2081" s="3" t="s">
        <v>3007</v>
      </c>
      <c r="F2081" s="3" t="s">
        <v>3008</v>
      </c>
      <c r="G2081" s="3" t="s">
        <v>3009</v>
      </c>
      <c r="H2081" s="3" t="s">
        <v>3010</v>
      </c>
      <c r="I2081" s="3" t="s">
        <v>3412</v>
      </c>
      <c r="J2081" s="4">
        <v>33.057566000000001</v>
      </c>
      <c r="K2081" s="4">
        <v>0.56448100000000001</v>
      </c>
      <c r="L2081" s="4">
        <v>3.1350199999999999</v>
      </c>
      <c r="M2081" s="4">
        <v>9.1011869999999995</v>
      </c>
      <c r="N2081" s="4">
        <v>20.517364000000001</v>
      </c>
      <c r="O2081" s="4">
        <v>13.812023</v>
      </c>
      <c r="P2081" s="4">
        <v>1.6532230000000001</v>
      </c>
      <c r="Q2081" s="4">
        <v>9.6353770000000001</v>
      </c>
      <c r="R2081" s="4">
        <v>16.878291999999998</v>
      </c>
      <c r="S2081" s="3" t="s">
        <v>6717</v>
      </c>
      <c r="T2081" s="5" t="s">
        <v>6718</v>
      </c>
      <c r="U2081" s="4">
        <v>6768.8894766000003</v>
      </c>
      <c r="V2081" s="10">
        <v>13059.789476</v>
      </c>
      <c r="W2081" s="4" t="s">
        <v>2935</v>
      </c>
      <c r="X2081" s="4">
        <v>118.96</v>
      </c>
      <c r="Y2081" s="4">
        <v>83.73</v>
      </c>
      <c r="Z2081" s="4">
        <v>20.517364000000001</v>
      </c>
      <c r="AA2081" s="10">
        <v>18.339731650699999</v>
      </c>
      <c r="AB2081" s="10">
        <v>18.339731650699999</v>
      </c>
      <c r="AC2081" s="4">
        <v>1.648401</v>
      </c>
      <c r="AD2081" s="4">
        <v>1.6313799462073</v>
      </c>
      <c r="AE2081" s="4">
        <v>1.6313799462073</v>
      </c>
      <c r="AF2081" s="4">
        <v>9.6353770000000001</v>
      </c>
      <c r="AG2081" s="4">
        <v>9.0429230549785</v>
      </c>
      <c r="AH2081" s="4">
        <v>9.0429230549785</v>
      </c>
      <c r="AI2081" s="4">
        <v>1.6532230000000001</v>
      </c>
      <c r="AJ2081" s="4" t="s">
        <v>2924</v>
      </c>
    </row>
    <row r="2082" spans="1:36" hidden="1" x14ac:dyDescent="0.3">
      <c r="A2082" s="1" t="s">
        <v>2076</v>
      </c>
      <c r="B2082" s="2">
        <v>4062379</v>
      </c>
      <c r="C2082" s="3" t="s">
        <v>2919</v>
      </c>
      <c r="D2082" s="4">
        <v>3393.8976699999998</v>
      </c>
      <c r="E2082" s="3" t="s">
        <v>2977</v>
      </c>
      <c r="F2082" s="3" t="s">
        <v>2978</v>
      </c>
      <c r="G2082" s="3" t="s">
        <v>3141</v>
      </c>
      <c r="H2082" s="3" t="s">
        <v>3799</v>
      </c>
      <c r="I2082" s="3" t="s">
        <v>2980</v>
      </c>
      <c r="J2082" s="4">
        <v>-9.5318079999999998</v>
      </c>
      <c r="K2082" s="4">
        <v>4.7399129999999996</v>
      </c>
      <c r="L2082" s="4">
        <v>2.5708169999999999</v>
      </c>
      <c r="M2082" s="4">
        <v>3.1601629999999998</v>
      </c>
      <c r="N2082" s="4">
        <v>205.19047619047601</v>
      </c>
      <c r="O2082" s="4">
        <v>18.541308000000001</v>
      </c>
      <c r="P2082" s="4">
        <v>1.656034</v>
      </c>
      <c r="Q2082" s="4">
        <v>30.458953999999999</v>
      </c>
      <c r="R2082" s="4">
        <v>34.647157</v>
      </c>
      <c r="S2082" s="3" t="s">
        <v>6719</v>
      </c>
      <c r="T2082" s="4">
        <v>43.09</v>
      </c>
      <c r="U2082" s="4">
        <v>3393.8976699999998</v>
      </c>
      <c r="V2082" s="10">
        <v>4290.4786700000004</v>
      </c>
      <c r="W2082" s="4">
        <v>4.1773033186354098</v>
      </c>
      <c r="X2082" s="4">
        <v>50.04</v>
      </c>
      <c r="Y2082" s="4">
        <v>37.060600000000001</v>
      </c>
      <c r="Z2082" s="4">
        <v>216.53266300000001</v>
      </c>
      <c r="AA2082" s="10">
        <v>75.969675599400006</v>
      </c>
      <c r="AB2082" s="10">
        <v>245.17780938830001</v>
      </c>
      <c r="AC2082" s="4">
        <v>4.0536180000000002</v>
      </c>
      <c r="AD2082" s="4">
        <v>4.1907710080229004</v>
      </c>
      <c r="AE2082" s="4">
        <v>4.1008762164646999</v>
      </c>
      <c r="AF2082" s="4">
        <v>30.458953999999999</v>
      </c>
      <c r="AG2082" s="4">
        <v>18.433866194514501</v>
      </c>
      <c r="AH2082" s="4">
        <v>19.196070005133599</v>
      </c>
      <c r="AI2082" s="4">
        <v>1.656034</v>
      </c>
      <c r="AJ2082" s="4">
        <v>1.6676340000000001</v>
      </c>
    </row>
    <row r="2083" spans="1:36" hidden="1" x14ac:dyDescent="0.3">
      <c r="A2083" s="1" t="s">
        <v>2077</v>
      </c>
      <c r="B2083" s="2">
        <v>4991010</v>
      </c>
      <c r="C2083" s="3" t="s">
        <v>2919</v>
      </c>
      <c r="D2083" s="4">
        <v>3483.9077062400002</v>
      </c>
      <c r="E2083" s="3" t="s">
        <v>2937</v>
      </c>
      <c r="F2083" s="3" t="s">
        <v>2938</v>
      </c>
      <c r="G2083" s="3" t="s">
        <v>2994</v>
      </c>
      <c r="H2083" s="3" t="s">
        <v>2995</v>
      </c>
      <c r="I2083" s="3" t="s">
        <v>3800</v>
      </c>
      <c r="J2083" s="4">
        <v>237.89485999999999</v>
      </c>
      <c r="K2083" s="4">
        <v>62.835636000000001</v>
      </c>
      <c r="L2083" s="4">
        <v>8.5327040000000007</v>
      </c>
      <c r="M2083" s="4">
        <v>4.0749649999999997</v>
      </c>
      <c r="N2083" s="4">
        <v>23.586656000000001</v>
      </c>
      <c r="O2083" s="4">
        <v>36.018886999999999</v>
      </c>
      <c r="P2083" s="4">
        <v>7.1944800000000004</v>
      </c>
      <c r="Q2083" s="4">
        <v>16.530608999999998</v>
      </c>
      <c r="R2083" s="4">
        <v>45.637639999999998</v>
      </c>
      <c r="S2083" s="3" t="s">
        <v>6720</v>
      </c>
      <c r="T2083" s="4">
        <v>289.88</v>
      </c>
      <c r="U2083" s="4">
        <v>3483.9077062400002</v>
      </c>
      <c r="V2083" s="10">
        <v>3126.731706</v>
      </c>
      <c r="W2083" s="4">
        <v>0.36566855250448499</v>
      </c>
      <c r="X2083" s="4">
        <v>364.97989999999999</v>
      </c>
      <c r="Y2083" s="4">
        <v>75.05</v>
      </c>
      <c r="Z2083" s="4">
        <v>23.586656000000001</v>
      </c>
      <c r="AA2083" s="10">
        <v>21.128279883299999</v>
      </c>
      <c r="AB2083" s="10">
        <v>21.128279883299999</v>
      </c>
      <c r="AC2083" s="4">
        <v>3.0885690000000001</v>
      </c>
      <c r="AD2083" s="4">
        <v>2.7989257236362999</v>
      </c>
      <c r="AE2083" s="4">
        <v>2.7989257236362999</v>
      </c>
      <c r="AF2083" s="4">
        <v>16.530608999999998</v>
      </c>
      <c r="AG2083" s="4">
        <v>14.845827575155401</v>
      </c>
      <c r="AH2083" s="4">
        <v>14.845827575155401</v>
      </c>
      <c r="AI2083" s="4">
        <v>7.1944800000000004</v>
      </c>
      <c r="AJ2083" s="4">
        <v>7.2168700000000001</v>
      </c>
    </row>
    <row r="2084" spans="1:36" hidden="1" x14ac:dyDescent="0.3">
      <c r="A2084" s="1" t="s">
        <v>1900</v>
      </c>
      <c r="B2084" s="2">
        <v>4203993</v>
      </c>
      <c r="C2084" s="3" t="s">
        <v>2919</v>
      </c>
      <c r="D2084" s="4">
        <v>57535.740200400003</v>
      </c>
      <c r="E2084" s="3" t="s">
        <v>2946</v>
      </c>
      <c r="F2084" s="3" t="s">
        <v>2991</v>
      </c>
      <c r="G2084" s="3" t="s">
        <v>2991</v>
      </c>
      <c r="H2084" s="3" t="s">
        <v>3031</v>
      </c>
      <c r="I2084" s="3" t="s">
        <v>3032</v>
      </c>
      <c r="J2084" s="18">
        <v>13.122127000000001</v>
      </c>
      <c r="K2084" s="18">
        <v>-7.7355720000000003</v>
      </c>
      <c r="L2084" s="18">
        <v>-2.2201110000000002</v>
      </c>
      <c r="M2084" s="18">
        <v>4.3033539999999997</v>
      </c>
      <c r="N2084" s="4">
        <v>21.621777000000002</v>
      </c>
      <c r="O2084" s="4">
        <v>22.294661999999999</v>
      </c>
      <c r="P2084" s="4">
        <v>6.1132559999999998</v>
      </c>
      <c r="Q2084" s="4">
        <v>13.821495000000001</v>
      </c>
      <c r="R2084" s="4">
        <v>32.225279</v>
      </c>
      <c r="S2084" s="3" t="s">
        <v>6489</v>
      </c>
      <c r="T2084" s="4">
        <v>226.38</v>
      </c>
      <c r="U2084" s="4">
        <v>57535.740200400003</v>
      </c>
      <c r="V2084" s="10">
        <v>64905.7402</v>
      </c>
      <c r="W2084" s="4">
        <v>1.79167771004506</v>
      </c>
      <c r="X2084" s="19" t="s">
        <v>6490</v>
      </c>
      <c r="Y2084" s="18">
        <v>198</v>
      </c>
      <c r="Z2084" s="4">
        <v>21.621777000000002</v>
      </c>
      <c r="AA2084" s="10">
        <v>18.373359521400001</v>
      </c>
      <c r="AB2084" s="10">
        <v>17.3648772001</v>
      </c>
      <c r="AC2084" s="4">
        <v>5.0217210000000003</v>
      </c>
      <c r="AD2084" s="4">
        <v>5.264344343386</v>
      </c>
      <c r="AE2084" s="4">
        <v>5.1478991859705996</v>
      </c>
      <c r="AF2084" s="4">
        <v>13.821495000000001</v>
      </c>
      <c r="AG2084" s="4">
        <v>13.533090254100999</v>
      </c>
      <c r="AH2084" s="4">
        <v>13.1904558287064</v>
      </c>
      <c r="AI2084" s="4">
        <v>6.1132559999999998</v>
      </c>
      <c r="AJ2084" s="4" t="s">
        <v>2924</v>
      </c>
    </row>
    <row r="2085" spans="1:36" hidden="1" x14ac:dyDescent="0.3">
      <c r="A2085" s="1" t="s">
        <v>2079</v>
      </c>
      <c r="B2085" s="2">
        <v>4963932</v>
      </c>
      <c r="C2085" s="3" t="s">
        <v>2941</v>
      </c>
      <c r="D2085" s="4">
        <v>939.12120027000003</v>
      </c>
      <c r="E2085" s="3" t="s">
        <v>2946</v>
      </c>
      <c r="F2085" s="3" t="s">
        <v>3022</v>
      </c>
      <c r="G2085" s="3" t="s">
        <v>3029</v>
      </c>
      <c r="H2085" s="3" t="s">
        <v>3030</v>
      </c>
      <c r="I2085" s="3" t="s">
        <v>3678</v>
      </c>
      <c r="J2085" s="4">
        <v>201.91082800000001</v>
      </c>
      <c r="K2085" s="4">
        <v>45.995893000000002</v>
      </c>
      <c r="L2085" s="4">
        <v>30.698529000000001</v>
      </c>
      <c r="M2085" s="4">
        <v>19.495798000000001</v>
      </c>
      <c r="N2085" s="4" t="s">
        <v>2924</v>
      </c>
      <c r="O2085" s="4" t="s">
        <v>2924</v>
      </c>
      <c r="P2085" s="4">
        <v>1.698925</v>
      </c>
      <c r="Q2085" s="4">
        <v>277.24888499999997</v>
      </c>
      <c r="R2085" s="4" t="s">
        <v>2935</v>
      </c>
      <c r="S2085" s="3" t="s">
        <v>6722</v>
      </c>
      <c r="T2085" s="5" t="s">
        <v>4922</v>
      </c>
      <c r="U2085" s="4">
        <v>939.12120027000003</v>
      </c>
      <c r="V2085" s="10">
        <v>1069.6261999999999</v>
      </c>
      <c r="W2085" s="4" t="s">
        <v>2935</v>
      </c>
      <c r="X2085" s="5" t="s">
        <v>6723</v>
      </c>
      <c r="Y2085" s="5" t="s">
        <v>6724</v>
      </c>
      <c r="Z2085" s="4" t="s">
        <v>2924</v>
      </c>
      <c r="AA2085" s="10">
        <v>38.021390374299997</v>
      </c>
      <c r="AB2085" s="10" t="s">
        <v>2924</v>
      </c>
      <c r="AC2085" s="4">
        <v>4.8383390000000004</v>
      </c>
      <c r="AD2085" s="4">
        <v>2.5986292420744999</v>
      </c>
      <c r="AE2085" s="4">
        <v>3.0348384450590999</v>
      </c>
      <c r="AF2085" s="4">
        <v>277.24888499999997</v>
      </c>
      <c r="AG2085" s="4">
        <v>10.886259893928701</v>
      </c>
      <c r="AH2085" s="4">
        <v>14.9885871766921</v>
      </c>
      <c r="AI2085" s="4">
        <v>1.698925</v>
      </c>
      <c r="AJ2085" s="4" t="s">
        <v>2924</v>
      </c>
    </row>
    <row r="2086" spans="1:36" hidden="1" x14ac:dyDescent="0.3">
      <c r="A2086" s="1" t="s">
        <v>2080</v>
      </c>
      <c r="B2086" s="2">
        <v>4062397</v>
      </c>
      <c r="C2086" s="3" t="s">
        <v>2936</v>
      </c>
      <c r="D2086" s="4">
        <v>28418.461871250001</v>
      </c>
      <c r="E2086" s="3" t="s">
        <v>3033</v>
      </c>
      <c r="F2086" s="3" t="s">
        <v>3033</v>
      </c>
      <c r="G2086" s="3" t="s">
        <v>3034</v>
      </c>
      <c r="H2086" s="3" t="s">
        <v>3073</v>
      </c>
      <c r="I2086" s="3" t="s">
        <v>3231</v>
      </c>
      <c r="J2086" s="4">
        <v>-10.113595</v>
      </c>
      <c r="K2086" s="4">
        <v>-2.005433</v>
      </c>
      <c r="L2086" s="4">
        <v>-3.120063</v>
      </c>
      <c r="M2086" s="4">
        <v>9.7934999999999994E-2</v>
      </c>
      <c r="N2086" s="4">
        <v>19.462076</v>
      </c>
      <c r="O2086" s="4">
        <v>22.488081999999999</v>
      </c>
      <c r="P2086" s="4">
        <v>3.6536689999999998</v>
      </c>
      <c r="Q2086" s="4">
        <v>10.897766000000001</v>
      </c>
      <c r="R2086" s="4">
        <v>28.850114999999999</v>
      </c>
      <c r="S2086" s="3" t="s">
        <v>6725</v>
      </c>
      <c r="T2086" s="4">
        <v>122.65</v>
      </c>
      <c r="U2086" s="4">
        <v>28418.461871250001</v>
      </c>
      <c r="V2086" s="10">
        <v>34461.461871</v>
      </c>
      <c r="W2086" s="4">
        <v>2.2176926212800701</v>
      </c>
      <c r="X2086" s="4">
        <v>151.16</v>
      </c>
      <c r="Y2086" s="5" t="s">
        <v>6531</v>
      </c>
      <c r="Z2086" s="4">
        <v>19.462076</v>
      </c>
      <c r="AA2086" s="10">
        <v>14.3470428598</v>
      </c>
      <c r="AB2086" s="10">
        <v>15.0039207147</v>
      </c>
      <c r="AC2086" s="4">
        <v>1.91134</v>
      </c>
      <c r="AD2086" s="4">
        <v>2.1283517343852001</v>
      </c>
      <c r="AE2086" s="4">
        <v>1.9237752360294</v>
      </c>
      <c r="AF2086" s="4">
        <v>10.897766000000001</v>
      </c>
      <c r="AG2086" s="4">
        <v>11.362121385895801</v>
      </c>
      <c r="AH2086" s="4">
        <v>11.431401298158701</v>
      </c>
      <c r="AI2086" s="4">
        <v>3.6536689999999998</v>
      </c>
      <c r="AJ2086" s="4" t="s">
        <v>2924</v>
      </c>
    </row>
    <row r="2087" spans="1:36" hidden="1" x14ac:dyDescent="0.3">
      <c r="A2087" s="1" t="s">
        <v>2081</v>
      </c>
      <c r="B2087" s="2">
        <v>4057058</v>
      </c>
      <c r="C2087" s="3" t="s">
        <v>2936</v>
      </c>
      <c r="D2087" s="4">
        <v>25423.066672249999</v>
      </c>
      <c r="E2087" s="3" t="s">
        <v>3095</v>
      </c>
      <c r="F2087" s="3" t="s">
        <v>3095</v>
      </c>
      <c r="G2087" s="3" t="s">
        <v>3096</v>
      </c>
      <c r="H2087" s="3" t="s">
        <v>3096</v>
      </c>
      <c r="I2087" s="3" t="s">
        <v>3097</v>
      </c>
      <c r="J2087" s="4">
        <v>30.938807000000001</v>
      </c>
      <c r="K2087" s="4">
        <v>9.1917589999999993</v>
      </c>
      <c r="L2087" s="4">
        <v>5.4161570000000001</v>
      </c>
      <c r="M2087" s="4">
        <v>2.2255189999999998</v>
      </c>
      <c r="N2087" s="4">
        <v>31.036035999999999</v>
      </c>
      <c r="O2087" s="4" t="s">
        <v>2924</v>
      </c>
      <c r="P2087" s="4">
        <v>1.8035699999999999</v>
      </c>
      <c r="Q2087" s="4">
        <v>12.524348</v>
      </c>
      <c r="R2087" s="4" t="s">
        <v>2924</v>
      </c>
      <c r="S2087" s="3" t="s">
        <v>6726</v>
      </c>
      <c r="T2087" s="4">
        <v>34.450000000000003</v>
      </c>
      <c r="U2087" s="4">
        <v>25423.066672249999</v>
      </c>
      <c r="V2087" s="10">
        <v>41443.066672000001</v>
      </c>
      <c r="W2087" s="4">
        <v>2.9898403483309099</v>
      </c>
      <c r="X2087" s="4">
        <v>35</v>
      </c>
      <c r="Y2087" s="4">
        <v>25.35</v>
      </c>
      <c r="Z2087" s="4">
        <v>31.036035999999999</v>
      </c>
      <c r="AA2087" s="10">
        <v>20.1367781155</v>
      </c>
      <c r="AB2087" s="10">
        <v>20.150441028500001</v>
      </c>
      <c r="AC2087" s="5" t="s">
        <v>6727</v>
      </c>
      <c r="AD2087" s="4">
        <v>5.8437668728396996</v>
      </c>
      <c r="AE2087" s="4">
        <v>4.9361176280882004</v>
      </c>
      <c r="AF2087" s="4">
        <v>12.524348</v>
      </c>
      <c r="AG2087" s="4">
        <v>13.326505078456901</v>
      </c>
      <c r="AH2087" s="4">
        <v>11.861629196771601</v>
      </c>
      <c r="AI2087" s="4">
        <v>1.8035699999999999</v>
      </c>
      <c r="AJ2087" s="4">
        <v>2.2042359999999999</v>
      </c>
    </row>
    <row r="2088" spans="1:36" hidden="1" x14ac:dyDescent="0.3">
      <c r="A2088" s="1" t="s">
        <v>2082</v>
      </c>
      <c r="B2088" s="2">
        <v>4023061</v>
      </c>
      <c r="C2088" s="3" t="s">
        <v>2919</v>
      </c>
      <c r="D2088" s="4">
        <v>856.34788056000002</v>
      </c>
      <c r="E2088" s="3" t="s">
        <v>2930</v>
      </c>
      <c r="F2088" s="3" t="s">
        <v>2954</v>
      </c>
      <c r="G2088" s="3" t="s">
        <v>3106</v>
      </c>
      <c r="H2088" s="3" t="s">
        <v>3106</v>
      </c>
      <c r="I2088" s="3" t="s">
        <v>3043</v>
      </c>
      <c r="J2088" s="4">
        <v>23.129252000000001</v>
      </c>
      <c r="K2088" s="4">
        <v>-0.137931</v>
      </c>
      <c r="L2088" s="4">
        <v>11.156601999999999</v>
      </c>
      <c r="M2088" s="4">
        <v>-6.3389389999999999</v>
      </c>
      <c r="N2088" s="4">
        <v>19.709619</v>
      </c>
      <c r="O2088" s="4" t="s">
        <v>2924</v>
      </c>
      <c r="P2088" s="4">
        <v>0.70254899999999998</v>
      </c>
      <c r="Q2088" s="4">
        <v>13.141223</v>
      </c>
      <c r="R2088" s="4" t="s">
        <v>2924</v>
      </c>
      <c r="S2088" s="3" t="s">
        <v>6728</v>
      </c>
      <c r="T2088" s="4">
        <v>21.72</v>
      </c>
      <c r="U2088" s="4">
        <v>856.34788056000002</v>
      </c>
      <c r="V2088" s="10">
        <v>4118.6168799999996</v>
      </c>
      <c r="W2088" s="4" t="s">
        <v>2935</v>
      </c>
      <c r="X2088" s="4">
        <v>31.43</v>
      </c>
      <c r="Y2088" s="4">
        <v>17.34</v>
      </c>
      <c r="Z2088" s="4">
        <v>19.709619</v>
      </c>
      <c r="AA2088" s="10">
        <v>11.7832148863</v>
      </c>
      <c r="AB2088" s="10">
        <v>12.751492664300001</v>
      </c>
      <c r="AC2088" s="4">
        <v>3.949916</v>
      </c>
      <c r="AD2088" s="4">
        <v>3.5724298642671002</v>
      </c>
      <c r="AE2088" s="4">
        <v>3.7541045869234999</v>
      </c>
      <c r="AF2088" s="4">
        <v>13.141223</v>
      </c>
      <c r="AG2088" s="4">
        <v>11.0274911824075</v>
      </c>
      <c r="AH2088" s="4">
        <v>12.004293034242099</v>
      </c>
      <c r="AI2088" s="4">
        <v>0.70254899999999998</v>
      </c>
      <c r="AJ2088" s="4">
        <v>1.075993</v>
      </c>
    </row>
    <row r="2089" spans="1:36" hidden="1" x14ac:dyDescent="0.3">
      <c r="A2089" s="1" t="s">
        <v>2083</v>
      </c>
      <c r="B2089" s="2">
        <v>5319641</v>
      </c>
      <c r="C2089" s="3" t="s">
        <v>2919</v>
      </c>
      <c r="D2089" s="4">
        <v>1388.5143865</v>
      </c>
      <c r="E2089" s="3" t="s">
        <v>2920</v>
      </c>
      <c r="F2089" s="3" t="s">
        <v>2921</v>
      </c>
      <c r="G2089" s="3" t="s">
        <v>2942</v>
      </c>
      <c r="H2089" s="3" t="s">
        <v>2942</v>
      </c>
      <c r="I2089" s="3" t="s">
        <v>2943</v>
      </c>
      <c r="J2089" s="4">
        <v>320.90416900000002</v>
      </c>
      <c r="K2089" s="4">
        <v>49.718649999999997</v>
      </c>
      <c r="L2089" s="4">
        <v>3.1141869999999998</v>
      </c>
      <c r="M2089" s="4">
        <v>3.8182830000000001</v>
      </c>
      <c r="N2089" s="4" t="s">
        <v>2924</v>
      </c>
      <c r="O2089" s="4" t="s">
        <v>2924</v>
      </c>
      <c r="P2089" s="5" t="s">
        <v>3801</v>
      </c>
      <c r="Q2089" s="4" t="s">
        <v>2924</v>
      </c>
      <c r="R2089" s="4" t="s">
        <v>2924</v>
      </c>
      <c r="S2089" s="3" t="s">
        <v>6729</v>
      </c>
      <c r="T2089" s="4">
        <v>74.5</v>
      </c>
      <c r="U2089" s="4">
        <v>1388.5143865</v>
      </c>
      <c r="V2089" s="10">
        <v>979.00138600000002</v>
      </c>
      <c r="W2089" s="4" t="s">
        <v>2935</v>
      </c>
      <c r="X2089" s="4">
        <v>86.93</v>
      </c>
      <c r="Y2089" s="4">
        <v>14.775</v>
      </c>
      <c r="Z2089" s="4" t="s">
        <v>2924</v>
      </c>
      <c r="AA2089" s="10" t="s">
        <v>2924</v>
      </c>
      <c r="AB2089" s="10" t="s">
        <v>2924</v>
      </c>
      <c r="AC2089" s="4" t="s">
        <v>2924</v>
      </c>
      <c r="AD2089" s="4" t="s">
        <v>2924</v>
      </c>
      <c r="AE2089" s="4" t="s">
        <v>2924</v>
      </c>
      <c r="AF2089" s="4" t="s">
        <v>2924</v>
      </c>
      <c r="AG2089" s="4" t="s">
        <v>2924</v>
      </c>
      <c r="AH2089" s="4" t="s">
        <v>2924</v>
      </c>
      <c r="AI2089" s="5" t="s">
        <v>3801</v>
      </c>
      <c r="AJ2089" s="5" t="s">
        <v>3801</v>
      </c>
    </row>
    <row r="2090" spans="1:36" hidden="1" x14ac:dyDescent="0.3">
      <c r="A2090" s="1" t="s">
        <v>2084</v>
      </c>
      <c r="B2090" s="2">
        <v>1023519</v>
      </c>
      <c r="C2090" s="3" t="s">
        <v>2919</v>
      </c>
      <c r="D2090" s="4">
        <v>1269.3354008399999</v>
      </c>
      <c r="E2090" s="3" t="s">
        <v>2930</v>
      </c>
      <c r="F2090" s="3" t="s">
        <v>2931</v>
      </c>
      <c r="G2090" s="3" t="s">
        <v>2931</v>
      </c>
      <c r="H2090" s="3" t="s">
        <v>2932</v>
      </c>
      <c r="I2090" s="3" t="s">
        <v>2933</v>
      </c>
      <c r="J2090" s="4">
        <v>51.041995999999997</v>
      </c>
      <c r="K2090" s="4">
        <v>22.246358000000001</v>
      </c>
      <c r="L2090" s="4">
        <v>13.312804</v>
      </c>
      <c r="M2090" s="4">
        <v>2.1351550000000001</v>
      </c>
      <c r="N2090" s="4">
        <v>9.5861723446893805</v>
      </c>
      <c r="O2090" s="4" t="s">
        <v>2935</v>
      </c>
      <c r="P2090" s="4">
        <v>1.692196</v>
      </c>
      <c r="Q2090" s="4" t="s">
        <v>2935</v>
      </c>
      <c r="R2090" s="4" t="s">
        <v>2935</v>
      </c>
      <c r="S2090" s="3" t="s">
        <v>6730</v>
      </c>
      <c r="T2090" s="4">
        <v>95.67</v>
      </c>
      <c r="U2090" s="4">
        <v>1269.3354008399999</v>
      </c>
      <c r="V2090" s="10" t="s">
        <v>2935</v>
      </c>
      <c r="W2090" s="4">
        <v>2.9267272917319902</v>
      </c>
      <c r="X2090" s="4">
        <v>97.21</v>
      </c>
      <c r="Y2090" s="4">
        <v>61.24</v>
      </c>
      <c r="Z2090" s="4">
        <v>9.5765770000000003</v>
      </c>
      <c r="AA2090" s="10">
        <v>10.7979683972</v>
      </c>
      <c r="AB2090" s="10" t="s">
        <v>2935</v>
      </c>
      <c r="AC2090" s="4" t="s">
        <v>2935</v>
      </c>
      <c r="AD2090" s="4" t="s">
        <v>2935</v>
      </c>
      <c r="AE2090" s="4" t="s">
        <v>2935</v>
      </c>
      <c r="AF2090" s="4" t="s">
        <v>2935</v>
      </c>
      <c r="AG2090" s="4" t="s">
        <v>2935</v>
      </c>
      <c r="AH2090" s="4" t="s">
        <v>2935</v>
      </c>
      <c r="AI2090" s="4">
        <v>1.692196</v>
      </c>
      <c r="AJ2090" s="4">
        <v>1.692196</v>
      </c>
    </row>
    <row r="2091" spans="1:36" hidden="1" x14ac:dyDescent="0.3">
      <c r="A2091" s="1" t="s">
        <v>2085</v>
      </c>
      <c r="B2091" s="2">
        <v>4991396</v>
      </c>
      <c r="C2091" s="3" t="s">
        <v>2919</v>
      </c>
      <c r="D2091" s="4">
        <v>678.41499792000002</v>
      </c>
      <c r="E2091" s="3" t="s">
        <v>2937</v>
      </c>
      <c r="F2091" s="3" t="s">
        <v>2938</v>
      </c>
      <c r="G2091" s="3" t="s">
        <v>2994</v>
      </c>
      <c r="H2091" s="3" t="s">
        <v>2995</v>
      </c>
      <c r="I2091" s="3" t="s">
        <v>3622</v>
      </c>
      <c r="J2091" s="4">
        <v>5.3063710000000004</v>
      </c>
      <c r="K2091" s="4">
        <v>18.850279</v>
      </c>
      <c r="L2091" s="4">
        <v>12.071197</v>
      </c>
      <c r="M2091" s="4">
        <v>3.349996</v>
      </c>
      <c r="N2091" s="4">
        <v>20.842611999999999</v>
      </c>
      <c r="O2091" s="4">
        <v>15.708778000000001</v>
      </c>
      <c r="P2091" s="4">
        <v>1.5814410000000001</v>
      </c>
      <c r="Q2091" s="4">
        <v>10.489291</v>
      </c>
      <c r="R2091" s="4">
        <v>18.625389999999999</v>
      </c>
      <c r="S2091" s="3" t="s">
        <v>6731</v>
      </c>
      <c r="T2091" s="4">
        <v>138.52000000000001</v>
      </c>
      <c r="U2091" s="4">
        <v>678.41499792000002</v>
      </c>
      <c r="V2091" s="10">
        <v>674.74199699999997</v>
      </c>
      <c r="W2091" s="4">
        <v>0.57753393011839405</v>
      </c>
      <c r="X2091" s="4">
        <v>142.91</v>
      </c>
      <c r="Y2091" s="5" t="s">
        <v>6732</v>
      </c>
      <c r="Z2091" s="4">
        <v>20.842611999999999</v>
      </c>
      <c r="AA2091" s="10">
        <v>15.560439560439599</v>
      </c>
      <c r="AB2091" s="10">
        <v>14.6970253396989</v>
      </c>
      <c r="AC2091" s="4">
        <v>1.1792069999999999</v>
      </c>
      <c r="AD2091" s="4">
        <v>0.57069296991219998</v>
      </c>
      <c r="AE2091" s="4">
        <v>0.57442704055000005</v>
      </c>
      <c r="AF2091" s="4">
        <v>10.489291</v>
      </c>
      <c r="AG2091" s="4" t="s">
        <v>2935</v>
      </c>
      <c r="AH2091" s="4" t="s">
        <v>2935</v>
      </c>
      <c r="AI2091" s="4">
        <v>1.5814410000000001</v>
      </c>
      <c r="AJ2091" s="4">
        <v>1.742521</v>
      </c>
    </row>
    <row r="2092" spans="1:36" hidden="1" x14ac:dyDescent="0.3">
      <c r="A2092" s="1" t="s">
        <v>2086</v>
      </c>
      <c r="B2092" s="2">
        <v>102284</v>
      </c>
      <c r="C2092" s="3" t="s">
        <v>2919</v>
      </c>
      <c r="D2092" s="4">
        <v>1034.0198894</v>
      </c>
      <c r="E2092" s="3" t="s">
        <v>2930</v>
      </c>
      <c r="F2092" s="3" t="s">
        <v>2931</v>
      </c>
      <c r="G2092" s="3" t="s">
        <v>2931</v>
      </c>
      <c r="H2092" s="3" t="s">
        <v>2932</v>
      </c>
      <c r="I2092" s="3" t="s">
        <v>2933</v>
      </c>
      <c r="J2092" s="4">
        <v>42.539526000000002</v>
      </c>
      <c r="K2092" s="4">
        <v>20.812394999999999</v>
      </c>
      <c r="L2092" s="4">
        <v>18.140868000000001</v>
      </c>
      <c r="M2092" s="4">
        <v>3.0725259999999999</v>
      </c>
      <c r="N2092" s="4">
        <v>14.6446700507614</v>
      </c>
      <c r="O2092" s="4">
        <v>11.12182</v>
      </c>
      <c r="P2092" s="4">
        <v>1.014737</v>
      </c>
      <c r="Q2092" s="4" t="s">
        <v>2935</v>
      </c>
      <c r="R2092" s="4" t="s">
        <v>2935</v>
      </c>
      <c r="S2092" s="3" t="s">
        <v>6733</v>
      </c>
      <c r="T2092" s="4">
        <v>28.85</v>
      </c>
      <c r="U2092" s="4">
        <v>1034.0198894</v>
      </c>
      <c r="V2092" s="10" t="s">
        <v>2935</v>
      </c>
      <c r="W2092" s="4">
        <v>4.2980935875216604</v>
      </c>
      <c r="X2092" s="4">
        <v>29.15</v>
      </c>
      <c r="Y2092" s="4">
        <v>18.63</v>
      </c>
      <c r="Z2092" s="4">
        <v>14.64467</v>
      </c>
      <c r="AA2092" s="10">
        <v>13.581583654999999</v>
      </c>
      <c r="AB2092" s="10">
        <v>14.5340050377</v>
      </c>
      <c r="AC2092" s="4" t="s">
        <v>2935</v>
      </c>
      <c r="AD2092" s="4" t="s">
        <v>2935</v>
      </c>
      <c r="AE2092" s="4" t="s">
        <v>2935</v>
      </c>
      <c r="AF2092" s="4" t="s">
        <v>2935</v>
      </c>
      <c r="AG2092" s="4" t="s">
        <v>2935</v>
      </c>
      <c r="AH2092" s="4" t="s">
        <v>2935</v>
      </c>
      <c r="AI2092" s="4">
        <v>1.014737</v>
      </c>
      <c r="AJ2092" s="4">
        <v>1.448075</v>
      </c>
    </row>
    <row r="2093" spans="1:36" hidden="1" x14ac:dyDescent="0.3">
      <c r="A2093" s="1" t="s">
        <v>2087</v>
      </c>
      <c r="B2093" s="2">
        <v>4412410</v>
      </c>
      <c r="C2093" s="3" t="s">
        <v>2919</v>
      </c>
      <c r="D2093" s="4">
        <v>2195.1203098000001</v>
      </c>
      <c r="E2093" s="3" t="s">
        <v>2920</v>
      </c>
      <c r="F2093" s="3" t="s">
        <v>2961</v>
      </c>
      <c r="G2093" s="3" t="s">
        <v>2974</v>
      </c>
      <c r="H2093" s="3" t="s">
        <v>3005</v>
      </c>
      <c r="I2093" s="3" t="s">
        <v>3413</v>
      </c>
      <c r="J2093" s="4">
        <v>9.1778200000000005</v>
      </c>
      <c r="K2093" s="4">
        <v>13.801693999999999</v>
      </c>
      <c r="L2093" s="4">
        <v>14.142929000000001</v>
      </c>
      <c r="M2093" s="4">
        <v>1.601424</v>
      </c>
      <c r="N2093" s="4">
        <v>17.006701</v>
      </c>
      <c r="O2093" s="4">
        <v>12.168354000000001</v>
      </c>
      <c r="P2093" s="4">
        <v>1.1429720000000001</v>
      </c>
      <c r="Q2093" s="4">
        <v>5.6025070000000001</v>
      </c>
      <c r="R2093" s="4">
        <v>35.200659999999999</v>
      </c>
      <c r="S2093" s="3" t="s">
        <v>6734</v>
      </c>
      <c r="T2093" s="4">
        <v>22.84</v>
      </c>
      <c r="U2093" s="4">
        <v>2195.1203098000001</v>
      </c>
      <c r="V2093" s="10">
        <v>2204.4633090000002</v>
      </c>
      <c r="W2093" s="4">
        <v>3.6777583187390501</v>
      </c>
      <c r="X2093" s="4">
        <v>23.43</v>
      </c>
      <c r="Y2093" s="4">
        <v>17.954999999999998</v>
      </c>
      <c r="Z2093" s="4">
        <v>17.263794000000001</v>
      </c>
      <c r="AA2093" s="10">
        <v>18.283701569000002</v>
      </c>
      <c r="AB2093" s="10">
        <v>17.740632573100001</v>
      </c>
      <c r="AC2093" s="4">
        <v>1.6631469999999999</v>
      </c>
      <c r="AD2093" s="4">
        <v>2.2281293852655999</v>
      </c>
      <c r="AE2093" s="4">
        <v>2.2261314035390001</v>
      </c>
      <c r="AF2093" s="4">
        <v>5.6025070000000001</v>
      </c>
      <c r="AG2093" s="4">
        <v>8.8202452865217005</v>
      </c>
      <c r="AH2093" s="4">
        <v>8.8727635755743002</v>
      </c>
      <c r="AI2093" s="4">
        <v>1.1429720000000001</v>
      </c>
      <c r="AJ2093" s="4">
        <v>3.1966410000000001</v>
      </c>
    </row>
    <row r="2094" spans="1:36" hidden="1" x14ac:dyDescent="0.3">
      <c r="A2094" s="1" t="s">
        <v>2088</v>
      </c>
      <c r="B2094" s="2">
        <v>4811094</v>
      </c>
      <c r="C2094" s="3" t="s">
        <v>2936</v>
      </c>
      <c r="D2094" s="4">
        <v>4192.0527719000002</v>
      </c>
      <c r="E2094" s="3" t="s">
        <v>2920</v>
      </c>
      <c r="F2094" s="3" t="s">
        <v>2921</v>
      </c>
      <c r="G2094" s="3" t="s">
        <v>3114</v>
      </c>
      <c r="H2094" s="3" t="s">
        <v>3114</v>
      </c>
      <c r="I2094" s="3" t="s">
        <v>3051</v>
      </c>
      <c r="J2094" s="4">
        <v>45.490397999999999</v>
      </c>
      <c r="K2094" s="4">
        <v>19.675598999999998</v>
      </c>
      <c r="L2094" s="4">
        <v>18.274324</v>
      </c>
      <c r="M2094" s="4">
        <v>3.0233120000000002</v>
      </c>
      <c r="N2094" s="4">
        <v>20.695122000000001</v>
      </c>
      <c r="O2094" s="4">
        <v>16.585222999999999</v>
      </c>
      <c r="P2094" s="4">
        <v>2.4223479999999999</v>
      </c>
      <c r="Q2094" s="4">
        <v>12.26787</v>
      </c>
      <c r="R2094" s="4">
        <v>23.489239999999999</v>
      </c>
      <c r="S2094" s="3" t="s">
        <v>6735</v>
      </c>
      <c r="T2094" s="4">
        <v>84.85</v>
      </c>
      <c r="U2094" s="4">
        <v>4192.0527719000002</v>
      </c>
      <c r="V2094" s="10">
        <v>5201.3927709999998</v>
      </c>
      <c r="W2094" s="4" t="s">
        <v>2935</v>
      </c>
      <c r="X2094" s="4">
        <v>85.22</v>
      </c>
      <c r="Y2094" s="4">
        <v>56.61</v>
      </c>
      <c r="Z2094" s="4">
        <v>20.695122000000001</v>
      </c>
      <c r="AA2094" s="10">
        <v>17.8147767116</v>
      </c>
      <c r="AB2094" s="10">
        <v>19.121126760500001</v>
      </c>
      <c r="AC2094" s="4">
        <v>4.6831589999999998</v>
      </c>
      <c r="AD2094" s="4">
        <v>4.5371162963248999</v>
      </c>
      <c r="AE2094" s="4">
        <v>4.5947648926542</v>
      </c>
      <c r="AF2094" s="4">
        <v>12.26787</v>
      </c>
      <c r="AG2094" s="4">
        <v>13.3707840507666</v>
      </c>
      <c r="AH2094" s="4">
        <v>13.9620514569982</v>
      </c>
      <c r="AI2094" s="4">
        <v>2.4223479999999999</v>
      </c>
      <c r="AJ2094" s="4" t="s">
        <v>2924</v>
      </c>
    </row>
    <row r="2095" spans="1:36" hidden="1" x14ac:dyDescent="0.3">
      <c r="A2095" s="1" t="s">
        <v>2089</v>
      </c>
      <c r="B2095" s="2">
        <v>4912122</v>
      </c>
      <c r="C2095" s="3" t="s">
        <v>2919</v>
      </c>
      <c r="D2095" s="4">
        <v>2691.4929090400001</v>
      </c>
      <c r="E2095" s="3" t="s">
        <v>3007</v>
      </c>
      <c r="F2095" s="3" t="s">
        <v>3075</v>
      </c>
      <c r="G2095" s="3" t="s">
        <v>3075</v>
      </c>
      <c r="H2095" s="3" t="s">
        <v>3276</v>
      </c>
      <c r="I2095" s="3" t="s">
        <v>3277</v>
      </c>
      <c r="J2095" s="4">
        <v>32.625681999999998</v>
      </c>
      <c r="K2095" s="4">
        <v>4.3377410000000003</v>
      </c>
      <c r="L2095" s="4">
        <v>-2.6406930000000002</v>
      </c>
      <c r="M2095" s="4">
        <v>3.153308</v>
      </c>
      <c r="N2095" s="4">
        <v>19.702145999999999</v>
      </c>
      <c r="O2095" s="4">
        <v>69.2</v>
      </c>
      <c r="P2095" s="4">
        <v>2.3926799999999999</v>
      </c>
      <c r="Q2095" s="4">
        <v>8.3071110000000008</v>
      </c>
      <c r="R2095" s="4">
        <v>61.412925999999999</v>
      </c>
      <c r="S2095" s="3" t="s">
        <v>6736</v>
      </c>
      <c r="T2095" s="4">
        <v>89.96</v>
      </c>
      <c r="U2095" s="4">
        <v>2691.4929090400001</v>
      </c>
      <c r="V2095" s="10">
        <v>2714.389909</v>
      </c>
      <c r="W2095" s="4">
        <v>1.2894619831036001</v>
      </c>
      <c r="X2095" s="4">
        <v>94.82</v>
      </c>
      <c r="Y2095" s="4">
        <v>66.945999999999998</v>
      </c>
      <c r="Z2095" s="4">
        <v>19.702145999999999</v>
      </c>
      <c r="AA2095" s="10">
        <v>18.6897636355</v>
      </c>
      <c r="AB2095" s="10">
        <v>18.6897636355</v>
      </c>
      <c r="AC2095" s="4">
        <v>0.55239000000000005</v>
      </c>
      <c r="AD2095" s="4">
        <v>0.51946689006989999</v>
      </c>
      <c r="AE2095" s="4">
        <v>0.51946689006989999</v>
      </c>
      <c r="AF2095" s="4">
        <v>8.3071110000000008</v>
      </c>
      <c r="AG2095" s="4">
        <v>8.4310129397769007</v>
      </c>
      <c r="AH2095" s="4">
        <v>8.4310129397769007</v>
      </c>
      <c r="AI2095" s="4">
        <v>2.3926799999999999</v>
      </c>
      <c r="AJ2095" s="4">
        <v>2.4883820000000001</v>
      </c>
    </row>
    <row r="2096" spans="1:36" hidden="1" x14ac:dyDescent="0.3">
      <c r="A2096" s="1" t="s">
        <v>2090</v>
      </c>
      <c r="B2096" s="2">
        <v>4245322</v>
      </c>
      <c r="C2096" s="3" t="s">
        <v>2936</v>
      </c>
      <c r="D2096" s="4">
        <v>10069.152522</v>
      </c>
      <c r="E2096" s="3" t="s">
        <v>2930</v>
      </c>
      <c r="F2096" s="3" t="s">
        <v>2958</v>
      </c>
      <c r="G2096" s="3" t="s">
        <v>2958</v>
      </c>
      <c r="H2096" s="3" t="s">
        <v>3044</v>
      </c>
      <c r="I2096" s="3" t="s">
        <v>3045</v>
      </c>
      <c r="J2096" s="4">
        <v>42.345615000000002</v>
      </c>
      <c r="K2096" s="4">
        <v>16.081253</v>
      </c>
      <c r="L2096" s="4">
        <v>8.1779720000000005</v>
      </c>
      <c r="M2096" s="4">
        <v>1.0448409999999999</v>
      </c>
      <c r="N2096" s="4">
        <v>21.582975679542201</v>
      </c>
      <c r="O2096" s="4">
        <v>13.4174866543581</v>
      </c>
      <c r="P2096" s="4">
        <v>5.1932869999999998</v>
      </c>
      <c r="Q2096" s="4">
        <v>11.291166</v>
      </c>
      <c r="R2096" s="4">
        <v>12.252689</v>
      </c>
      <c r="S2096" s="3" t="s">
        <v>6737</v>
      </c>
      <c r="T2096" s="4">
        <v>301.73</v>
      </c>
      <c r="U2096" s="4">
        <v>10069.152522</v>
      </c>
      <c r="V2096" s="10">
        <v>11585.577522</v>
      </c>
      <c r="W2096" s="4">
        <v>1.193119676532</v>
      </c>
      <c r="X2096" s="4">
        <v>304.83999999999997</v>
      </c>
      <c r="Y2096" s="4">
        <v>184.76</v>
      </c>
      <c r="Z2096" s="4">
        <v>23.027550999999999</v>
      </c>
      <c r="AA2096" s="10">
        <v>14.9307720475</v>
      </c>
      <c r="AB2096" s="10">
        <v>15.8388451443</v>
      </c>
      <c r="AC2096" s="4">
        <v>3.692161</v>
      </c>
      <c r="AD2096" s="4">
        <v>3.7020998669707001</v>
      </c>
      <c r="AE2096" s="4">
        <v>3.8376265451411</v>
      </c>
      <c r="AF2096" s="4">
        <v>11.291166</v>
      </c>
      <c r="AG2096" s="4" t="s">
        <v>2935</v>
      </c>
      <c r="AH2096" s="4" t="s">
        <v>2935</v>
      </c>
      <c r="AI2096" s="4">
        <v>5.1932869999999998</v>
      </c>
      <c r="AJ2096" s="4">
        <v>5.3169219999999999</v>
      </c>
    </row>
    <row r="2097" spans="1:36" hidden="1" x14ac:dyDescent="0.3">
      <c r="A2097" s="1" t="s">
        <v>2091</v>
      </c>
      <c r="B2097" s="2">
        <v>4133014</v>
      </c>
      <c r="C2097" s="3" t="s">
        <v>2936</v>
      </c>
      <c r="D2097" s="4">
        <v>10961.090085600001</v>
      </c>
      <c r="E2097" s="3" t="s">
        <v>3007</v>
      </c>
      <c r="F2097" s="3" t="s">
        <v>3008</v>
      </c>
      <c r="G2097" s="3" t="s">
        <v>3317</v>
      </c>
      <c r="H2097" s="3" t="s">
        <v>3363</v>
      </c>
      <c r="I2097" s="3" t="s">
        <v>3802</v>
      </c>
      <c r="J2097" s="4">
        <v>98.899586999999997</v>
      </c>
      <c r="K2097" s="4">
        <v>31.275532999999999</v>
      </c>
      <c r="L2097" s="4">
        <v>3.5075159999999999</v>
      </c>
      <c r="M2097" s="4">
        <v>1.15425</v>
      </c>
      <c r="N2097" s="4">
        <v>0.20988499999999999</v>
      </c>
      <c r="O2097" s="4">
        <v>0.26147999999999999</v>
      </c>
      <c r="P2097" s="4" t="s">
        <v>2924</v>
      </c>
      <c r="Q2097" s="4">
        <v>15.286396</v>
      </c>
      <c r="R2097" s="4" t="s">
        <v>2935</v>
      </c>
      <c r="S2097" s="3" t="s">
        <v>6738</v>
      </c>
      <c r="T2097" s="4">
        <v>28.92</v>
      </c>
      <c r="U2097" s="4">
        <v>10961.090085600001</v>
      </c>
      <c r="V2097" s="10">
        <v>15320.790085000001</v>
      </c>
      <c r="W2097" s="4">
        <v>1.2448132780083001</v>
      </c>
      <c r="X2097" s="4">
        <v>29.19</v>
      </c>
      <c r="Y2097" s="4">
        <v>14.06</v>
      </c>
      <c r="Z2097" s="4">
        <v>0.20988499999999999</v>
      </c>
      <c r="AA2097" s="10">
        <v>25.676995471800002</v>
      </c>
      <c r="AB2097" s="10">
        <v>28.633663366299999</v>
      </c>
      <c r="AC2097" s="4">
        <v>3.1992959999999999</v>
      </c>
      <c r="AD2097" s="4">
        <v>2.2173915998190998</v>
      </c>
      <c r="AE2097" s="4">
        <v>2.2697466792593</v>
      </c>
      <c r="AF2097" s="4">
        <v>15.286396</v>
      </c>
      <c r="AG2097" s="4">
        <v>10.9532011331546</v>
      </c>
      <c r="AH2097" s="4">
        <v>11.476247254681599</v>
      </c>
      <c r="AI2097" s="4" t="s">
        <v>2924</v>
      </c>
      <c r="AJ2097" s="4" t="s">
        <v>2924</v>
      </c>
    </row>
    <row r="2098" spans="1:36" hidden="1" x14ac:dyDescent="0.3">
      <c r="A2098" s="1" t="s">
        <v>2092</v>
      </c>
      <c r="B2098" s="2">
        <v>4246742</v>
      </c>
      <c r="C2098" s="3" t="s">
        <v>2936</v>
      </c>
      <c r="D2098" s="4">
        <v>4457.6488411600003</v>
      </c>
      <c r="E2098" s="3" t="s">
        <v>2937</v>
      </c>
      <c r="F2098" s="3" t="s">
        <v>2938</v>
      </c>
      <c r="G2098" s="3" t="s">
        <v>3037</v>
      </c>
      <c r="H2098" s="3" t="s">
        <v>3037</v>
      </c>
      <c r="I2098" s="3" t="s">
        <v>3131</v>
      </c>
      <c r="J2098" s="4">
        <v>169.09857299999999</v>
      </c>
      <c r="K2098" s="4">
        <v>55.557637999999997</v>
      </c>
      <c r="L2098" s="4">
        <v>33.018112000000002</v>
      </c>
      <c r="M2098" s="4">
        <v>6.3020370000000003</v>
      </c>
      <c r="N2098" s="4">
        <v>27.389438999999999</v>
      </c>
      <c r="O2098" s="4">
        <v>14.966637</v>
      </c>
      <c r="P2098" s="4">
        <v>3.2824430000000002</v>
      </c>
      <c r="Q2098" s="4">
        <v>9.9302320000000002</v>
      </c>
      <c r="R2098" s="4">
        <v>15.910601</v>
      </c>
      <c r="S2098" s="3" t="s">
        <v>6739</v>
      </c>
      <c r="T2098" s="4">
        <v>82.99</v>
      </c>
      <c r="U2098" s="4">
        <v>4457.6488411600003</v>
      </c>
      <c r="V2098" s="10">
        <v>5451.3498410000002</v>
      </c>
      <c r="W2098" s="4">
        <v>0.38558862513555903</v>
      </c>
      <c r="X2098" s="4">
        <v>83.81</v>
      </c>
      <c r="Y2098" s="4">
        <v>29.14</v>
      </c>
      <c r="Z2098" s="4">
        <v>27.389438999999999</v>
      </c>
      <c r="AA2098" s="10">
        <v>22.044253194100001</v>
      </c>
      <c r="AB2098" s="10">
        <v>23.805767426900001</v>
      </c>
      <c r="AC2098" s="4">
        <v>0.88768899999999995</v>
      </c>
      <c r="AD2098" s="4">
        <v>0.83681226838800005</v>
      </c>
      <c r="AE2098" s="4">
        <v>0.87357784608120004</v>
      </c>
      <c r="AF2098" s="4">
        <v>9.9302320000000002</v>
      </c>
      <c r="AG2098" s="4">
        <v>12.756953488197899</v>
      </c>
      <c r="AH2098" s="4">
        <v>13.4863024747645</v>
      </c>
      <c r="AI2098" s="4">
        <v>3.2824430000000002</v>
      </c>
      <c r="AJ2098" s="4">
        <v>15.488988000000001</v>
      </c>
    </row>
    <row r="2099" spans="1:36" hidden="1" x14ac:dyDescent="0.3">
      <c r="A2099" s="1" t="s">
        <v>2093</v>
      </c>
      <c r="B2099" s="2">
        <v>8351701</v>
      </c>
      <c r="C2099" s="3" t="s">
        <v>2941</v>
      </c>
      <c r="D2099" s="4">
        <v>2619.6744594299998</v>
      </c>
      <c r="E2099" s="3" t="s">
        <v>2930</v>
      </c>
      <c r="F2099" s="3" t="s">
        <v>2954</v>
      </c>
      <c r="G2099" s="3" t="s">
        <v>2955</v>
      </c>
      <c r="H2099" s="3" t="s">
        <v>2956</v>
      </c>
      <c r="I2099" s="3"/>
      <c r="J2099" s="4">
        <v>31.457871000000001</v>
      </c>
      <c r="K2099" s="4">
        <v>7.5266869999999999</v>
      </c>
      <c r="L2099" s="4">
        <v>2.9090910000000001</v>
      </c>
      <c r="M2099" s="4">
        <v>1.7811269999999999</v>
      </c>
      <c r="N2099" s="4" t="s">
        <v>2935</v>
      </c>
      <c r="O2099" s="4" t="s">
        <v>2935</v>
      </c>
      <c r="P2099" s="4" t="s">
        <v>2935</v>
      </c>
      <c r="Q2099" s="4" t="s">
        <v>2935</v>
      </c>
      <c r="R2099" s="4" t="s">
        <v>2935</v>
      </c>
      <c r="S2099" s="3" t="s">
        <v>6740</v>
      </c>
      <c r="T2099" s="4">
        <v>59.43</v>
      </c>
      <c r="U2099" s="4">
        <v>2619.6744594299998</v>
      </c>
      <c r="V2099" s="10" t="s">
        <v>2935</v>
      </c>
      <c r="W2099" s="4">
        <v>1.0565774861181201</v>
      </c>
      <c r="X2099" s="4">
        <v>59.738</v>
      </c>
      <c r="Y2099" s="4">
        <v>44.82</v>
      </c>
      <c r="Z2099" s="4" t="s">
        <v>2935</v>
      </c>
      <c r="AA2099" s="10" t="s">
        <v>2935</v>
      </c>
      <c r="AB2099" s="10" t="s">
        <v>2935</v>
      </c>
      <c r="AC2099" s="4" t="s">
        <v>2935</v>
      </c>
      <c r="AD2099" s="4" t="s">
        <v>2935</v>
      </c>
      <c r="AE2099" s="4" t="s">
        <v>2935</v>
      </c>
      <c r="AF2099" s="4" t="s">
        <v>2935</v>
      </c>
      <c r="AG2099" s="4" t="s">
        <v>2935</v>
      </c>
      <c r="AH2099" s="4" t="s">
        <v>2935</v>
      </c>
      <c r="AI2099" s="4" t="s">
        <v>2935</v>
      </c>
      <c r="AJ2099" s="4" t="s">
        <v>2935</v>
      </c>
    </row>
    <row r="2100" spans="1:36" hidden="1" x14ac:dyDescent="0.3">
      <c r="A2100" s="1" t="s">
        <v>2094</v>
      </c>
      <c r="B2100" s="2">
        <v>5738586</v>
      </c>
      <c r="C2100" s="3" t="s">
        <v>2941</v>
      </c>
      <c r="D2100" s="4">
        <v>734.58005564999996</v>
      </c>
      <c r="E2100" s="3" t="s">
        <v>2930</v>
      </c>
      <c r="F2100" s="3" t="s">
        <v>2954</v>
      </c>
      <c r="G2100" s="3" t="s">
        <v>2955</v>
      </c>
      <c r="H2100" s="3" t="s">
        <v>2956</v>
      </c>
      <c r="I2100" s="3"/>
      <c r="J2100" s="4">
        <v>33.517274999999998</v>
      </c>
      <c r="K2100" s="4">
        <v>11.567762999999999</v>
      </c>
      <c r="L2100" s="4">
        <v>7.6610560000000003</v>
      </c>
      <c r="M2100" s="4">
        <v>4.585604</v>
      </c>
      <c r="N2100" s="4" t="s">
        <v>2935</v>
      </c>
      <c r="O2100" s="4" t="s">
        <v>2935</v>
      </c>
      <c r="P2100" s="4" t="s">
        <v>2935</v>
      </c>
      <c r="Q2100" s="4" t="s">
        <v>2935</v>
      </c>
      <c r="R2100" s="4" t="s">
        <v>2935</v>
      </c>
      <c r="S2100" s="3" t="s">
        <v>6741</v>
      </c>
      <c r="T2100" s="4">
        <v>55.65</v>
      </c>
      <c r="U2100" s="4">
        <v>734.58005564999996</v>
      </c>
      <c r="V2100" s="10" t="s">
        <v>2935</v>
      </c>
      <c r="W2100" s="4">
        <v>0.76981132075471703</v>
      </c>
      <c r="X2100" s="4">
        <v>56.49</v>
      </c>
      <c r="Y2100" s="4">
        <v>41.21</v>
      </c>
      <c r="Z2100" s="4" t="s">
        <v>2935</v>
      </c>
      <c r="AA2100" s="10" t="s">
        <v>2935</v>
      </c>
      <c r="AB2100" s="10" t="s">
        <v>2935</v>
      </c>
      <c r="AC2100" s="4" t="s">
        <v>2935</v>
      </c>
      <c r="AD2100" s="4" t="s">
        <v>2935</v>
      </c>
      <c r="AE2100" s="4" t="s">
        <v>2935</v>
      </c>
      <c r="AF2100" s="4" t="s">
        <v>2935</v>
      </c>
      <c r="AG2100" s="4" t="s">
        <v>2935</v>
      </c>
      <c r="AH2100" s="4" t="s">
        <v>2935</v>
      </c>
      <c r="AI2100" s="4" t="s">
        <v>2935</v>
      </c>
      <c r="AJ2100" s="4" t="s">
        <v>2935</v>
      </c>
    </row>
    <row r="2101" spans="1:36" hidden="1" x14ac:dyDescent="0.3">
      <c r="A2101" s="1" t="s">
        <v>2095</v>
      </c>
      <c r="B2101" s="2">
        <v>110230</v>
      </c>
      <c r="C2101" s="3" t="s">
        <v>2919</v>
      </c>
      <c r="D2101" s="4">
        <v>19608.66823499</v>
      </c>
      <c r="E2101" s="3" t="s">
        <v>2930</v>
      </c>
      <c r="F2101" s="3" t="s">
        <v>2958</v>
      </c>
      <c r="G2101" s="3" t="s">
        <v>2958</v>
      </c>
      <c r="H2101" s="3" t="s">
        <v>3044</v>
      </c>
      <c r="I2101" s="3" t="s">
        <v>3045</v>
      </c>
      <c r="J2101" s="4">
        <v>18.004128999999999</v>
      </c>
      <c r="K2101" s="4">
        <v>9.8820820000000005</v>
      </c>
      <c r="L2101" s="4">
        <v>-4.6596979999999997</v>
      </c>
      <c r="M2101" s="4">
        <v>-0.95887299999999998</v>
      </c>
      <c r="N2101" s="4" t="s">
        <v>2924</v>
      </c>
      <c r="O2101" s="4">
        <v>5.05052749532513</v>
      </c>
      <c r="P2101" s="4">
        <v>1.749271</v>
      </c>
      <c r="Q2101" s="4" t="s">
        <v>2924</v>
      </c>
      <c r="R2101" s="4">
        <v>17.361509000000002</v>
      </c>
      <c r="S2101" s="3" t="s">
        <v>6742</v>
      </c>
      <c r="T2101" s="4">
        <v>85.73</v>
      </c>
      <c r="U2101" s="4">
        <v>19608.66823499</v>
      </c>
      <c r="V2101" s="10">
        <v>17993.468234</v>
      </c>
      <c r="W2101" s="4">
        <v>3.4060422255919698</v>
      </c>
      <c r="X2101" s="4">
        <v>91.974999999999994</v>
      </c>
      <c r="Y2101" s="4">
        <v>71.39</v>
      </c>
      <c r="Z2101" s="4" t="s">
        <v>2924</v>
      </c>
      <c r="AA2101" s="10">
        <v>10.428679171800001</v>
      </c>
      <c r="AB2101" s="10">
        <v>12.174150131199999</v>
      </c>
      <c r="AC2101" s="4">
        <v>1.279172</v>
      </c>
      <c r="AD2101" s="4">
        <v>1.0931981873054999</v>
      </c>
      <c r="AE2101" s="4">
        <v>1.1543776117097999</v>
      </c>
      <c r="AF2101" s="4" t="s">
        <v>2924</v>
      </c>
      <c r="AG2101" s="4" t="s">
        <v>2935</v>
      </c>
      <c r="AH2101" s="4" t="s">
        <v>2935</v>
      </c>
      <c r="AI2101" s="4">
        <v>1.749271</v>
      </c>
      <c r="AJ2101" s="4">
        <v>2.3925540000000001</v>
      </c>
    </row>
    <row r="2102" spans="1:36" hidden="1" x14ac:dyDescent="0.3">
      <c r="A2102" s="1" t="s">
        <v>2096</v>
      </c>
      <c r="B2102" s="2">
        <v>10026410</v>
      </c>
      <c r="C2102" s="3" t="s">
        <v>2957</v>
      </c>
      <c r="D2102" s="4">
        <v>618.87110345999997</v>
      </c>
      <c r="E2102" s="3" t="s">
        <v>2930</v>
      </c>
      <c r="F2102" s="3" t="s">
        <v>2954</v>
      </c>
      <c r="G2102" s="3" t="s">
        <v>2954</v>
      </c>
      <c r="H2102" s="3" t="s">
        <v>3042</v>
      </c>
      <c r="I2102" s="3" t="s">
        <v>3068</v>
      </c>
      <c r="J2102" s="4">
        <v>130.45976999999999</v>
      </c>
      <c r="K2102" s="4">
        <v>64.008179999999996</v>
      </c>
      <c r="L2102" s="4">
        <v>37.800687000000003</v>
      </c>
      <c r="M2102" s="4">
        <v>0.375469</v>
      </c>
      <c r="N2102" s="4" t="s">
        <v>2924</v>
      </c>
      <c r="O2102" s="4" t="s">
        <v>2924</v>
      </c>
      <c r="P2102" s="4" t="s">
        <v>2924</v>
      </c>
      <c r="Q2102" s="4">
        <v>8.453614</v>
      </c>
      <c r="R2102" s="4">
        <v>13.84005</v>
      </c>
      <c r="S2102" s="3" t="s">
        <v>6743</v>
      </c>
      <c r="T2102" s="5" t="s">
        <v>5050</v>
      </c>
      <c r="U2102" s="4">
        <v>618.87110345999997</v>
      </c>
      <c r="V2102" s="10">
        <v>1501.2181029999999</v>
      </c>
      <c r="W2102" s="4" t="s">
        <v>2935</v>
      </c>
      <c r="X2102" s="5" t="s">
        <v>4899</v>
      </c>
      <c r="Y2102" s="4">
        <v>2.79</v>
      </c>
      <c r="Z2102" s="4" t="s">
        <v>2924</v>
      </c>
      <c r="AA2102" s="10">
        <v>19.1728424575</v>
      </c>
      <c r="AB2102" s="10" t="s">
        <v>2924</v>
      </c>
      <c r="AC2102" s="4">
        <v>1.7621709999999999</v>
      </c>
      <c r="AD2102" s="4">
        <v>1.5917602936726001</v>
      </c>
      <c r="AE2102" s="4">
        <v>1.7048452453113001</v>
      </c>
      <c r="AF2102" s="4">
        <v>8.453614</v>
      </c>
      <c r="AG2102" s="4">
        <v>6.7591442437657001</v>
      </c>
      <c r="AH2102" s="4">
        <v>7.4053043231617997</v>
      </c>
      <c r="AI2102" s="4" t="s">
        <v>2924</v>
      </c>
      <c r="AJ2102" s="4" t="s">
        <v>2924</v>
      </c>
    </row>
    <row r="2103" spans="1:36" hidden="1" x14ac:dyDescent="0.3">
      <c r="A2103" s="1" t="s">
        <v>2097</v>
      </c>
      <c r="B2103" s="2">
        <v>5213636</v>
      </c>
      <c r="C2103" s="3" t="s">
        <v>2919</v>
      </c>
      <c r="D2103" s="4">
        <v>2587.2292137999998</v>
      </c>
      <c r="E2103" s="3" t="s">
        <v>2920</v>
      </c>
      <c r="F2103" s="3" t="s">
        <v>2961</v>
      </c>
      <c r="G2103" s="3" t="s">
        <v>2974</v>
      </c>
      <c r="H2103" s="3" t="s">
        <v>3005</v>
      </c>
      <c r="I2103" s="3" t="s">
        <v>3366</v>
      </c>
      <c r="J2103" s="4">
        <v>-4.177778</v>
      </c>
      <c r="K2103" s="5" t="s">
        <v>3803</v>
      </c>
      <c r="L2103" s="4">
        <v>22.291549</v>
      </c>
      <c r="M2103" s="4">
        <v>1.698113</v>
      </c>
      <c r="N2103" s="4">
        <v>199.62962999999999</v>
      </c>
      <c r="O2103" s="4">
        <v>26.038647000000001</v>
      </c>
      <c r="P2103" s="4">
        <v>4.2060089999999999</v>
      </c>
      <c r="Q2103" s="4">
        <v>95.919122000000002</v>
      </c>
      <c r="R2103" s="4">
        <v>24.698039999999999</v>
      </c>
      <c r="S2103" s="3" t="s">
        <v>6744</v>
      </c>
      <c r="T2103" s="4">
        <v>21.56</v>
      </c>
      <c r="U2103" s="4">
        <v>2587.2292137999998</v>
      </c>
      <c r="V2103" s="10">
        <v>2218.7052130000002</v>
      </c>
      <c r="W2103" s="4" t="s">
        <v>2935</v>
      </c>
      <c r="X2103" s="4">
        <v>24.3</v>
      </c>
      <c r="Y2103" s="4">
        <v>15.92</v>
      </c>
      <c r="Z2103" s="4">
        <v>199.62962999999999</v>
      </c>
      <c r="AA2103" s="10">
        <v>88.907216494799997</v>
      </c>
      <c r="AB2103" s="10">
        <v>159.57368070460001</v>
      </c>
      <c r="AC2103" s="4">
        <v>1.2927120000000001</v>
      </c>
      <c r="AD2103" s="4">
        <v>1.2162820422439</v>
      </c>
      <c r="AE2103" s="4">
        <v>1.3112369629166001</v>
      </c>
      <c r="AF2103" s="4">
        <v>95.919122000000002</v>
      </c>
      <c r="AG2103" s="4">
        <v>21.939725603274301</v>
      </c>
      <c r="AH2103" s="4">
        <v>24.961890796625301</v>
      </c>
      <c r="AI2103" s="4">
        <v>4.2060089999999999</v>
      </c>
      <c r="AJ2103" s="4">
        <v>6.9458760000000002</v>
      </c>
    </row>
    <row r="2104" spans="1:36" hidden="1" x14ac:dyDescent="0.3">
      <c r="A2104" s="1" t="s">
        <v>2098</v>
      </c>
      <c r="B2104" s="2">
        <v>4064418</v>
      </c>
      <c r="C2104" s="3" t="s">
        <v>2936</v>
      </c>
      <c r="D2104" s="4">
        <v>851.24088191999999</v>
      </c>
      <c r="E2104" s="3" t="s">
        <v>2930</v>
      </c>
      <c r="F2104" s="3" t="s">
        <v>2958</v>
      </c>
      <c r="G2104" s="3" t="s">
        <v>2958</v>
      </c>
      <c r="H2104" s="3" t="s">
        <v>3118</v>
      </c>
      <c r="I2104" s="3" t="s">
        <v>3133</v>
      </c>
      <c r="J2104" s="4">
        <v>29.192547000000001</v>
      </c>
      <c r="K2104" s="4">
        <v>22.623434</v>
      </c>
      <c r="L2104" s="4">
        <v>7.7720209999999996</v>
      </c>
      <c r="M2104" s="4">
        <v>-1.4218010000000001</v>
      </c>
      <c r="N2104" s="4">
        <v>0.13785104796620001</v>
      </c>
      <c r="O2104" s="4" t="s">
        <v>2924</v>
      </c>
      <c r="P2104" s="4" t="s">
        <v>2935</v>
      </c>
      <c r="Q2104" s="4" t="s">
        <v>2935</v>
      </c>
      <c r="R2104" s="4" t="s">
        <v>2935</v>
      </c>
      <c r="S2104" s="3" t="s">
        <v>6745</v>
      </c>
      <c r="T2104" s="4">
        <v>16.64</v>
      </c>
      <c r="U2104" s="4">
        <v>851.24088191999999</v>
      </c>
      <c r="V2104" s="10">
        <v>1250.047881</v>
      </c>
      <c r="W2104" s="4" t="s">
        <v>2935</v>
      </c>
      <c r="X2104" s="4">
        <v>17.79</v>
      </c>
      <c r="Y2104" s="4">
        <v>10.76</v>
      </c>
      <c r="Z2104" s="4" t="s">
        <v>2935</v>
      </c>
      <c r="AA2104" s="10">
        <v>22.186666666600001</v>
      </c>
      <c r="AB2104" s="10">
        <v>19.8095238095</v>
      </c>
      <c r="AC2104" s="4" t="s">
        <v>2935</v>
      </c>
      <c r="AD2104" s="4">
        <v>1.1463310567153999</v>
      </c>
      <c r="AE2104" s="4">
        <v>1.1019021019519999</v>
      </c>
      <c r="AF2104" s="4" t="s">
        <v>2935</v>
      </c>
      <c r="AG2104" s="4" t="s">
        <v>2935</v>
      </c>
      <c r="AH2104" s="4" t="s">
        <v>2935</v>
      </c>
      <c r="AI2104" s="4" t="s">
        <v>2935</v>
      </c>
      <c r="AJ2104" s="4" t="s">
        <v>2935</v>
      </c>
    </row>
    <row r="2105" spans="1:36" hidden="1" x14ac:dyDescent="0.3">
      <c r="A2105" s="1" t="s">
        <v>2099</v>
      </c>
      <c r="B2105" s="2">
        <v>5267913</v>
      </c>
      <c r="C2105" s="3" t="s">
        <v>2941</v>
      </c>
      <c r="D2105" s="4">
        <v>5064.3459359999997</v>
      </c>
      <c r="E2105" s="3" t="s">
        <v>2920</v>
      </c>
      <c r="F2105" s="3" t="s">
        <v>2961</v>
      </c>
      <c r="G2105" s="3" t="s">
        <v>2962</v>
      </c>
      <c r="H2105" s="3" t="s">
        <v>2963</v>
      </c>
      <c r="I2105" s="3" t="s">
        <v>2923</v>
      </c>
      <c r="J2105" s="4">
        <v>164.780764</v>
      </c>
      <c r="K2105" s="4">
        <v>16.606452999999998</v>
      </c>
      <c r="L2105" s="4">
        <v>37.424754</v>
      </c>
      <c r="M2105" s="4">
        <v>5.2394869999999996</v>
      </c>
      <c r="N2105" s="4" t="s">
        <v>2924</v>
      </c>
      <c r="O2105" s="4" t="s">
        <v>2924</v>
      </c>
      <c r="P2105" s="4">
        <v>20.233463</v>
      </c>
      <c r="Q2105" s="4" t="s">
        <v>2924</v>
      </c>
      <c r="R2105" s="4" t="s">
        <v>2924</v>
      </c>
      <c r="S2105" s="3" t="s">
        <v>6746</v>
      </c>
      <c r="T2105" s="4">
        <v>93.6</v>
      </c>
      <c r="U2105" s="4">
        <v>5064.3459359999997</v>
      </c>
      <c r="V2105" s="10">
        <v>4950.2219359999999</v>
      </c>
      <c r="W2105" s="4" t="s">
        <v>2935</v>
      </c>
      <c r="X2105" s="4">
        <v>103.8099</v>
      </c>
      <c r="Y2105" s="4">
        <v>33.450000000000003</v>
      </c>
      <c r="Z2105" s="4" t="s">
        <v>2924</v>
      </c>
      <c r="AA2105" s="10" t="s">
        <v>2924</v>
      </c>
      <c r="AB2105" s="10" t="s">
        <v>2924</v>
      </c>
      <c r="AC2105" s="4">
        <v>24.770555000000002</v>
      </c>
      <c r="AD2105" s="4">
        <v>17.300791837467902</v>
      </c>
      <c r="AE2105" s="4">
        <v>22.197078331815899</v>
      </c>
      <c r="AF2105" s="4" t="s">
        <v>2924</v>
      </c>
      <c r="AG2105" s="4" t="s">
        <v>2924</v>
      </c>
      <c r="AH2105" s="4" t="s">
        <v>2924</v>
      </c>
      <c r="AI2105" s="4">
        <v>20.233463</v>
      </c>
      <c r="AJ2105" s="4">
        <v>20.316908999999999</v>
      </c>
    </row>
    <row r="2106" spans="1:36" hidden="1" x14ac:dyDescent="0.3">
      <c r="A2106" s="1" t="s">
        <v>2100</v>
      </c>
      <c r="B2106" s="2">
        <v>5111952</v>
      </c>
      <c r="C2106" s="3" t="s">
        <v>2936</v>
      </c>
      <c r="D2106" s="4">
        <v>11399.54831208</v>
      </c>
      <c r="E2106" s="3" t="s">
        <v>2946</v>
      </c>
      <c r="F2106" s="3" t="s">
        <v>2947</v>
      </c>
      <c r="G2106" s="3" t="s">
        <v>2948</v>
      </c>
      <c r="H2106" s="3" t="s">
        <v>2990</v>
      </c>
      <c r="I2106" s="3" t="s">
        <v>2950</v>
      </c>
      <c r="J2106" s="4">
        <v>35</v>
      </c>
      <c r="K2106" s="4">
        <v>29.702300000000001</v>
      </c>
      <c r="L2106" s="4">
        <v>22.492013</v>
      </c>
      <c r="M2106" s="4">
        <v>10.889371000000001</v>
      </c>
      <c r="N2106" s="4" t="s">
        <v>2924</v>
      </c>
      <c r="O2106" s="4">
        <v>71.797753</v>
      </c>
      <c r="P2106" s="4">
        <v>8.8667899999999999</v>
      </c>
      <c r="Q2106" s="4" t="s">
        <v>2924</v>
      </c>
      <c r="R2106" s="4">
        <v>52.984715999999999</v>
      </c>
      <c r="S2106" s="3" t="s">
        <v>6747</v>
      </c>
      <c r="T2106" s="4">
        <v>76.680000000000007</v>
      </c>
      <c r="U2106" s="4">
        <v>11399.54831208</v>
      </c>
      <c r="V2106" s="10">
        <v>10664.240312</v>
      </c>
      <c r="W2106" s="4" t="s">
        <v>2935</v>
      </c>
      <c r="X2106" s="4">
        <v>83.35</v>
      </c>
      <c r="Y2106" s="4">
        <v>49.46</v>
      </c>
      <c r="Z2106" s="4" t="s">
        <v>2924</v>
      </c>
      <c r="AA2106" s="10">
        <v>77.096320128599999</v>
      </c>
      <c r="AB2106" s="10">
        <v>73.548312839299996</v>
      </c>
      <c r="AC2106" s="4">
        <v>9.6100119999999993</v>
      </c>
      <c r="AD2106" s="4">
        <v>8.5941335496969007</v>
      </c>
      <c r="AE2106" s="4">
        <v>9.3218347677685998</v>
      </c>
      <c r="AF2106" s="4" t="s">
        <v>2924</v>
      </c>
      <c r="AG2106" s="4">
        <v>59.0779979968002</v>
      </c>
      <c r="AH2106" s="4">
        <v>63.039235554178902</v>
      </c>
      <c r="AI2106" s="4">
        <v>8.8667899999999999</v>
      </c>
      <c r="AJ2106" s="4">
        <v>22.740214000000002</v>
      </c>
    </row>
    <row r="2107" spans="1:36" hidden="1" x14ac:dyDescent="0.3">
      <c r="A2107" s="1" t="s">
        <v>2101</v>
      </c>
      <c r="B2107" s="2">
        <v>11067362</v>
      </c>
      <c r="C2107" s="3" t="s">
        <v>2919</v>
      </c>
      <c r="D2107" s="4">
        <v>1241.1361655000001</v>
      </c>
      <c r="E2107" s="3" t="s">
        <v>3098</v>
      </c>
      <c r="F2107" s="3" t="s">
        <v>3098</v>
      </c>
      <c r="G2107" s="3" t="s">
        <v>3184</v>
      </c>
      <c r="H2107" s="3" t="s">
        <v>3185</v>
      </c>
      <c r="I2107" s="3" t="s">
        <v>3609</v>
      </c>
      <c r="J2107" s="4">
        <v>-7.5179</v>
      </c>
      <c r="K2107" s="4">
        <v>26.841244</v>
      </c>
      <c r="L2107" s="4">
        <v>36.684303</v>
      </c>
      <c r="M2107" s="4">
        <v>20.528770999999999</v>
      </c>
      <c r="N2107" s="4" t="s">
        <v>2924</v>
      </c>
      <c r="O2107" s="4">
        <v>11.413843999999999</v>
      </c>
      <c r="P2107" s="4">
        <v>1.1271089999999999</v>
      </c>
      <c r="Q2107" s="4">
        <v>5.1409320000000003</v>
      </c>
      <c r="R2107" s="5" t="s">
        <v>3804</v>
      </c>
      <c r="S2107" s="3" t="s">
        <v>6748</v>
      </c>
      <c r="T2107" s="4">
        <v>7.75</v>
      </c>
      <c r="U2107" s="4">
        <v>1241.1361655000001</v>
      </c>
      <c r="V2107" s="10">
        <v>2649.6361649999999</v>
      </c>
      <c r="W2107" s="4" t="s">
        <v>2935</v>
      </c>
      <c r="X2107" s="4">
        <v>9.75</v>
      </c>
      <c r="Y2107" s="5" t="s">
        <v>6749</v>
      </c>
      <c r="Z2107" s="4" t="s">
        <v>2924</v>
      </c>
      <c r="AA2107" s="10" t="s">
        <v>2924</v>
      </c>
      <c r="AB2107" s="10" t="s">
        <v>2924</v>
      </c>
      <c r="AC2107" s="4">
        <v>1.1906870000000001</v>
      </c>
      <c r="AD2107" s="4">
        <v>1.1175891199359</v>
      </c>
      <c r="AE2107" s="4">
        <v>1.1927260624945</v>
      </c>
      <c r="AF2107" s="4">
        <v>5.1409320000000003</v>
      </c>
      <c r="AG2107" s="4">
        <v>4.3401083783783996</v>
      </c>
      <c r="AH2107" s="4">
        <v>4.9626916634622997</v>
      </c>
      <c r="AI2107" s="4">
        <v>1.1271089999999999</v>
      </c>
      <c r="AJ2107" s="4">
        <v>1.9355640000000001</v>
      </c>
    </row>
    <row r="2108" spans="1:36" hidden="1" x14ac:dyDescent="0.3">
      <c r="A2108" s="1" t="s">
        <v>2102</v>
      </c>
      <c r="B2108" s="2">
        <v>4258467</v>
      </c>
      <c r="C2108" s="3" t="s">
        <v>2936</v>
      </c>
      <c r="D2108" s="4">
        <v>1970.40374658</v>
      </c>
      <c r="E2108" s="3" t="s">
        <v>2930</v>
      </c>
      <c r="F2108" s="3" t="s">
        <v>2954</v>
      </c>
      <c r="G2108" s="3" t="s">
        <v>3106</v>
      </c>
      <c r="H2108" s="3" t="s">
        <v>3106</v>
      </c>
      <c r="I2108" s="3" t="s">
        <v>3043</v>
      </c>
      <c r="J2108" s="4">
        <v>74.310914999999994</v>
      </c>
      <c r="K2108" s="4">
        <v>4.4253629999999999</v>
      </c>
      <c r="L2108" s="4">
        <v>0.97934900000000003</v>
      </c>
      <c r="M2108" s="4">
        <v>-0.60771200000000003</v>
      </c>
      <c r="N2108" s="4">
        <v>13.241206</v>
      </c>
      <c r="O2108" s="4">
        <v>16.298969</v>
      </c>
      <c r="P2108" s="4">
        <v>3.1236830000000002</v>
      </c>
      <c r="Q2108" s="4">
        <v>5.737018</v>
      </c>
      <c r="R2108" s="4">
        <v>1.306708</v>
      </c>
      <c r="S2108" s="3" t="s">
        <v>6750</v>
      </c>
      <c r="T2108" s="4">
        <v>47.43</v>
      </c>
      <c r="U2108" s="4">
        <v>1970.40374658</v>
      </c>
      <c r="V2108" s="10">
        <v>2354.1567460000001</v>
      </c>
      <c r="W2108" s="4">
        <v>1.0120177103099299</v>
      </c>
      <c r="X2108" s="4">
        <v>50.28</v>
      </c>
      <c r="Y2108" s="4">
        <v>26.39</v>
      </c>
      <c r="Z2108" s="4">
        <v>13.241206</v>
      </c>
      <c r="AA2108" s="10">
        <v>12.7216157498</v>
      </c>
      <c r="AB2108" s="10">
        <v>14.0682143778</v>
      </c>
      <c r="AC2108" s="4">
        <v>0.97376700000000005</v>
      </c>
      <c r="AD2108" s="4">
        <v>0.9123019744791</v>
      </c>
      <c r="AE2108" s="4">
        <v>0.95972186535710002</v>
      </c>
      <c r="AF2108" s="4">
        <v>5.737018</v>
      </c>
      <c r="AG2108" s="4">
        <v>8.3766313453026999</v>
      </c>
      <c r="AH2108" s="4">
        <v>8.6360911897302</v>
      </c>
      <c r="AI2108" s="4">
        <v>3.1236830000000002</v>
      </c>
      <c r="AJ2108" s="4">
        <v>7.667313</v>
      </c>
    </row>
    <row r="2109" spans="1:36" hidden="1" x14ac:dyDescent="0.3">
      <c r="A2109" s="1" t="s">
        <v>2103</v>
      </c>
      <c r="B2109" s="2">
        <v>4248523</v>
      </c>
      <c r="C2109" s="3" t="s">
        <v>2919</v>
      </c>
      <c r="D2109" s="4">
        <v>2971.1729812499998</v>
      </c>
      <c r="E2109" s="3" t="s">
        <v>2946</v>
      </c>
      <c r="F2109" s="3" t="s">
        <v>2947</v>
      </c>
      <c r="G2109" s="3" t="s">
        <v>2948</v>
      </c>
      <c r="H2109" s="3" t="s">
        <v>2949</v>
      </c>
      <c r="I2109" s="3" t="s">
        <v>2950</v>
      </c>
      <c r="J2109" s="4">
        <v>29.463450999999999</v>
      </c>
      <c r="K2109" s="4">
        <v>22.134039000000001</v>
      </c>
      <c r="L2109" s="4">
        <v>5.8706620000000003</v>
      </c>
      <c r="M2109" s="4">
        <v>4.1196809999999999</v>
      </c>
      <c r="N2109" s="4">
        <v>37.271259000000001</v>
      </c>
      <c r="O2109" s="4">
        <v>13.64532</v>
      </c>
      <c r="P2109" s="4">
        <v>6.980143</v>
      </c>
      <c r="Q2109" s="4">
        <v>14.034456</v>
      </c>
      <c r="R2109" s="4">
        <v>14.618117</v>
      </c>
      <c r="S2109" s="3" t="s">
        <v>6751</v>
      </c>
      <c r="T2109" s="4">
        <v>69.25</v>
      </c>
      <c r="U2109" s="4">
        <v>2971.1729812499998</v>
      </c>
      <c r="V2109" s="10">
        <v>3551.2119809999999</v>
      </c>
      <c r="W2109" s="4" t="s">
        <v>2935</v>
      </c>
      <c r="X2109" s="4">
        <v>69.62</v>
      </c>
      <c r="Y2109" s="4">
        <v>48</v>
      </c>
      <c r="Z2109" s="4">
        <v>37.271259000000001</v>
      </c>
      <c r="AA2109" s="10">
        <v>13.067023926299999</v>
      </c>
      <c r="AB2109" s="10">
        <v>14.377600425200001</v>
      </c>
      <c r="AC2109" s="4">
        <v>4.9638280000000004</v>
      </c>
      <c r="AD2109" s="4">
        <v>4.0163435190366004</v>
      </c>
      <c r="AE2109" s="4">
        <v>4.7359734780511999</v>
      </c>
      <c r="AF2109" s="4">
        <v>14.034456</v>
      </c>
      <c r="AG2109" s="4">
        <v>13.403278270321699</v>
      </c>
      <c r="AH2109" s="4">
        <v>14.8016313458415</v>
      </c>
      <c r="AI2109" s="4">
        <v>6.980143</v>
      </c>
      <c r="AJ2109" s="4" t="s">
        <v>2924</v>
      </c>
    </row>
    <row r="2110" spans="1:36" hidden="1" x14ac:dyDescent="0.3">
      <c r="A2110" s="1" t="s">
        <v>2104</v>
      </c>
      <c r="B2110" s="2">
        <v>5208131</v>
      </c>
      <c r="C2110" s="3" t="s">
        <v>2919</v>
      </c>
      <c r="D2110" s="4">
        <v>1314.76644248</v>
      </c>
      <c r="E2110" s="3" t="s">
        <v>2920</v>
      </c>
      <c r="F2110" s="3" t="s">
        <v>2961</v>
      </c>
      <c r="G2110" s="3" t="s">
        <v>2974</v>
      </c>
      <c r="H2110" s="3" t="s">
        <v>3092</v>
      </c>
      <c r="I2110" s="3" t="s">
        <v>3805</v>
      </c>
      <c r="J2110" s="4">
        <v>-55.220418000000002</v>
      </c>
      <c r="K2110" s="4">
        <v>-26.546147000000001</v>
      </c>
      <c r="L2110" s="4">
        <v>-4.2777430000000001</v>
      </c>
      <c r="M2110" s="4">
        <v>12.127814000000001</v>
      </c>
      <c r="N2110" s="4">
        <v>25.733332999999998</v>
      </c>
      <c r="O2110" s="4">
        <v>8.9248550000000009</v>
      </c>
      <c r="P2110" s="4">
        <v>3.1362990000000002</v>
      </c>
      <c r="Q2110" s="4">
        <v>15.448726000000001</v>
      </c>
      <c r="R2110" s="4">
        <v>7.5842429999999998</v>
      </c>
      <c r="S2110" s="3" t="s">
        <v>6752</v>
      </c>
      <c r="T2110" s="4">
        <v>15.44</v>
      </c>
      <c r="U2110" s="4">
        <v>1314.76644248</v>
      </c>
      <c r="V2110" s="10">
        <v>1098.5434419999999</v>
      </c>
      <c r="W2110" s="4" t="s">
        <v>2935</v>
      </c>
      <c r="X2110" s="4">
        <v>42.08</v>
      </c>
      <c r="Y2110" s="4">
        <v>13.39</v>
      </c>
      <c r="Z2110" s="4">
        <v>25.733332999999998</v>
      </c>
      <c r="AA2110" s="10">
        <v>9.8431722555000007</v>
      </c>
      <c r="AB2110" s="10">
        <v>9.8793238037000002</v>
      </c>
      <c r="AC2110" s="4">
        <v>0.96470900000000004</v>
      </c>
      <c r="AD2110" s="4">
        <v>0.95668836932409995</v>
      </c>
      <c r="AE2110" s="4">
        <v>0.95830859647150002</v>
      </c>
      <c r="AF2110" s="4">
        <v>15.448726000000001</v>
      </c>
      <c r="AG2110" s="4">
        <v>5.8683471787374</v>
      </c>
      <c r="AH2110" s="4">
        <v>5.6911691312831998</v>
      </c>
      <c r="AI2110" s="4">
        <v>3.1362990000000002</v>
      </c>
      <c r="AJ2110" s="4">
        <v>3.2663419999999999</v>
      </c>
    </row>
    <row r="2111" spans="1:36" hidden="1" x14ac:dyDescent="0.3">
      <c r="A2111" s="1" t="s">
        <v>2105</v>
      </c>
      <c r="B2111" s="2">
        <v>103146</v>
      </c>
      <c r="C2111" s="3" t="s">
        <v>2936</v>
      </c>
      <c r="D2111" s="4">
        <v>107251.065</v>
      </c>
      <c r="E2111" s="3" t="s">
        <v>2977</v>
      </c>
      <c r="F2111" s="3" t="s">
        <v>2978</v>
      </c>
      <c r="G2111" s="3" t="s">
        <v>3146</v>
      </c>
      <c r="H2111" s="3" t="s">
        <v>3146</v>
      </c>
      <c r="I2111" s="3" t="s">
        <v>2980</v>
      </c>
      <c r="J2111" s="4">
        <v>3.3928569999999998</v>
      </c>
      <c r="K2111" s="4">
        <v>-8.0806480000000001</v>
      </c>
      <c r="L2111" s="4">
        <v>-2.6399870000000001</v>
      </c>
      <c r="M2111" s="4">
        <v>2.098395</v>
      </c>
      <c r="N2111" s="4">
        <v>34.984894259818702</v>
      </c>
      <c r="O2111" s="4">
        <v>23.044775999999999</v>
      </c>
      <c r="P2111" s="4">
        <v>2.0232380000000001</v>
      </c>
      <c r="Q2111" s="4">
        <v>25.098002999999999</v>
      </c>
      <c r="R2111" s="4">
        <v>26.465779000000001</v>
      </c>
      <c r="S2111" s="3" t="s">
        <v>6753</v>
      </c>
      <c r="T2111" s="5" t="s">
        <v>6718</v>
      </c>
      <c r="U2111" s="4">
        <v>107251.065</v>
      </c>
      <c r="V2111" s="10">
        <v>144040.753</v>
      </c>
      <c r="W2111" s="4">
        <v>3.3160621761657998</v>
      </c>
      <c r="X2111" s="4">
        <v>137.52000000000001</v>
      </c>
      <c r="Y2111" s="5" t="s">
        <v>6754</v>
      </c>
      <c r="Z2111" s="4">
        <v>34.974328</v>
      </c>
      <c r="AA2111" s="10">
        <v>42.144338901600001</v>
      </c>
      <c r="AB2111" s="10">
        <v>41.436464088299999</v>
      </c>
      <c r="AC2111" s="4">
        <v>17.48235</v>
      </c>
      <c r="AD2111" s="4">
        <v>17.896995378066698</v>
      </c>
      <c r="AE2111" s="4">
        <v>19.152182341608398</v>
      </c>
      <c r="AF2111" s="4">
        <v>25.098002999999999</v>
      </c>
      <c r="AG2111" s="4">
        <v>22.9915214499127</v>
      </c>
      <c r="AH2111" s="4">
        <v>24.473564220257501</v>
      </c>
      <c r="AI2111" s="4">
        <v>2.0232380000000001</v>
      </c>
      <c r="AJ2111" s="4">
        <v>2.0232380000000001</v>
      </c>
    </row>
    <row r="2112" spans="1:36" hidden="1" x14ac:dyDescent="0.3">
      <c r="A2112" s="1" t="s">
        <v>2106</v>
      </c>
      <c r="B2112" s="2">
        <v>5185778</v>
      </c>
      <c r="C2112" s="3" t="s">
        <v>2936</v>
      </c>
      <c r="D2112" s="4">
        <v>1090.8303883999999</v>
      </c>
      <c r="E2112" s="3" t="s">
        <v>3107</v>
      </c>
      <c r="F2112" s="3" t="s">
        <v>3108</v>
      </c>
      <c r="G2112" s="3" t="s">
        <v>3109</v>
      </c>
      <c r="H2112" s="3" t="s">
        <v>3109</v>
      </c>
      <c r="I2112" s="3" t="s">
        <v>3222</v>
      </c>
      <c r="J2112" s="4">
        <v>97.032640999999998</v>
      </c>
      <c r="K2112" s="4">
        <v>1.0654490000000001</v>
      </c>
      <c r="L2112" s="4">
        <v>0</v>
      </c>
      <c r="M2112" s="4">
        <v>-0.15037600000000001</v>
      </c>
      <c r="N2112" s="4" t="s">
        <v>2924</v>
      </c>
      <c r="O2112" s="4">
        <v>116.899356</v>
      </c>
      <c r="P2112" s="4">
        <v>2.5052189999999999</v>
      </c>
      <c r="Q2112" s="4" t="s">
        <v>2924</v>
      </c>
      <c r="R2112" s="4">
        <v>95.013797999999994</v>
      </c>
      <c r="S2112" s="3" t="s">
        <v>6755</v>
      </c>
      <c r="T2112" s="4">
        <v>6.64</v>
      </c>
      <c r="U2112" s="4">
        <v>1090.8303883999999</v>
      </c>
      <c r="V2112" s="10">
        <v>868.36300800000004</v>
      </c>
      <c r="W2112" s="4" t="s">
        <v>2935</v>
      </c>
      <c r="X2112" s="4">
        <v>6.65</v>
      </c>
      <c r="Y2112" s="5" t="s">
        <v>6756</v>
      </c>
      <c r="Z2112" s="4" t="s">
        <v>2924</v>
      </c>
      <c r="AA2112" s="10" t="s">
        <v>2935</v>
      </c>
      <c r="AB2112" s="10" t="s">
        <v>2935</v>
      </c>
      <c r="AC2112" s="4">
        <v>7.4588869999999998</v>
      </c>
      <c r="AD2112" s="4">
        <v>6.4081317591760003</v>
      </c>
      <c r="AE2112" s="4">
        <v>6.9696168225828004</v>
      </c>
      <c r="AF2112" s="4" t="s">
        <v>2924</v>
      </c>
      <c r="AG2112" s="4">
        <v>38.2494174396261</v>
      </c>
      <c r="AH2112" s="4">
        <v>45.829170050496003</v>
      </c>
      <c r="AI2112" s="4">
        <v>2.5052189999999999</v>
      </c>
      <c r="AJ2112" s="4">
        <v>6.9994170000000002</v>
      </c>
    </row>
    <row r="2113" spans="1:36" hidden="1" x14ac:dyDescent="0.3">
      <c r="A2113" s="1" t="s">
        <v>2107</v>
      </c>
      <c r="B2113" s="2">
        <v>6659781</v>
      </c>
      <c r="C2113" s="3" t="s">
        <v>2936</v>
      </c>
      <c r="D2113" s="4">
        <v>874.90284099999997</v>
      </c>
      <c r="E2113" s="3" t="s">
        <v>3098</v>
      </c>
      <c r="F2113" s="3" t="s">
        <v>3098</v>
      </c>
      <c r="G2113" s="3" t="s">
        <v>3184</v>
      </c>
      <c r="H2113" s="3" t="s">
        <v>3185</v>
      </c>
      <c r="I2113" s="3" t="s">
        <v>3304</v>
      </c>
      <c r="J2113" s="4">
        <v>-8.0086580000000005</v>
      </c>
      <c r="K2113" s="5" t="s">
        <v>3806</v>
      </c>
      <c r="L2113" s="4">
        <v>10.821382</v>
      </c>
      <c r="M2113" s="4">
        <v>12.137203</v>
      </c>
      <c r="N2113" s="4" t="s">
        <v>2924</v>
      </c>
      <c r="O2113" s="4">
        <v>7.5022070000000003</v>
      </c>
      <c r="P2113" s="4">
        <v>1.0539369999999999</v>
      </c>
      <c r="Q2113" s="4">
        <v>3.108263</v>
      </c>
      <c r="R2113" s="4">
        <v>11.371852000000001</v>
      </c>
      <c r="S2113" s="3" t="s">
        <v>6757</v>
      </c>
      <c r="T2113" s="5" t="s">
        <v>5139</v>
      </c>
      <c r="U2113" s="4">
        <v>874.90284099999997</v>
      </c>
      <c r="V2113" s="10">
        <v>992.85084099999995</v>
      </c>
      <c r="W2113" s="4" t="s">
        <v>2935</v>
      </c>
      <c r="X2113" s="5" t="s">
        <v>6758</v>
      </c>
      <c r="Y2113" s="5" t="s">
        <v>6759</v>
      </c>
      <c r="Z2113" s="4" t="s">
        <v>2924</v>
      </c>
      <c r="AA2113" s="10">
        <v>28.248587570600002</v>
      </c>
      <c r="AB2113" s="10">
        <v>21.453811206400001</v>
      </c>
      <c r="AC2113" s="4">
        <v>0.67471700000000001</v>
      </c>
      <c r="AD2113" s="4">
        <v>0.71383470008039995</v>
      </c>
      <c r="AE2113" s="4">
        <v>0.68655245313690005</v>
      </c>
      <c r="AF2113" s="4">
        <v>3.108263</v>
      </c>
      <c r="AG2113" s="4">
        <v>3.6614944718985001</v>
      </c>
      <c r="AH2113" s="4">
        <v>3.5026128231258</v>
      </c>
      <c r="AI2113" s="4">
        <v>1.0539369999999999</v>
      </c>
      <c r="AJ2113" s="4">
        <v>1.184669</v>
      </c>
    </row>
    <row r="2114" spans="1:36" hidden="1" x14ac:dyDescent="0.3">
      <c r="A2114" s="1" t="s">
        <v>2108</v>
      </c>
      <c r="B2114" s="2">
        <v>4970987</v>
      </c>
      <c r="C2114" s="3" t="s">
        <v>2936</v>
      </c>
      <c r="D2114" s="4">
        <v>1131.5586828</v>
      </c>
      <c r="E2114" s="3" t="s">
        <v>2946</v>
      </c>
      <c r="F2114" s="3" t="s">
        <v>2947</v>
      </c>
      <c r="G2114" s="3" t="s">
        <v>2948</v>
      </c>
      <c r="H2114" s="3" t="s">
        <v>2990</v>
      </c>
      <c r="I2114" s="3" t="s">
        <v>2950</v>
      </c>
      <c r="J2114" s="4">
        <v>-34.626947000000001</v>
      </c>
      <c r="K2114" s="4">
        <v>27.777778000000001</v>
      </c>
      <c r="L2114" s="4">
        <v>32.962757000000003</v>
      </c>
      <c r="M2114" s="4">
        <v>5.1890939999999999</v>
      </c>
      <c r="N2114" s="4" t="s">
        <v>2924</v>
      </c>
      <c r="O2114" s="4">
        <v>69.737609000000006</v>
      </c>
      <c r="P2114" s="4" t="s">
        <v>2924</v>
      </c>
      <c r="Q2114" s="4" t="s">
        <v>2924</v>
      </c>
      <c r="R2114" s="4">
        <v>39.167011000000002</v>
      </c>
      <c r="S2114" s="3" t="s">
        <v>6760</v>
      </c>
      <c r="T2114" s="4">
        <v>23.92</v>
      </c>
      <c r="U2114" s="4">
        <v>1131.5586828</v>
      </c>
      <c r="V2114" s="10">
        <v>1290.2396819999999</v>
      </c>
      <c r="W2114" s="4" t="s">
        <v>2935</v>
      </c>
      <c r="X2114" s="4">
        <v>40.99</v>
      </c>
      <c r="Y2114" s="4">
        <v>16.64</v>
      </c>
      <c r="Z2114" s="4" t="s">
        <v>2924</v>
      </c>
      <c r="AA2114" s="10">
        <v>49.729729729699997</v>
      </c>
      <c r="AB2114" s="10">
        <v>64.154485718100005</v>
      </c>
      <c r="AC2114" s="4">
        <v>3.9959479999999998</v>
      </c>
      <c r="AD2114" s="4">
        <v>3.6672831162363999</v>
      </c>
      <c r="AE2114" s="4">
        <v>3.9081028637255999</v>
      </c>
      <c r="AF2114" s="4" t="s">
        <v>2924</v>
      </c>
      <c r="AG2114" s="4">
        <v>37.035943509149597</v>
      </c>
      <c r="AH2114" s="4">
        <v>46.340588250928199</v>
      </c>
      <c r="AI2114" s="4" t="s">
        <v>2924</v>
      </c>
      <c r="AJ2114" s="4" t="s">
        <v>2924</v>
      </c>
    </row>
    <row r="2115" spans="1:36" hidden="1" x14ac:dyDescent="0.3">
      <c r="A2115" s="1" t="s">
        <v>2109</v>
      </c>
      <c r="B2115" s="2">
        <v>5730932</v>
      </c>
      <c r="C2115" s="3" t="s">
        <v>2941</v>
      </c>
      <c r="D2115" s="4">
        <v>25086.95</v>
      </c>
      <c r="E2115" s="3" t="s">
        <v>2930</v>
      </c>
      <c r="F2115" s="3" t="s">
        <v>2954</v>
      </c>
      <c r="G2115" s="3" t="s">
        <v>2955</v>
      </c>
      <c r="H2115" s="3" t="s">
        <v>2956</v>
      </c>
      <c r="I2115" s="3"/>
      <c r="J2115" s="4">
        <v>77.116342000000003</v>
      </c>
      <c r="K2115" s="4">
        <v>14.434044999999999</v>
      </c>
      <c r="L2115" s="4">
        <v>3.9590809999999999</v>
      </c>
      <c r="M2115" s="4">
        <v>5.3588259999999996</v>
      </c>
      <c r="N2115" s="4" t="s">
        <v>2935</v>
      </c>
      <c r="O2115" s="4" t="s">
        <v>2935</v>
      </c>
      <c r="P2115" s="4" t="s">
        <v>2935</v>
      </c>
      <c r="Q2115" s="4" t="s">
        <v>2935</v>
      </c>
      <c r="R2115" s="4" t="s">
        <v>2935</v>
      </c>
      <c r="S2115" s="3" t="s">
        <v>6761</v>
      </c>
      <c r="T2115" s="4">
        <v>78.25</v>
      </c>
      <c r="U2115" s="4">
        <v>25086.95</v>
      </c>
      <c r="V2115" s="10" t="s">
        <v>2935</v>
      </c>
      <c r="W2115" s="4">
        <v>1.1768127795527199</v>
      </c>
      <c r="X2115" s="4">
        <v>85.2</v>
      </c>
      <c r="Y2115" s="4">
        <v>41.73</v>
      </c>
      <c r="Z2115" s="4" t="s">
        <v>2935</v>
      </c>
      <c r="AA2115" s="10" t="s">
        <v>2935</v>
      </c>
      <c r="AB2115" s="10" t="s">
        <v>2935</v>
      </c>
      <c r="AC2115" s="4" t="s">
        <v>2935</v>
      </c>
      <c r="AD2115" s="4" t="s">
        <v>2935</v>
      </c>
      <c r="AE2115" s="4" t="s">
        <v>2935</v>
      </c>
      <c r="AF2115" s="4" t="s">
        <v>2935</v>
      </c>
      <c r="AG2115" s="4" t="s">
        <v>2935</v>
      </c>
      <c r="AH2115" s="4" t="s">
        <v>2935</v>
      </c>
      <c r="AI2115" s="4" t="s">
        <v>2935</v>
      </c>
      <c r="AJ2115" s="4" t="s">
        <v>2935</v>
      </c>
    </row>
    <row r="2116" spans="1:36" hidden="1" x14ac:dyDescent="0.3">
      <c r="A2116" s="1" t="s">
        <v>2110</v>
      </c>
      <c r="B2116" s="2">
        <v>5730925</v>
      </c>
      <c r="C2116" s="3" t="s">
        <v>2941</v>
      </c>
      <c r="D2116" s="4">
        <v>2055.6285567999998</v>
      </c>
      <c r="E2116" s="3" t="s">
        <v>2930</v>
      </c>
      <c r="F2116" s="3" t="s">
        <v>2954</v>
      </c>
      <c r="G2116" s="3" t="s">
        <v>2955</v>
      </c>
      <c r="H2116" s="3" t="s">
        <v>2956</v>
      </c>
      <c r="I2116" s="3"/>
      <c r="J2116" s="4">
        <v>-58.138365</v>
      </c>
      <c r="K2116" s="4">
        <v>-19.223300999999999</v>
      </c>
      <c r="L2116" s="4">
        <v>-5.855728</v>
      </c>
      <c r="M2116" s="4">
        <v>-5.1581650000000003</v>
      </c>
      <c r="N2116" s="4" t="s">
        <v>2935</v>
      </c>
      <c r="O2116" s="4" t="s">
        <v>2935</v>
      </c>
      <c r="P2116" s="4" t="s">
        <v>2935</v>
      </c>
      <c r="Q2116" s="4" t="s">
        <v>2935</v>
      </c>
      <c r="R2116" s="4" t="s">
        <v>2935</v>
      </c>
      <c r="S2116" s="3" t="s">
        <v>6762</v>
      </c>
      <c r="T2116" s="4">
        <v>33.28</v>
      </c>
      <c r="U2116" s="4">
        <v>2055.6285567999998</v>
      </c>
      <c r="V2116" s="10" t="s">
        <v>2935</v>
      </c>
      <c r="W2116" s="4">
        <v>8.9840745192307701</v>
      </c>
      <c r="X2116" s="4">
        <v>84</v>
      </c>
      <c r="Y2116" s="4">
        <v>31.37</v>
      </c>
      <c r="Z2116" s="4" t="s">
        <v>2935</v>
      </c>
      <c r="AA2116" s="10" t="s">
        <v>2935</v>
      </c>
      <c r="AB2116" s="10" t="s">
        <v>2935</v>
      </c>
      <c r="AC2116" s="4" t="s">
        <v>2935</v>
      </c>
      <c r="AD2116" s="4" t="s">
        <v>2935</v>
      </c>
      <c r="AE2116" s="4" t="s">
        <v>2935</v>
      </c>
      <c r="AF2116" s="4" t="s">
        <v>2935</v>
      </c>
      <c r="AG2116" s="4" t="s">
        <v>2935</v>
      </c>
      <c r="AH2116" s="4" t="s">
        <v>2935</v>
      </c>
      <c r="AI2116" s="4" t="s">
        <v>2935</v>
      </c>
      <c r="AJ2116" s="4" t="s">
        <v>2935</v>
      </c>
    </row>
    <row r="2117" spans="1:36" hidden="1" x14ac:dyDescent="0.3">
      <c r="A2117" s="1" t="s">
        <v>2111</v>
      </c>
      <c r="B2117" s="2">
        <v>1018962</v>
      </c>
      <c r="C2117" s="3" t="s">
        <v>2936</v>
      </c>
      <c r="D2117" s="4">
        <v>8030.8113438</v>
      </c>
      <c r="E2117" s="3" t="s">
        <v>2930</v>
      </c>
      <c r="F2117" s="3" t="s">
        <v>2931</v>
      </c>
      <c r="G2117" s="3" t="s">
        <v>2931</v>
      </c>
      <c r="H2117" s="3" t="s">
        <v>2932</v>
      </c>
      <c r="I2117" s="3" t="s">
        <v>2933</v>
      </c>
      <c r="J2117" s="4">
        <v>43.294238</v>
      </c>
      <c r="K2117" s="4">
        <v>18.265993000000002</v>
      </c>
      <c r="L2117" s="4">
        <v>16.147698999999999</v>
      </c>
      <c r="M2117" s="4">
        <v>2.1818179999999998</v>
      </c>
      <c r="N2117" s="4">
        <v>17.898089171974501</v>
      </c>
      <c r="O2117" s="4">
        <v>11.634005</v>
      </c>
      <c r="P2117" s="4">
        <v>1.0909089999999999</v>
      </c>
      <c r="Q2117" s="4" t="s">
        <v>2935</v>
      </c>
      <c r="R2117" s="4" t="s">
        <v>2935</v>
      </c>
      <c r="S2117" s="3" t="s">
        <v>6763</v>
      </c>
      <c r="T2117" s="4">
        <v>84.3</v>
      </c>
      <c r="U2117" s="4">
        <v>8030.8113438</v>
      </c>
      <c r="V2117" s="10" t="s">
        <v>2935</v>
      </c>
      <c r="W2117" s="4">
        <v>2.7520759193357098</v>
      </c>
      <c r="X2117" s="4">
        <v>85.13</v>
      </c>
      <c r="Y2117" s="4">
        <v>57.16</v>
      </c>
      <c r="Z2117" s="4">
        <v>17.962924000000001</v>
      </c>
      <c r="AA2117" s="10">
        <v>15.045242812</v>
      </c>
      <c r="AB2117" s="10">
        <v>16.737082863400001</v>
      </c>
      <c r="AC2117" s="4" t="s">
        <v>2935</v>
      </c>
      <c r="AD2117" s="4" t="s">
        <v>2935</v>
      </c>
      <c r="AE2117" s="4" t="s">
        <v>2935</v>
      </c>
      <c r="AF2117" s="4" t="s">
        <v>2935</v>
      </c>
      <c r="AG2117" s="4" t="s">
        <v>2935</v>
      </c>
      <c r="AH2117" s="4" t="s">
        <v>2935</v>
      </c>
      <c r="AI2117" s="4">
        <v>1.0909089999999999</v>
      </c>
      <c r="AJ2117" s="4">
        <v>2.1207009999999999</v>
      </c>
    </row>
    <row r="2118" spans="1:36" hidden="1" x14ac:dyDescent="0.3">
      <c r="A2118" s="1" t="s">
        <v>2112</v>
      </c>
      <c r="B2118" s="2">
        <v>4972298</v>
      </c>
      <c r="C2118" s="3" t="s">
        <v>2941</v>
      </c>
      <c r="D2118" s="4">
        <v>2768.92391628</v>
      </c>
      <c r="E2118" s="3" t="s">
        <v>2920</v>
      </c>
      <c r="F2118" s="3" t="s">
        <v>2921</v>
      </c>
      <c r="G2118" s="3" t="s">
        <v>2942</v>
      </c>
      <c r="H2118" s="3" t="s">
        <v>2942</v>
      </c>
      <c r="I2118" s="3" t="s">
        <v>2943</v>
      </c>
      <c r="J2118" s="4">
        <v>169.64596599999999</v>
      </c>
      <c r="K2118" s="5" t="s">
        <v>3807</v>
      </c>
      <c r="L2118" s="4">
        <v>4.3066E-2</v>
      </c>
      <c r="M2118" s="4">
        <v>13.013864999999999</v>
      </c>
      <c r="N2118" s="4">
        <v>17.316437000000001</v>
      </c>
      <c r="O2118" s="4">
        <v>12.382728999999999</v>
      </c>
      <c r="P2118" s="4">
        <v>5.1991940000000003</v>
      </c>
      <c r="Q2118" s="4">
        <v>14.426690000000001</v>
      </c>
      <c r="R2118" s="4">
        <v>15.155366000000001</v>
      </c>
      <c r="S2118" s="3" t="s">
        <v>6764</v>
      </c>
      <c r="T2118" s="4">
        <v>46.46</v>
      </c>
      <c r="U2118" s="4">
        <v>2768.92391628</v>
      </c>
      <c r="V2118" s="10">
        <v>2196.5429159999999</v>
      </c>
      <c r="W2118" s="4" t="s">
        <v>2935</v>
      </c>
      <c r="X2118" s="4">
        <v>48.89</v>
      </c>
      <c r="Y2118" s="4">
        <v>16.8</v>
      </c>
      <c r="Z2118" s="4">
        <v>17.316437000000001</v>
      </c>
      <c r="AA2118" s="10" t="s">
        <v>2924</v>
      </c>
      <c r="AB2118" s="10">
        <v>18.977207744400001</v>
      </c>
      <c r="AC2118" s="4">
        <v>6.7837459999999998</v>
      </c>
      <c r="AD2118" s="4">
        <v>17.178125951171701</v>
      </c>
      <c r="AE2118" s="4">
        <v>6.7586975676548997</v>
      </c>
      <c r="AF2118" s="4">
        <v>14.426690000000001</v>
      </c>
      <c r="AG2118" s="4" t="s">
        <v>2924</v>
      </c>
      <c r="AH2118" s="4">
        <v>11.4403276875</v>
      </c>
      <c r="AI2118" s="4">
        <v>5.1991940000000003</v>
      </c>
      <c r="AJ2118" s="4">
        <v>5.1991940000000003</v>
      </c>
    </row>
    <row r="2119" spans="1:36" hidden="1" x14ac:dyDescent="0.3">
      <c r="A2119" s="1" t="s">
        <v>2113</v>
      </c>
      <c r="B2119" s="2">
        <v>4812365</v>
      </c>
      <c r="C2119" s="3" t="s">
        <v>2919</v>
      </c>
      <c r="D2119" s="4">
        <v>785.60748720000004</v>
      </c>
      <c r="E2119" s="3" t="s">
        <v>2920</v>
      </c>
      <c r="F2119" s="3" t="s">
        <v>2921</v>
      </c>
      <c r="G2119" s="3" t="s">
        <v>2942</v>
      </c>
      <c r="H2119" s="3" t="s">
        <v>2942</v>
      </c>
      <c r="I2119" s="3" t="s">
        <v>2943</v>
      </c>
      <c r="J2119" s="4">
        <v>-56.010846999999998</v>
      </c>
      <c r="K2119" s="4">
        <v>-31.294118000000001</v>
      </c>
      <c r="L2119" s="4">
        <v>-11.782477</v>
      </c>
      <c r="M2119" s="4">
        <v>4.2112780000000001</v>
      </c>
      <c r="N2119" s="4" t="s">
        <v>2924</v>
      </c>
      <c r="O2119" s="4" t="s">
        <v>2924</v>
      </c>
      <c r="P2119" s="4">
        <v>1.4701439999999999</v>
      </c>
      <c r="Q2119" s="4" t="s">
        <v>2924</v>
      </c>
      <c r="R2119" s="4" t="s">
        <v>2924</v>
      </c>
      <c r="S2119" s="3" t="s">
        <v>6765</v>
      </c>
      <c r="T2119" s="4">
        <v>14.6</v>
      </c>
      <c r="U2119" s="4">
        <v>785.60748720000004</v>
      </c>
      <c r="V2119" s="10">
        <v>277.83948700000002</v>
      </c>
      <c r="W2119" s="4" t="s">
        <v>2935</v>
      </c>
      <c r="X2119" s="4">
        <v>41.545000000000002</v>
      </c>
      <c r="Y2119" s="4">
        <v>13.22</v>
      </c>
      <c r="Z2119" s="4" t="s">
        <v>2924</v>
      </c>
      <c r="AA2119" s="10" t="s">
        <v>2924</v>
      </c>
      <c r="AB2119" s="10" t="s">
        <v>2924</v>
      </c>
      <c r="AC2119" s="4">
        <v>2.0835360000000001</v>
      </c>
      <c r="AD2119" s="4">
        <v>33.274588557946799</v>
      </c>
      <c r="AE2119" s="4">
        <v>1.9652607618102</v>
      </c>
      <c r="AF2119" s="4" t="s">
        <v>2924</v>
      </c>
      <c r="AG2119" s="4" t="s">
        <v>2935</v>
      </c>
      <c r="AH2119" s="4" t="s">
        <v>2935</v>
      </c>
      <c r="AI2119" s="4">
        <v>1.4701439999999999</v>
      </c>
      <c r="AJ2119" s="4">
        <v>1.4701439999999999</v>
      </c>
    </row>
    <row r="2120" spans="1:36" hidden="1" x14ac:dyDescent="0.3">
      <c r="A2120" s="1" t="s">
        <v>2114</v>
      </c>
      <c r="B2120" s="2">
        <v>4992327</v>
      </c>
      <c r="C2120" s="3" t="s">
        <v>2936</v>
      </c>
      <c r="D2120" s="4">
        <v>1017.168154</v>
      </c>
      <c r="E2120" s="3" t="s">
        <v>2937</v>
      </c>
      <c r="F2120" s="3" t="s">
        <v>2938</v>
      </c>
      <c r="G2120" s="3" t="s">
        <v>3047</v>
      </c>
      <c r="H2120" s="3" t="s">
        <v>3071</v>
      </c>
      <c r="I2120" s="3" t="s">
        <v>3072</v>
      </c>
      <c r="J2120" s="4">
        <v>11.859838</v>
      </c>
      <c r="K2120" s="4">
        <v>38.471805000000003</v>
      </c>
      <c r="L2120" s="4">
        <v>46.487822000000001</v>
      </c>
      <c r="M2120" s="4">
        <v>10.755271</v>
      </c>
      <c r="N2120" s="4">
        <v>44.055202000000001</v>
      </c>
      <c r="O2120" s="4">
        <v>20.60576</v>
      </c>
      <c r="P2120" s="4">
        <v>1.495873</v>
      </c>
      <c r="Q2120" s="4">
        <v>13.234772</v>
      </c>
      <c r="R2120" s="4">
        <v>18.085854999999999</v>
      </c>
      <c r="S2120" s="3" t="s">
        <v>6766</v>
      </c>
      <c r="T2120" s="4">
        <v>41.5</v>
      </c>
      <c r="U2120" s="4">
        <v>1017.168154</v>
      </c>
      <c r="V2120" s="10">
        <v>903.63715400000001</v>
      </c>
      <c r="W2120" s="4" t="s">
        <v>2935</v>
      </c>
      <c r="X2120" s="4">
        <v>41.87</v>
      </c>
      <c r="Y2120" s="4">
        <v>25.754999999999999</v>
      </c>
      <c r="Z2120" s="4">
        <v>44.055202000000001</v>
      </c>
      <c r="AA2120" s="10">
        <v>28.1833616298</v>
      </c>
      <c r="AB2120" s="10">
        <v>26.3994910941</v>
      </c>
      <c r="AC2120" s="4">
        <v>1.792262</v>
      </c>
      <c r="AD2120" s="4">
        <v>1.7946218649279</v>
      </c>
      <c r="AE2120" s="4">
        <v>1.8099907421057999</v>
      </c>
      <c r="AF2120" s="4">
        <v>13.234772</v>
      </c>
      <c r="AG2120" s="4">
        <v>12.3651250213808</v>
      </c>
      <c r="AH2120" s="4">
        <v>11.5424733547926</v>
      </c>
      <c r="AI2120" s="4">
        <v>1.495873</v>
      </c>
      <c r="AJ2120" s="4">
        <v>2.6549800000000001</v>
      </c>
    </row>
    <row r="2121" spans="1:36" hidden="1" x14ac:dyDescent="0.3">
      <c r="A2121" s="1" t="s">
        <v>2115</v>
      </c>
      <c r="B2121" s="2">
        <v>4080424</v>
      </c>
      <c r="C2121" s="3" t="s">
        <v>2936</v>
      </c>
      <c r="D2121" s="4">
        <v>2792.4501977999998</v>
      </c>
      <c r="E2121" s="3" t="s">
        <v>2930</v>
      </c>
      <c r="F2121" s="3" t="s">
        <v>2931</v>
      </c>
      <c r="G2121" s="3" t="s">
        <v>2931</v>
      </c>
      <c r="H2121" s="3" t="s">
        <v>2932</v>
      </c>
      <c r="I2121" s="3" t="s">
        <v>3233</v>
      </c>
      <c r="J2121" s="4">
        <v>40.789473999999998</v>
      </c>
      <c r="K2121" s="4">
        <v>18.036404000000001</v>
      </c>
      <c r="L2121" s="4">
        <v>13.890366999999999</v>
      </c>
      <c r="M2121" s="4">
        <v>0</v>
      </c>
      <c r="N2121" s="4">
        <v>20.576923076923102</v>
      </c>
      <c r="O2121" s="4">
        <v>8.9577229999999997</v>
      </c>
      <c r="P2121" s="4">
        <v>1.065048</v>
      </c>
      <c r="Q2121" s="4" t="s">
        <v>2935</v>
      </c>
      <c r="R2121" s="4" t="s">
        <v>2935</v>
      </c>
      <c r="S2121" s="3" t="s">
        <v>6767</v>
      </c>
      <c r="T2121" s="4">
        <v>21.4</v>
      </c>
      <c r="U2121" s="4">
        <v>2792.4501977999998</v>
      </c>
      <c r="V2121" s="10" t="s">
        <v>2935</v>
      </c>
      <c r="W2121" s="4">
        <v>4.4859813084112199</v>
      </c>
      <c r="X2121" s="4">
        <v>22.23</v>
      </c>
      <c r="Y2121" s="4">
        <v>13.07</v>
      </c>
      <c r="Z2121" s="4">
        <v>21.85904</v>
      </c>
      <c r="AA2121" s="10">
        <v>10.398445092299999</v>
      </c>
      <c r="AB2121" s="10">
        <v>12.3556581986</v>
      </c>
      <c r="AC2121" s="4" t="s">
        <v>2935</v>
      </c>
      <c r="AD2121" s="4" t="s">
        <v>2935</v>
      </c>
      <c r="AE2121" s="4" t="s">
        <v>2935</v>
      </c>
      <c r="AF2121" s="4" t="s">
        <v>2935</v>
      </c>
      <c r="AG2121" s="4" t="s">
        <v>2935</v>
      </c>
      <c r="AH2121" s="4" t="s">
        <v>2935</v>
      </c>
      <c r="AI2121" s="4">
        <v>1.065048</v>
      </c>
      <c r="AJ2121" s="4">
        <v>1.5667329999999999</v>
      </c>
    </row>
    <row r="2122" spans="1:36" hidden="1" x14ac:dyDescent="0.3">
      <c r="A2122" s="1" t="s">
        <v>2116</v>
      </c>
      <c r="B2122" s="2">
        <v>4072932</v>
      </c>
      <c r="C2122" s="3" t="s">
        <v>2936</v>
      </c>
      <c r="D2122" s="4">
        <v>45528.84</v>
      </c>
      <c r="E2122" s="3" t="s">
        <v>2930</v>
      </c>
      <c r="F2122" s="3" t="s">
        <v>2958</v>
      </c>
      <c r="G2122" s="3" t="s">
        <v>2958</v>
      </c>
      <c r="H2122" s="3" t="s">
        <v>3044</v>
      </c>
      <c r="I2122" s="3" t="s">
        <v>3045</v>
      </c>
      <c r="J2122" s="4">
        <v>33.580531000000001</v>
      </c>
      <c r="K2122" s="4">
        <v>10.977091</v>
      </c>
      <c r="L2122" s="4">
        <v>1.7908310000000001</v>
      </c>
      <c r="M2122" s="4">
        <v>0.37673699999999999</v>
      </c>
      <c r="N2122" s="5" t="s">
        <v>3808</v>
      </c>
      <c r="O2122" s="5" t="s">
        <v>3809</v>
      </c>
      <c r="P2122" s="4">
        <v>1.496577</v>
      </c>
      <c r="Q2122" s="4">
        <v>12.507678</v>
      </c>
      <c r="R2122" s="4">
        <v>3.7489080000000001</v>
      </c>
      <c r="S2122" s="3" t="s">
        <v>6768</v>
      </c>
      <c r="T2122" s="4">
        <v>127.89</v>
      </c>
      <c r="U2122" s="4">
        <v>45528.84</v>
      </c>
      <c r="V2122" s="10">
        <v>73586.84</v>
      </c>
      <c r="W2122" s="4">
        <v>4.0659942137774596</v>
      </c>
      <c r="X2122" s="4">
        <v>129.13</v>
      </c>
      <c r="Y2122" s="4">
        <v>94.92</v>
      </c>
      <c r="Z2122" s="4">
        <v>11.359921999999999</v>
      </c>
      <c r="AA2122" s="10">
        <v>8.8130103710000007</v>
      </c>
      <c r="AB2122" s="10">
        <v>9.5619049043000004</v>
      </c>
      <c r="AC2122" s="5" t="s">
        <v>6769</v>
      </c>
      <c r="AD2122" s="4">
        <v>1.3213772058238999</v>
      </c>
      <c r="AE2122" s="4">
        <v>1.0959556109248001</v>
      </c>
      <c r="AF2122" s="4">
        <v>12.507678</v>
      </c>
      <c r="AG2122" s="4" t="s">
        <v>2935</v>
      </c>
      <c r="AH2122" s="4" t="s">
        <v>2935</v>
      </c>
      <c r="AI2122" s="4">
        <v>1.496577</v>
      </c>
      <c r="AJ2122" s="4">
        <v>1.496577</v>
      </c>
    </row>
    <row r="2123" spans="1:36" hidden="1" x14ac:dyDescent="0.3">
      <c r="A2123" s="1" t="s">
        <v>2117</v>
      </c>
      <c r="B2123" s="2">
        <v>4391244</v>
      </c>
      <c r="C2123" s="3" t="s">
        <v>2919</v>
      </c>
      <c r="D2123" s="4">
        <v>23742.311371200001</v>
      </c>
      <c r="E2123" s="3" t="s">
        <v>2946</v>
      </c>
      <c r="F2123" s="3" t="s">
        <v>2947</v>
      </c>
      <c r="G2123" s="3" t="s">
        <v>2948</v>
      </c>
      <c r="H2123" s="3" t="s">
        <v>2990</v>
      </c>
      <c r="I2123" s="3" t="s">
        <v>2950</v>
      </c>
      <c r="J2123" s="4">
        <v>27.575523</v>
      </c>
      <c r="K2123" s="4">
        <v>12.956507</v>
      </c>
      <c r="L2123" s="4">
        <v>8.0413270000000008</v>
      </c>
      <c r="M2123" s="4">
        <v>4.0155779999999996</v>
      </c>
      <c r="N2123" s="4">
        <v>63.346153999999999</v>
      </c>
      <c r="O2123" s="4">
        <v>32.331097999999997</v>
      </c>
      <c r="P2123" s="4">
        <v>7.3878589999999997</v>
      </c>
      <c r="Q2123" s="4">
        <v>35.983952000000002</v>
      </c>
      <c r="R2123" s="4">
        <v>162.14529099999999</v>
      </c>
      <c r="S2123" s="3" t="s">
        <v>6770</v>
      </c>
      <c r="T2123" s="4">
        <v>197.64</v>
      </c>
      <c r="U2123" s="4">
        <v>23742.311371200001</v>
      </c>
      <c r="V2123" s="10">
        <v>25406.829371</v>
      </c>
      <c r="W2123" s="4" t="s">
        <v>2935</v>
      </c>
      <c r="X2123" s="4">
        <v>199.48</v>
      </c>
      <c r="Y2123" s="5" t="s">
        <v>6771</v>
      </c>
      <c r="Z2123" s="4">
        <v>63.346153999999999</v>
      </c>
      <c r="AA2123" s="10">
        <v>33.597388909599999</v>
      </c>
      <c r="AB2123" s="10">
        <v>33.597388909599999</v>
      </c>
      <c r="AC2123" s="4">
        <v>11.053791</v>
      </c>
      <c r="AD2123" s="4">
        <v>9.9702950830030002</v>
      </c>
      <c r="AE2123" s="4">
        <v>9.9702950830030002</v>
      </c>
      <c r="AF2123" s="4">
        <v>35.983952000000002</v>
      </c>
      <c r="AG2123" s="4">
        <v>23.019945753129399</v>
      </c>
      <c r="AH2123" s="4">
        <v>23.019945753129399</v>
      </c>
      <c r="AI2123" s="4">
        <v>7.3878589999999997</v>
      </c>
      <c r="AJ2123" s="4" t="s">
        <v>2924</v>
      </c>
    </row>
    <row r="2124" spans="1:36" hidden="1" x14ac:dyDescent="0.3">
      <c r="A2124" s="1" t="s">
        <v>2118</v>
      </c>
      <c r="B2124" s="2">
        <v>4810226</v>
      </c>
      <c r="C2124" s="3" t="s">
        <v>2919</v>
      </c>
      <c r="D2124" s="4">
        <v>3334.1199318899999</v>
      </c>
      <c r="E2124" s="3" t="s">
        <v>2920</v>
      </c>
      <c r="F2124" s="3" t="s">
        <v>2921</v>
      </c>
      <c r="G2124" s="3" t="s">
        <v>2942</v>
      </c>
      <c r="H2124" s="3" t="s">
        <v>2942</v>
      </c>
      <c r="I2124" s="3" t="s">
        <v>2943</v>
      </c>
      <c r="J2124" s="4">
        <v>99.492385999999996</v>
      </c>
      <c r="K2124" s="4">
        <v>29.314986999999999</v>
      </c>
      <c r="L2124" s="4">
        <v>9.9440489999999997</v>
      </c>
      <c r="M2124" s="4">
        <v>10.196278</v>
      </c>
      <c r="N2124" s="4" t="s">
        <v>2924</v>
      </c>
      <c r="O2124" s="4" t="s">
        <v>2924</v>
      </c>
      <c r="P2124" s="4" t="s">
        <v>2924</v>
      </c>
      <c r="Q2124" s="4">
        <v>97.998137999999997</v>
      </c>
      <c r="R2124" s="4" t="s">
        <v>2924</v>
      </c>
      <c r="S2124" s="3" t="s">
        <v>6772</v>
      </c>
      <c r="T2124" s="4">
        <v>43.23</v>
      </c>
      <c r="U2124" s="4">
        <v>3334.1199318899999</v>
      </c>
      <c r="V2124" s="10">
        <v>4792.9909310000003</v>
      </c>
      <c r="W2124" s="4" t="s">
        <v>2935</v>
      </c>
      <c r="X2124" s="4">
        <v>46.98</v>
      </c>
      <c r="Y2124" s="4">
        <v>20.745000000000001</v>
      </c>
      <c r="Z2124" s="4" t="s">
        <v>2924</v>
      </c>
      <c r="AA2124" s="10" t="s">
        <v>2924</v>
      </c>
      <c r="AB2124" s="10" t="s">
        <v>2924</v>
      </c>
      <c r="AC2124" s="4">
        <v>5.3216190000000001</v>
      </c>
      <c r="AD2124" s="4">
        <v>6.9178341191746</v>
      </c>
      <c r="AE2124" s="4">
        <v>6.1154998101678002</v>
      </c>
      <c r="AF2124" s="4">
        <v>97.998137999999997</v>
      </c>
      <c r="AG2124" s="4" t="s">
        <v>2924</v>
      </c>
      <c r="AH2124" s="4" t="s">
        <v>2924</v>
      </c>
      <c r="AI2124" s="4" t="s">
        <v>2924</v>
      </c>
      <c r="AJ2124" s="4" t="s">
        <v>2924</v>
      </c>
    </row>
    <row r="2125" spans="1:36" hidden="1" x14ac:dyDescent="0.3">
      <c r="A2125" s="1" t="s">
        <v>2119</v>
      </c>
      <c r="B2125" s="2">
        <v>4050911</v>
      </c>
      <c r="C2125" s="3" t="s">
        <v>2936</v>
      </c>
      <c r="D2125" s="4">
        <v>46036.028900400001</v>
      </c>
      <c r="E2125" s="3" t="s">
        <v>3095</v>
      </c>
      <c r="F2125" s="3" t="s">
        <v>3095</v>
      </c>
      <c r="G2125" s="3" t="s">
        <v>3130</v>
      </c>
      <c r="H2125" s="3" t="s">
        <v>3130</v>
      </c>
      <c r="I2125" s="3" t="s">
        <v>3097</v>
      </c>
      <c r="J2125" s="4">
        <v>41.95729</v>
      </c>
      <c r="K2125" s="4">
        <v>13.919369</v>
      </c>
      <c r="L2125" s="4">
        <v>2.9297089999999999</v>
      </c>
      <c r="M2125" s="4">
        <v>3.8318910000000002</v>
      </c>
      <c r="N2125" s="4">
        <v>22.702703</v>
      </c>
      <c r="O2125" s="4" t="s">
        <v>2924</v>
      </c>
      <c r="P2125" s="4">
        <v>2.8589989999999998</v>
      </c>
      <c r="Q2125" s="4">
        <v>16.392811999999999</v>
      </c>
      <c r="R2125" s="4" t="s">
        <v>2924</v>
      </c>
      <c r="S2125" s="3" t="s">
        <v>6773</v>
      </c>
      <c r="T2125" s="4">
        <v>92.4</v>
      </c>
      <c r="U2125" s="4">
        <v>46036.028900400001</v>
      </c>
      <c r="V2125" s="10">
        <v>67899.028900000005</v>
      </c>
      <c r="W2125" s="4">
        <v>2.5974025974026</v>
      </c>
      <c r="X2125" s="4">
        <v>93</v>
      </c>
      <c r="Y2125" s="4">
        <v>56.85</v>
      </c>
      <c r="Z2125" s="4">
        <v>22.702703</v>
      </c>
      <c r="AA2125" s="10">
        <v>23.067705212700002</v>
      </c>
      <c r="AB2125" s="10">
        <v>25.199564734700001</v>
      </c>
      <c r="AC2125" s="4">
        <v>6.5099739999999997</v>
      </c>
      <c r="AD2125" s="4">
        <v>6.2153768260196003</v>
      </c>
      <c r="AE2125" s="4">
        <v>6.4343404333600001</v>
      </c>
      <c r="AF2125" s="4">
        <v>16.392811999999999</v>
      </c>
      <c r="AG2125" s="4">
        <v>15.070617484434701</v>
      </c>
      <c r="AH2125" s="4">
        <v>16.344616601589198</v>
      </c>
      <c r="AI2125" s="4">
        <v>2.8589989999999998</v>
      </c>
      <c r="AJ2125" s="4">
        <v>2.8589989999999998</v>
      </c>
    </row>
    <row r="2126" spans="1:36" hidden="1" x14ac:dyDescent="0.3">
      <c r="A2126" s="1" t="s">
        <v>2120</v>
      </c>
      <c r="B2126" s="2">
        <v>103016</v>
      </c>
      <c r="C2126" s="3" t="s">
        <v>2936</v>
      </c>
      <c r="D2126" s="4">
        <v>59113.178404580001</v>
      </c>
      <c r="E2126" s="3" t="s">
        <v>2977</v>
      </c>
      <c r="F2126" s="3" t="s">
        <v>2978</v>
      </c>
      <c r="G2126" s="3" t="s">
        <v>3141</v>
      </c>
      <c r="H2126" s="3" t="s">
        <v>3447</v>
      </c>
      <c r="I2126" s="3" t="s">
        <v>2980</v>
      </c>
      <c r="J2126" s="4">
        <v>32.368741</v>
      </c>
      <c r="K2126" s="4">
        <v>1.302365</v>
      </c>
      <c r="L2126" s="4">
        <v>0.79422000000000004</v>
      </c>
      <c r="M2126" s="4">
        <v>0.76714099999999996</v>
      </c>
      <c r="N2126" s="4">
        <v>35.055036344755997</v>
      </c>
      <c r="O2126" s="4">
        <v>20.330020999999999</v>
      </c>
      <c r="P2126" s="4">
        <v>11.238057</v>
      </c>
      <c r="Q2126" s="4">
        <v>21.603615000000001</v>
      </c>
      <c r="R2126" s="4">
        <v>31.066251000000001</v>
      </c>
      <c r="S2126" s="3" t="s">
        <v>6774</v>
      </c>
      <c r="T2126" s="4">
        <v>337.58</v>
      </c>
      <c r="U2126" s="4">
        <v>59113.178404580001</v>
      </c>
      <c r="V2126" s="10">
        <v>72437.914403999996</v>
      </c>
      <c r="W2126" s="4">
        <v>3.5547129569287299</v>
      </c>
      <c r="X2126" s="4">
        <v>369.988</v>
      </c>
      <c r="Y2126" s="4">
        <v>251.49</v>
      </c>
      <c r="Z2126" s="4">
        <v>35.018672000000002</v>
      </c>
      <c r="AA2126" s="10">
        <v>32.504308809199998</v>
      </c>
      <c r="AB2126" s="10">
        <v>33.422339444899997</v>
      </c>
      <c r="AC2126" s="4">
        <v>15.416831999999999</v>
      </c>
      <c r="AD2126" s="4">
        <v>14.891173899649999</v>
      </c>
      <c r="AE2126" s="4">
        <v>15.345041064842601</v>
      </c>
      <c r="AF2126" s="4">
        <v>21.603615000000001</v>
      </c>
      <c r="AG2126" s="4">
        <v>20.878392401660399</v>
      </c>
      <c r="AH2126" s="4">
        <v>21.2936983224557</v>
      </c>
      <c r="AI2126" s="4">
        <v>11.238057</v>
      </c>
      <c r="AJ2126" s="4">
        <v>11.904643999999999</v>
      </c>
    </row>
    <row r="2127" spans="1:36" hidden="1" x14ac:dyDescent="0.3">
      <c r="A2127" s="1" t="s">
        <v>2121</v>
      </c>
      <c r="B2127" s="2">
        <v>5131522</v>
      </c>
      <c r="C2127" s="3" t="s">
        <v>2941</v>
      </c>
      <c r="D2127" s="4">
        <v>772.86591792000002</v>
      </c>
      <c r="E2127" s="3" t="s">
        <v>3107</v>
      </c>
      <c r="F2127" s="3" t="s">
        <v>3108</v>
      </c>
      <c r="G2127" s="3" t="s">
        <v>3328</v>
      </c>
      <c r="H2127" s="3" t="s">
        <v>3436</v>
      </c>
      <c r="I2127" s="3" t="s">
        <v>3714</v>
      </c>
      <c r="J2127" s="4">
        <v>-0.91855500000000001</v>
      </c>
      <c r="K2127" s="4">
        <v>5.6135770000000003</v>
      </c>
      <c r="L2127" s="4">
        <v>5.7516340000000001</v>
      </c>
      <c r="M2127" s="4">
        <v>8.7365589999999997</v>
      </c>
      <c r="N2127" s="4">
        <v>50.404983999999999</v>
      </c>
      <c r="O2127" s="4">
        <v>17.702407000000001</v>
      </c>
      <c r="P2127" s="4">
        <v>2.968807</v>
      </c>
      <c r="Q2127" s="4">
        <v>14.889500999999999</v>
      </c>
      <c r="R2127" s="4">
        <v>13.409774000000001</v>
      </c>
      <c r="S2127" s="3" t="s">
        <v>6775</v>
      </c>
      <c r="T2127" s="4">
        <v>16.18</v>
      </c>
      <c r="U2127" s="4">
        <v>772.86591792000002</v>
      </c>
      <c r="V2127" s="10">
        <v>668.359917</v>
      </c>
      <c r="W2127" s="4" t="s">
        <v>2935</v>
      </c>
      <c r="X2127" s="4">
        <v>25.361999999999998</v>
      </c>
      <c r="Y2127" s="4">
        <v>13.18</v>
      </c>
      <c r="Z2127" s="4">
        <v>50.404983999999999</v>
      </c>
      <c r="AA2127" s="10">
        <v>174.73002159820001</v>
      </c>
      <c r="AB2127" s="10">
        <v>77.975903614399996</v>
      </c>
      <c r="AC2127" s="4">
        <v>2.301879</v>
      </c>
      <c r="AD2127" s="4">
        <v>2.1836988961268999</v>
      </c>
      <c r="AE2127" s="4">
        <v>2.2715433221254</v>
      </c>
      <c r="AF2127" s="4">
        <v>14.889500999999999</v>
      </c>
      <c r="AG2127" s="4">
        <v>7.6017283140416003</v>
      </c>
      <c r="AH2127" s="4">
        <v>7.4022708414552003</v>
      </c>
      <c r="AI2127" s="4">
        <v>2.968807</v>
      </c>
      <c r="AJ2127" s="4">
        <v>3.412782</v>
      </c>
    </row>
    <row r="2128" spans="1:36" hidden="1" x14ac:dyDescent="0.3">
      <c r="A2128" s="1" t="s">
        <v>2122</v>
      </c>
      <c r="B2128" s="2">
        <v>4810743</v>
      </c>
      <c r="C2128" s="3" t="s">
        <v>2957</v>
      </c>
      <c r="D2128" s="4">
        <v>1087.6148493600001</v>
      </c>
      <c r="E2128" s="3" t="s">
        <v>2920</v>
      </c>
      <c r="F2128" s="3" t="s">
        <v>2961</v>
      </c>
      <c r="G2128" s="3" t="s">
        <v>2962</v>
      </c>
      <c r="H2128" s="3" t="s">
        <v>2963</v>
      </c>
      <c r="I2128" s="3" t="s">
        <v>2964</v>
      </c>
      <c r="J2128" s="4">
        <v>143.19119699999999</v>
      </c>
      <c r="K2128" s="4">
        <v>-17.882024999999999</v>
      </c>
      <c r="L2128" s="4">
        <v>0.28360800000000003</v>
      </c>
      <c r="M2128" s="5" t="s">
        <v>3783</v>
      </c>
      <c r="N2128" s="4" t="s">
        <v>2924</v>
      </c>
      <c r="O2128" s="4" t="s">
        <v>2924</v>
      </c>
      <c r="P2128" s="4">
        <v>13.748056</v>
      </c>
      <c r="Q2128" s="4" t="s">
        <v>2924</v>
      </c>
      <c r="R2128" s="4" t="s">
        <v>2924</v>
      </c>
      <c r="S2128" s="3" t="s">
        <v>6776</v>
      </c>
      <c r="T2128" s="4">
        <v>17.68</v>
      </c>
      <c r="U2128" s="4">
        <v>1087.6148493600001</v>
      </c>
      <c r="V2128" s="10">
        <v>1016.948849</v>
      </c>
      <c r="W2128" s="4" t="s">
        <v>2935</v>
      </c>
      <c r="X2128" s="4">
        <v>22.69</v>
      </c>
      <c r="Y2128" s="5" t="s">
        <v>6777</v>
      </c>
      <c r="Z2128" s="4" t="s">
        <v>2924</v>
      </c>
      <c r="AA2128" s="10" t="s">
        <v>2935</v>
      </c>
      <c r="AB2128" s="10" t="s">
        <v>2924</v>
      </c>
      <c r="AC2128" s="4" t="s">
        <v>2935</v>
      </c>
      <c r="AD2128" s="4" t="s">
        <v>2935</v>
      </c>
      <c r="AE2128" s="4" t="s">
        <v>2935</v>
      </c>
      <c r="AF2128" s="4" t="s">
        <v>2924</v>
      </c>
      <c r="AG2128" s="4" t="s">
        <v>2935</v>
      </c>
      <c r="AH2128" s="4" t="s">
        <v>2935</v>
      </c>
      <c r="AI2128" s="4">
        <v>13.748056</v>
      </c>
      <c r="AJ2128" s="4">
        <v>14.515599</v>
      </c>
    </row>
    <row r="2129" spans="1:36" hidden="1" x14ac:dyDescent="0.3">
      <c r="A2129" s="1" t="s">
        <v>2123</v>
      </c>
      <c r="B2129" s="2">
        <v>4006246</v>
      </c>
      <c r="C2129" s="3" t="s">
        <v>2936</v>
      </c>
      <c r="D2129" s="4">
        <v>26611.463806560001</v>
      </c>
      <c r="E2129" s="3" t="s">
        <v>2925</v>
      </c>
      <c r="F2129" s="3" t="s">
        <v>2997</v>
      </c>
      <c r="G2129" s="3" t="s">
        <v>3250</v>
      </c>
      <c r="H2129" s="3" t="s">
        <v>3251</v>
      </c>
      <c r="I2129" s="3" t="s">
        <v>3252</v>
      </c>
      <c r="J2129" s="4">
        <v>47.287174</v>
      </c>
      <c r="K2129" s="4">
        <v>0.41789199999999999</v>
      </c>
      <c r="L2129" s="4">
        <v>-3.0266799999999998</v>
      </c>
      <c r="M2129" s="4">
        <v>0.67499399999999998</v>
      </c>
      <c r="N2129" s="4">
        <v>9.5672049999999995</v>
      </c>
      <c r="O2129" s="4">
        <v>21.303563</v>
      </c>
      <c r="P2129" s="4">
        <v>2.304468</v>
      </c>
      <c r="Q2129" s="4">
        <v>7.055485</v>
      </c>
      <c r="R2129" s="4">
        <v>27.918831000000001</v>
      </c>
      <c r="S2129" s="3" t="s">
        <v>6778</v>
      </c>
      <c r="T2129" s="4">
        <v>129.76</v>
      </c>
      <c r="U2129" s="4">
        <v>26611.463806560001</v>
      </c>
      <c r="V2129" s="10">
        <v>27455.842806000001</v>
      </c>
      <c r="W2129" s="4">
        <v>0.678175092478422</v>
      </c>
      <c r="X2129" s="4">
        <v>149.47</v>
      </c>
      <c r="Y2129" s="4">
        <v>86.59</v>
      </c>
      <c r="Z2129" s="4">
        <v>9.5672049999999995</v>
      </c>
      <c r="AA2129" s="10">
        <v>9.7426194551999998</v>
      </c>
      <c r="AB2129" s="10">
        <v>9.8414716093999992</v>
      </c>
      <c r="AC2129" s="4">
        <v>1.5853189999999999</v>
      </c>
      <c r="AD2129" s="4">
        <v>1.5019217474487001</v>
      </c>
      <c r="AE2129" s="4">
        <v>1.551522417513</v>
      </c>
      <c r="AF2129" s="4">
        <v>7.055485</v>
      </c>
      <c r="AG2129" s="4">
        <v>7.3373029554353</v>
      </c>
      <c r="AH2129" s="4">
        <v>7.1006333862795001</v>
      </c>
      <c r="AI2129" s="4">
        <v>2.304468</v>
      </c>
      <c r="AJ2129" s="4">
        <v>2.32816</v>
      </c>
    </row>
    <row r="2130" spans="1:36" hidden="1" x14ac:dyDescent="0.3">
      <c r="A2130" s="1" t="s">
        <v>2124</v>
      </c>
      <c r="B2130" s="2">
        <v>4972136</v>
      </c>
      <c r="C2130" s="3" t="s">
        <v>2936</v>
      </c>
      <c r="D2130" s="4">
        <v>16928.56324404</v>
      </c>
      <c r="E2130" s="3" t="s">
        <v>2946</v>
      </c>
      <c r="F2130" s="3" t="s">
        <v>3022</v>
      </c>
      <c r="G2130" s="3" t="s">
        <v>3168</v>
      </c>
      <c r="H2130" s="3" t="s">
        <v>3168</v>
      </c>
      <c r="I2130" s="3" t="s">
        <v>3752</v>
      </c>
      <c r="J2130" s="4">
        <v>39.772727000000003</v>
      </c>
      <c r="K2130" s="4">
        <v>-15.242001999999999</v>
      </c>
      <c r="L2130" s="4">
        <v>-2.5466890000000002</v>
      </c>
      <c r="M2130" s="4">
        <v>7.2006639999999997</v>
      </c>
      <c r="N2130" s="4">
        <v>132.46153799999999</v>
      </c>
      <c r="O2130" s="4">
        <v>25.311122000000001</v>
      </c>
      <c r="P2130" s="4">
        <v>11.640378999999999</v>
      </c>
      <c r="Q2130" s="4">
        <v>45.024241000000004</v>
      </c>
      <c r="R2130" s="4">
        <v>27.122699999999998</v>
      </c>
      <c r="S2130" s="3" t="s">
        <v>6779</v>
      </c>
      <c r="T2130" s="4">
        <v>51.66</v>
      </c>
      <c r="U2130" s="4">
        <v>16928.56324404</v>
      </c>
      <c r="V2130" s="10">
        <v>15388.430243999999</v>
      </c>
      <c r="W2130" s="4" t="s">
        <v>2935</v>
      </c>
      <c r="X2130" s="4">
        <v>70.41</v>
      </c>
      <c r="Y2130" s="4">
        <v>31</v>
      </c>
      <c r="Z2130" s="4">
        <v>132.46153799999999</v>
      </c>
      <c r="AA2130" s="10">
        <v>31.369929560300001</v>
      </c>
      <c r="AB2130" s="10">
        <v>31.640840325799999</v>
      </c>
      <c r="AC2130" s="4">
        <v>5.1126170000000002</v>
      </c>
      <c r="AD2130" s="4">
        <v>4.6651073020469003</v>
      </c>
      <c r="AE2130" s="4">
        <v>4.9173940030842003</v>
      </c>
      <c r="AF2130" s="4">
        <v>45.024241000000004</v>
      </c>
      <c r="AG2130" s="4">
        <v>21.421908682131502</v>
      </c>
      <c r="AH2130" s="4">
        <v>22.605574606828501</v>
      </c>
      <c r="AI2130" s="4">
        <v>11.640378999999999</v>
      </c>
      <c r="AJ2130" s="4">
        <v>15.890495</v>
      </c>
    </row>
    <row r="2131" spans="1:36" hidden="1" x14ac:dyDescent="0.3">
      <c r="A2131" s="1" t="s">
        <v>2125</v>
      </c>
      <c r="B2131" s="2">
        <v>11172956</v>
      </c>
      <c r="C2131" s="3" t="s">
        <v>2957</v>
      </c>
      <c r="D2131" s="4">
        <v>2069.7564582</v>
      </c>
      <c r="E2131" s="3" t="s">
        <v>3033</v>
      </c>
      <c r="F2131" s="3" t="s">
        <v>3033</v>
      </c>
      <c r="G2131" s="3" t="s">
        <v>3034</v>
      </c>
      <c r="H2131" s="3" t="s">
        <v>3035</v>
      </c>
      <c r="I2131" s="3" t="s">
        <v>3261</v>
      </c>
      <c r="J2131" s="4">
        <v>202.791878</v>
      </c>
      <c r="K2131" s="4">
        <v>104.631218</v>
      </c>
      <c r="L2131" s="4">
        <v>6.6130469999999999</v>
      </c>
      <c r="M2131" s="4">
        <v>8.0615939999999995</v>
      </c>
      <c r="N2131" s="4" t="s">
        <v>2924</v>
      </c>
      <c r="O2131" s="4" t="s">
        <v>2924</v>
      </c>
      <c r="P2131" s="4">
        <v>8.5765639999999994</v>
      </c>
      <c r="Q2131" s="4" t="s">
        <v>2924</v>
      </c>
      <c r="R2131" s="4" t="s">
        <v>2924</v>
      </c>
      <c r="S2131" s="3" t="s">
        <v>6780</v>
      </c>
      <c r="T2131" s="4">
        <v>11.93</v>
      </c>
      <c r="U2131" s="4">
        <v>2069.7564582</v>
      </c>
      <c r="V2131" s="10">
        <v>2368.152458</v>
      </c>
      <c r="W2131" s="4" t="s">
        <v>2935</v>
      </c>
      <c r="X2131" s="4">
        <v>15.5799</v>
      </c>
      <c r="Y2131" s="5" t="s">
        <v>6781</v>
      </c>
      <c r="Z2131" s="4" t="s">
        <v>2924</v>
      </c>
      <c r="AA2131" s="10" t="s">
        <v>2924</v>
      </c>
      <c r="AB2131" s="10" t="s">
        <v>2924</v>
      </c>
      <c r="AC2131" s="4" t="s">
        <v>2935</v>
      </c>
      <c r="AD2131" s="4">
        <v>33.5498889014819</v>
      </c>
      <c r="AE2131" s="4" t="s">
        <v>2924</v>
      </c>
      <c r="AF2131" s="4" t="s">
        <v>2924</v>
      </c>
      <c r="AG2131" s="4" t="s">
        <v>2924</v>
      </c>
      <c r="AH2131" s="4" t="s">
        <v>2924</v>
      </c>
      <c r="AI2131" s="4">
        <v>8.5765639999999994</v>
      </c>
      <c r="AJ2131" s="4">
        <v>8.5765639999999994</v>
      </c>
    </row>
    <row r="2132" spans="1:36" hidden="1" x14ac:dyDescent="0.3">
      <c r="A2132" s="1" t="s">
        <v>2126</v>
      </c>
      <c r="B2132" s="2">
        <v>4434384</v>
      </c>
      <c r="C2132" s="3" t="s">
        <v>2936</v>
      </c>
      <c r="D2132" s="4">
        <v>5797.4103592600004</v>
      </c>
      <c r="E2132" s="3" t="s">
        <v>2925</v>
      </c>
      <c r="F2132" s="3" t="s">
        <v>2997</v>
      </c>
      <c r="G2132" s="3" t="s">
        <v>3128</v>
      </c>
      <c r="H2132" s="3" t="s">
        <v>3129</v>
      </c>
      <c r="I2132" s="3" t="s">
        <v>3343</v>
      </c>
      <c r="J2132" s="4">
        <v>19.267424999999999</v>
      </c>
      <c r="K2132" s="4">
        <v>1.963287</v>
      </c>
      <c r="L2132" s="4">
        <v>7.8384549999999997</v>
      </c>
      <c r="M2132" s="4">
        <v>1.74356</v>
      </c>
      <c r="N2132" s="4">
        <v>8.2273270000000007</v>
      </c>
      <c r="O2132" s="4">
        <v>7.6006150000000003</v>
      </c>
      <c r="P2132" s="4">
        <v>1.1182650000000001</v>
      </c>
      <c r="Q2132" s="4">
        <v>4.7538609999999997</v>
      </c>
      <c r="R2132" s="4">
        <v>10.830011000000001</v>
      </c>
      <c r="S2132" s="3" t="s">
        <v>6782</v>
      </c>
      <c r="T2132" s="4">
        <v>103.87</v>
      </c>
      <c r="U2132" s="4">
        <v>5797.4103592600004</v>
      </c>
      <c r="V2132" s="10">
        <v>8754.7103590000006</v>
      </c>
      <c r="W2132" s="4">
        <v>0.144411283334938</v>
      </c>
      <c r="X2132" s="4">
        <v>141.15</v>
      </c>
      <c r="Y2132" s="4">
        <v>85.49</v>
      </c>
      <c r="Z2132" s="4">
        <v>8.2273270000000007</v>
      </c>
      <c r="AA2132" s="10">
        <v>8.7751015890000001</v>
      </c>
      <c r="AB2132" s="10">
        <v>8.8680153812999993</v>
      </c>
      <c r="AC2132" s="4">
        <v>0.98600200000000005</v>
      </c>
      <c r="AD2132" s="4">
        <v>1.0104500565334</v>
      </c>
      <c r="AE2132" s="4">
        <v>1.0146150084023999</v>
      </c>
      <c r="AF2132" s="4">
        <v>4.7538609999999997</v>
      </c>
      <c r="AG2132" s="4">
        <v>7.5605926275781004</v>
      </c>
      <c r="AH2132" s="4">
        <v>7.6048432327621001</v>
      </c>
      <c r="AI2132" s="4">
        <v>1.1182650000000001</v>
      </c>
      <c r="AJ2132" s="4" t="s">
        <v>2924</v>
      </c>
    </row>
    <row r="2133" spans="1:36" hidden="1" x14ac:dyDescent="0.3">
      <c r="A2133" s="1" t="s">
        <v>2127</v>
      </c>
      <c r="B2133" s="2">
        <v>4431683</v>
      </c>
      <c r="C2133" s="3" t="s">
        <v>2936</v>
      </c>
      <c r="D2133" s="4">
        <v>6424.8594757600004</v>
      </c>
      <c r="E2133" s="3" t="s">
        <v>2946</v>
      </c>
      <c r="F2133" s="3" t="s">
        <v>2947</v>
      </c>
      <c r="G2133" s="3" t="s">
        <v>2948</v>
      </c>
      <c r="H2133" s="3" t="s">
        <v>2990</v>
      </c>
      <c r="I2133" s="3" t="s">
        <v>3068</v>
      </c>
      <c r="J2133" s="4">
        <v>202.27337299999999</v>
      </c>
      <c r="K2133" s="4">
        <v>46.213057999999997</v>
      </c>
      <c r="L2133" s="4">
        <v>28.233875999999999</v>
      </c>
      <c r="M2133" s="5" t="s">
        <v>3810</v>
      </c>
      <c r="N2133" s="4" t="s">
        <v>2924</v>
      </c>
      <c r="O2133" s="4">
        <v>63.656492999999998</v>
      </c>
      <c r="P2133" s="4">
        <v>12.976699</v>
      </c>
      <c r="Q2133" s="4" t="s">
        <v>2924</v>
      </c>
      <c r="R2133" s="4">
        <v>46.770074000000001</v>
      </c>
      <c r="S2133" s="3" t="s">
        <v>6783</v>
      </c>
      <c r="T2133" s="4">
        <v>106.37</v>
      </c>
      <c r="U2133" s="4">
        <v>6424.8594757600004</v>
      </c>
      <c r="V2133" s="10">
        <v>6559.099475</v>
      </c>
      <c r="W2133" s="4" t="s">
        <v>2935</v>
      </c>
      <c r="X2133" s="4">
        <v>106.53</v>
      </c>
      <c r="Y2133" s="4">
        <v>34.590000000000003</v>
      </c>
      <c r="Z2133" s="4" t="s">
        <v>2924</v>
      </c>
      <c r="AA2133" s="10">
        <v>53.345035105299999</v>
      </c>
      <c r="AB2133" s="10">
        <v>65.885807018999998</v>
      </c>
      <c r="AC2133" s="4">
        <v>9.70946</v>
      </c>
      <c r="AD2133" s="4">
        <v>8.7336220107372</v>
      </c>
      <c r="AE2133" s="4">
        <v>9.4590425128119993</v>
      </c>
      <c r="AF2133" s="4" t="s">
        <v>2924</v>
      </c>
      <c r="AG2133" s="4">
        <v>43.778492297998902</v>
      </c>
      <c r="AH2133" s="4">
        <v>53.223852485095897</v>
      </c>
      <c r="AI2133" s="4">
        <v>12.976699</v>
      </c>
      <c r="AJ2133" s="4" t="s">
        <v>2924</v>
      </c>
    </row>
    <row r="2134" spans="1:36" hidden="1" x14ac:dyDescent="0.3">
      <c r="A2134" s="1" t="s">
        <v>2128</v>
      </c>
      <c r="B2134" s="2">
        <v>1024092</v>
      </c>
      <c r="C2134" s="3" t="s">
        <v>2941</v>
      </c>
      <c r="D2134" s="4">
        <v>1563.159491115</v>
      </c>
      <c r="E2134" s="3" t="s">
        <v>2930</v>
      </c>
      <c r="F2134" s="3" t="s">
        <v>2931</v>
      </c>
      <c r="G2134" s="3" t="s">
        <v>2931</v>
      </c>
      <c r="H2134" s="3" t="s">
        <v>2932</v>
      </c>
      <c r="I2134" s="3" t="s">
        <v>2933</v>
      </c>
      <c r="J2134" s="4">
        <v>80.633527999999998</v>
      </c>
      <c r="K2134" s="4">
        <v>28.763983</v>
      </c>
      <c r="L2134" s="4">
        <v>17.35689</v>
      </c>
      <c r="M2134" s="4">
        <v>3.087107</v>
      </c>
      <c r="N2134" s="4">
        <v>13.449201741654599</v>
      </c>
      <c r="O2134" s="4">
        <v>2.9887109999999999</v>
      </c>
      <c r="P2134" s="4">
        <v>1.5998520000000001</v>
      </c>
      <c r="Q2134" s="4" t="s">
        <v>2935</v>
      </c>
      <c r="R2134" s="4" t="s">
        <v>2935</v>
      </c>
      <c r="S2134" s="3" t="s">
        <v>6784</v>
      </c>
      <c r="T2134" s="4">
        <v>92.665000000000006</v>
      </c>
      <c r="U2134" s="4">
        <v>1563.159491115</v>
      </c>
      <c r="V2134" s="10" t="s">
        <v>2935</v>
      </c>
      <c r="W2134" s="4">
        <v>0.25899746398316498</v>
      </c>
      <c r="X2134" s="4">
        <v>93.72</v>
      </c>
      <c r="Y2134" s="4">
        <v>49.475000000000001</v>
      </c>
      <c r="Z2134" s="4">
        <v>13.470708</v>
      </c>
      <c r="AA2134" s="10">
        <v>13.849200418400001</v>
      </c>
      <c r="AB2134" s="10">
        <v>13.728148148100001</v>
      </c>
      <c r="AC2134" s="4" t="s">
        <v>2935</v>
      </c>
      <c r="AD2134" s="4" t="s">
        <v>2935</v>
      </c>
      <c r="AE2134" s="4" t="s">
        <v>2935</v>
      </c>
      <c r="AF2134" s="4" t="s">
        <v>2935</v>
      </c>
      <c r="AG2134" s="4" t="s">
        <v>2935</v>
      </c>
      <c r="AH2134" s="4" t="s">
        <v>2935</v>
      </c>
      <c r="AI2134" s="4">
        <v>1.5998520000000001</v>
      </c>
      <c r="AJ2134" s="4">
        <v>1.8909290000000001</v>
      </c>
    </row>
    <row r="2135" spans="1:36" hidden="1" x14ac:dyDescent="0.3">
      <c r="A2135" s="1" t="s">
        <v>2129</v>
      </c>
      <c r="B2135" s="2">
        <v>4233886</v>
      </c>
      <c r="C2135" s="3" t="s">
        <v>2936</v>
      </c>
      <c r="D2135" s="4">
        <v>9508.1819247599997</v>
      </c>
      <c r="E2135" s="3" t="s">
        <v>2920</v>
      </c>
      <c r="F2135" s="3" t="s">
        <v>2921</v>
      </c>
      <c r="G2135" s="3" t="s">
        <v>2922</v>
      </c>
      <c r="H2135" s="3" t="s">
        <v>2922</v>
      </c>
      <c r="I2135" s="3" t="s">
        <v>3227</v>
      </c>
      <c r="J2135" s="4">
        <v>1.483493</v>
      </c>
      <c r="K2135" s="4">
        <v>-8.4332189999999994</v>
      </c>
      <c r="L2135" s="4">
        <v>1.3503909999999999</v>
      </c>
      <c r="M2135" s="4">
        <v>3.6588319999999999</v>
      </c>
      <c r="N2135" s="4">
        <v>103.084337</v>
      </c>
      <c r="O2135" s="4">
        <v>20.696662</v>
      </c>
      <c r="P2135" s="4">
        <v>2.6936149999999999</v>
      </c>
      <c r="Q2135" s="4">
        <v>14.888</v>
      </c>
      <c r="R2135" s="4">
        <v>24.81371</v>
      </c>
      <c r="S2135" s="3" t="s">
        <v>6785</v>
      </c>
      <c r="T2135" s="4">
        <v>42.78</v>
      </c>
      <c r="U2135" s="4">
        <v>9508.1819247599997</v>
      </c>
      <c r="V2135" s="10">
        <v>10040.749924</v>
      </c>
      <c r="W2135" s="4" t="s">
        <v>2935</v>
      </c>
      <c r="X2135" s="4">
        <v>47.44</v>
      </c>
      <c r="Y2135" s="4">
        <v>39.03</v>
      </c>
      <c r="Z2135" s="4">
        <v>103.084337</v>
      </c>
      <c r="AA2135" s="10">
        <v>19.1152815013</v>
      </c>
      <c r="AB2135" s="10">
        <v>19.612607449799999</v>
      </c>
      <c r="AC2135" s="4">
        <v>5.1067450000000001</v>
      </c>
      <c r="AD2135" s="4">
        <v>4.9054850678708997</v>
      </c>
      <c r="AE2135" s="4">
        <v>5.0721653716823001</v>
      </c>
      <c r="AF2135" s="4">
        <v>14.888</v>
      </c>
      <c r="AG2135" s="4">
        <v>13.3935239998293</v>
      </c>
      <c r="AH2135" s="4">
        <v>13.6782589890339</v>
      </c>
      <c r="AI2135" s="4">
        <v>2.6936149999999999</v>
      </c>
      <c r="AJ2135" s="4">
        <v>13.335411000000001</v>
      </c>
    </row>
    <row r="2136" spans="1:36" hidden="1" x14ac:dyDescent="0.3">
      <c r="A2136" s="1" t="s">
        <v>2130</v>
      </c>
      <c r="B2136" s="2">
        <v>13339625</v>
      </c>
      <c r="C2136" s="3" t="s">
        <v>2919</v>
      </c>
      <c r="D2136" s="4">
        <v>5360.93702175</v>
      </c>
      <c r="E2136" s="3" t="s">
        <v>2930</v>
      </c>
      <c r="F2136" s="3" t="s">
        <v>2954</v>
      </c>
      <c r="G2136" s="3" t="s">
        <v>3106</v>
      </c>
      <c r="H2136" s="3" t="s">
        <v>3106</v>
      </c>
      <c r="I2136" s="3" t="s">
        <v>3043</v>
      </c>
      <c r="J2136" s="4">
        <v>115.140187</v>
      </c>
      <c r="K2136" s="4">
        <v>37.023809999999997</v>
      </c>
      <c r="L2136" s="4">
        <v>0.64121300000000003</v>
      </c>
      <c r="M2136" s="4">
        <v>12.329212999999999</v>
      </c>
      <c r="N2136" s="4">
        <v>6.9207010000000002</v>
      </c>
      <c r="O2136" s="4">
        <v>4.324573</v>
      </c>
      <c r="P2136" s="4">
        <v>1.540918</v>
      </c>
      <c r="Q2136" s="4">
        <v>3.9406819999999998</v>
      </c>
      <c r="R2136" s="4">
        <v>11.042185999999999</v>
      </c>
      <c r="S2136" s="3" t="s">
        <v>6786</v>
      </c>
      <c r="T2136" s="4">
        <v>34.53</v>
      </c>
      <c r="U2136" s="4">
        <v>5360.93702175</v>
      </c>
      <c r="V2136" s="10">
        <v>4495.1906410000001</v>
      </c>
      <c r="W2136" s="4">
        <v>3.4173182739646699</v>
      </c>
      <c r="X2136" s="4">
        <v>35.44</v>
      </c>
      <c r="Y2136" s="4">
        <v>13.71</v>
      </c>
      <c r="Z2136" s="4">
        <v>6.9207010000000002</v>
      </c>
      <c r="AA2136" s="10">
        <v>5.5803361084888001</v>
      </c>
      <c r="AB2136" s="10">
        <v>6.0874539919731996</v>
      </c>
      <c r="AC2136" s="4">
        <v>1.8354790000000001</v>
      </c>
      <c r="AD2136" s="4">
        <v>1.8662177051986</v>
      </c>
      <c r="AE2136" s="4">
        <v>1.9177444152364</v>
      </c>
      <c r="AF2136" s="4">
        <v>3.9406819999999998</v>
      </c>
      <c r="AG2136" s="4">
        <v>4.1666049997111996</v>
      </c>
      <c r="AH2136" s="4">
        <v>4.1467386287345001</v>
      </c>
      <c r="AI2136" s="4">
        <v>1.540918</v>
      </c>
      <c r="AJ2136" s="4">
        <v>1.612663</v>
      </c>
    </row>
    <row r="2137" spans="1:36" hidden="1" x14ac:dyDescent="0.3">
      <c r="A2137" s="1" t="s">
        <v>2133</v>
      </c>
      <c r="B2137" s="2">
        <v>4062496</v>
      </c>
      <c r="C2137" s="3" t="s">
        <v>2919</v>
      </c>
      <c r="D2137" s="4">
        <v>174193.69</v>
      </c>
      <c r="E2137" s="3" t="s">
        <v>2946</v>
      </c>
      <c r="F2137" s="3" t="s">
        <v>2991</v>
      </c>
      <c r="G2137" s="3" t="s">
        <v>2991</v>
      </c>
      <c r="H2137" s="3" t="s">
        <v>3031</v>
      </c>
      <c r="I2137" s="3" t="s">
        <v>3032</v>
      </c>
      <c r="J2137" s="18">
        <v>22.731898000000001</v>
      </c>
      <c r="K2137" s="18">
        <v>-7.2248520000000003</v>
      </c>
      <c r="L2137" s="18">
        <v>-9.4641409999999997</v>
      </c>
      <c r="M2137" s="18">
        <v>-2.3115269999999999</v>
      </c>
      <c r="N2137" s="4">
        <v>17.538031</v>
      </c>
      <c r="O2137" s="4">
        <v>15.677432</v>
      </c>
      <c r="P2137" s="4">
        <v>6.6419550000000003</v>
      </c>
      <c r="Q2137" s="4">
        <v>14.521426999999999</v>
      </c>
      <c r="R2137" s="4">
        <v>18.846872000000001</v>
      </c>
      <c r="S2137" s="3" t="s">
        <v>6789</v>
      </c>
      <c r="T2137" s="4">
        <v>156.79</v>
      </c>
      <c r="U2137" s="4">
        <v>174193.69</v>
      </c>
      <c r="V2137" s="10">
        <v>176333.69</v>
      </c>
      <c r="W2137" s="4">
        <v>2.1685056444926301</v>
      </c>
      <c r="X2137" s="18">
        <v>230.63</v>
      </c>
      <c r="Y2137" s="18">
        <v>125.67</v>
      </c>
      <c r="Z2137" s="4">
        <v>17.483274000000002</v>
      </c>
      <c r="AA2137" s="10">
        <v>14.0076117642</v>
      </c>
      <c r="AB2137" s="10">
        <v>14.0076117642</v>
      </c>
      <c r="AC2137" s="4">
        <v>4.5257860000000001</v>
      </c>
      <c r="AD2137" s="4">
        <v>4.1402938533307001</v>
      </c>
      <c r="AE2137" s="4">
        <v>4.1402938533307001</v>
      </c>
      <c r="AF2137" s="4">
        <v>14.521426999999999</v>
      </c>
      <c r="AG2137" s="4">
        <v>11.328021672831699</v>
      </c>
      <c r="AH2137" s="4">
        <v>11.328021672831699</v>
      </c>
      <c r="AI2137" s="4">
        <v>6.6419550000000003</v>
      </c>
      <c r="AJ2137" s="4">
        <v>12.262631000000001</v>
      </c>
    </row>
    <row r="2138" spans="1:36" hidden="1" x14ac:dyDescent="0.3">
      <c r="A2138" s="1" t="s">
        <v>2132</v>
      </c>
      <c r="B2138" s="2">
        <v>4985881</v>
      </c>
      <c r="C2138" s="3" t="s">
        <v>2936</v>
      </c>
      <c r="D2138" s="4">
        <v>2937.3015606899999</v>
      </c>
      <c r="E2138" s="3" t="s">
        <v>3033</v>
      </c>
      <c r="F2138" s="3" t="s">
        <v>3033</v>
      </c>
      <c r="G2138" s="3" t="s">
        <v>3034</v>
      </c>
      <c r="H2138" s="3" t="s">
        <v>3073</v>
      </c>
      <c r="I2138" s="3" t="s">
        <v>3074</v>
      </c>
      <c r="J2138" s="4">
        <v>-6.4154150000000003</v>
      </c>
      <c r="K2138" s="4">
        <v>1.182598</v>
      </c>
      <c r="L2138" s="4">
        <v>4.9177200000000001</v>
      </c>
      <c r="M2138" s="4">
        <v>-1.53837</v>
      </c>
      <c r="N2138" s="4">
        <v>24.201964</v>
      </c>
      <c r="O2138" s="4">
        <v>15.655099999999999</v>
      </c>
      <c r="P2138" s="4">
        <v>2.039145</v>
      </c>
      <c r="Q2138" s="4">
        <v>10.75529</v>
      </c>
      <c r="R2138" s="4">
        <v>14.59244</v>
      </c>
      <c r="S2138" s="3" t="s">
        <v>6788</v>
      </c>
      <c r="T2138" s="4">
        <v>165.13</v>
      </c>
      <c r="U2138" s="4">
        <v>2937.3015606899999</v>
      </c>
      <c r="V2138" s="10">
        <v>3497.4375599999998</v>
      </c>
      <c r="W2138" s="4">
        <v>1.1748319505843901</v>
      </c>
      <c r="X2138" s="4">
        <v>221.94</v>
      </c>
      <c r="Y2138" s="4">
        <v>151.31</v>
      </c>
      <c r="Z2138" s="4">
        <v>24.201964</v>
      </c>
      <c r="AA2138" s="10">
        <v>19.932885095900001</v>
      </c>
      <c r="AB2138" s="10">
        <v>21.297121477200001</v>
      </c>
      <c r="AC2138" s="4">
        <v>1.8776079999999999</v>
      </c>
      <c r="AD2138" s="4">
        <v>1.8668279435532</v>
      </c>
      <c r="AE2138" s="4">
        <v>1.9042781582674999</v>
      </c>
      <c r="AF2138" s="4">
        <v>10.75529</v>
      </c>
      <c r="AG2138" s="4">
        <v>10.683654800750499</v>
      </c>
      <c r="AH2138" s="4">
        <v>11.0264013490062</v>
      </c>
      <c r="AI2138" s="4">
        <v>2.039145</v>
      </c>
      <c r="AJ2138" s="4">
        <v>76.911969999999997</v>
      </c>
    </row>
    <row r="2139" spans="1:36" hidden="1" x14ac:dyDescent="0.3">
      <c r="A2139" s="1" t="s">
        <v>2314</v>
      </c>
      <c r="B2139" s="2">
        <v>5095746</v>
      </c>
      <c r="C2139" s="3" t="s">
        <v>2941</v>
      </c>
      <c r="D2139" s="4">
        <v>4931.2499046000003</v>
      </c>
      <c r="E2139" s="3" t="s">
        <v>2946</v>
      </c>
      <c r="F2139" s="3" t="s">
        <v>2991</v>
      </c>
      <c r="G2139" s="3" t="s">
        <v>2991</v>
      </c>
      <c r="H2139" s="3" t="s">
        <v>3031</v>
      </c>
      <c r="I2139" s="3" t="s">
        <v>3032</v>
      </c>
      <c r="J2139" s="18">
        <v>83.979778999999994</v>
      </c>
      <c r="K2139" s="18">
        <v>53.971843</v>
      </c>
      <c r="L2139" s="18">
        <v>13.894135</v>
      </c>
      <c r="M2139" s="19" t="s">
        <v>3854</v>
      </c>
      <c r="N2139" s="4" t="s">
        <v>2924</v>
      </c>
      <c r="O2139" s="4" t="s">
        <v>2924</v>
      </c>
      <c r="P2139" s="4">
        <v>7.0827460000000002</v>
      </c>
      <c r="Q2139" s="4" t="s">
        <v>2924</v>
      </c>
      <c r="R2139" s="4">
        <v>62.961165999999999</v>
      </c>
      <c r="S2139" s="3" t="s">
        <v>7028</v>
      </c>
      <c r="T2139" s="5" t="s">
        <v>7029</v>
      </c>
      <c r="U2139" s="4">
        <v>4931.2499046000003</v>
      </c>
      <c r="V2139" s="10">
        <v>4503.0849040000003</v>
      </c>
      <c r="W2139" s="4" t="s">
        <v>2935</v>
      </c>
      <c r="X2139" s="19" t="s">
        <v>7030</v>
      </c>
      <c r="Y2139" s="18">
        <v>72.39</v>
      </c>
      <c r="Z2139" s="4" t="s">
        <v>2924</v>
      </c>
      <c r="AA2139" s="10">
        <v>166.72985781989999</v>
      </c>
      <c r="AB2139" s="10">
        <v>242.4339876187</v>
      </c>
      <c r="AC2139" s="4">
        <v>25.442739</v>
      </c>
      <c r="AD2139" s="4">
        <v>18.666952299229401</v>
      </c>
      <c r="AE2139" s="4">
        <v>22.674075022935501</v>
      </c>
      <c r="AF2139" s="4" t="s">
        <v>2924</v>
      </c>
      <c r="AG2139" s="4">
        <v>136.45711830303</v>
      </c>
      <c r="AH2139" s="4">
        <v>268.04076809523798</v>
      </c>
      <c r="AI2139" s="4">
        <v>7.0827460000000002</v>
      </c>
      <c r="AJ2139" s="4">
        <v>11.162938</v>
      </c>
    </row>
    <row r="2140" spans="1:36" hidden="1" x14ac:dyDescent="0.3">
      <c r="A2140" s="1" t="s">
        <v>2134</v>
      </c>
      <c r="B2140" s="2">
        <v>4837291</v>
      </c>
      <c r="C2140" s="3" t="s">
        <v>2919</v>
      </c>
      <c r="D2140" s="4">
        <v>5611.8776232399996</v>
      </c>
      <c r="E2140" s="3" t="s">
        <v>2946</v>
      </c>
      <c r="F2140" s="3" t="s">
        <v>2947</v>
      </c>
      <c r="G2140" s="3" t="s">
        <v>2948</v>
      </c>
      <c r="H2140" s="3" t="s">
        <v>2949</v>
      </c>
      <c r="I2140" s="3" t="s">
        <v>2950</v>
      </c>
      <c r="J2140" s="4">
        <v>-15.016346</v>
      </c>
      <c r="K2140" s="4">
        <v>25.006112999999999</v>
      </c>
      <c r="L2140" s="4">
        <v>24.236533000000001</v>
      </c>
      <c r="M2140" s="4">
        <v>5.3944479999999997</v>
      </c>
      <c r="N2140" s="4">
        <v>33.863987999999999</v>
      </c>
      <c r="O2140" s="4">
        <v>25.447154000000001</v>
      </c>
      <c r="P2140" s="4">
        <v>12.498574</v>
      </c>
      <c r="Q2140" s="4">
        <v>23.590662999999999</v>
      </c>
      <c r="R2140" s="4">
        <v>24.841353999999999</v>
      </c>
      <c r="S2140" s="3" t="s">
        <v>6790</v>
      </c>
      <c r="T2140" s="4">
        <v>153.37</v>
      </c>
      <c r="U2140" s="4">
        <v>5611.8776232399996</v>
      </c>
      <c r="V2140" s="10">
        <v>5086.4536230000003</v>
      </c>
      <c r="W2140" s="4" t="s">
        <v>2935</v>
      </c>
      <c r="X2140" s="4">
        <v>206.35</v>
      </c>
      <c r="Y2140" s="4">
        <v>119.17</v>
      </c>
      <c r="Z2140" s="4">
        <v>33.863987999999999</v>
      </c>
      <c r="AA2140" s="10">
        <v>25.8979078367</v>
      </c>
      <c r="AB2140" s="10">
        <v>26.029503611500001</v>
      </c>
      <c r="AC2140" s="4">
        <v>8.5782170000000004</v>
      </c>
      <c r="AD2140" s="4">
        <v>7.9511282498276001</v>
      </c>
      <c r="AE2140" s="4">
        <v>8.4123143363467001</v>
      </c>
      <c r="AF2140" s="4">
        <v>23.590662999999999</v>
      </c>
      <c r="AG2140" s="4">
        <v>18.514911885469701</v>
      </c>
      <c r="AH2140" s="4">
        <v>18.6816926520797</v>
      </c>
      <c r="AI2140" s="4">
        <v>12.498574</v>
      </c>
      <c r="AJ2140" s="4">
        <v>12.927343</v>
      </c>
    </row>
    <row r="2141" spans="1:36" hidden="1" x14ac:dyDescent="0.3">
      <c r="A2141" s="1" t="s">
        <v>2135</v>
      </c>
      <c r="B2141" s="2">
        <v>4987497</v>
      </c>
      <c r="C2141" s="3" t="s">
        <v>2936</v>
      </c>
      <c r="D2141" s="4">
        <v>1451.8315376</v>
      </c>
      <c r="E2141" s="3" t="s">
        <v>2937</v>
      </c>
      <c r="F2141" s="3" t="s">
        <v>2938</v>
      </c>
      <c r="G2141" s="3" t="s">
        <v>2944</v>
      </c>
      <c r="H2141" s="3" t="s">
        <v>2944</v>
      </c>
      <c r="I2141" s="3" t="s">
        <v>3811</v>
      </c>
      <c r="J2141" s="4">
        <v>1.679289</v>
      </c>
      <c r="K2141" s="4">
        <v>11.762577</v>
      </c>
      <c r="L2141" s="4">
        <v>2.9333330000000002</v>
      </c>
      <c r="M2141" s="4">
        <v>3.105175</v>
      </c>
      <c r="N2141" s="4">
        <v>13.724444</v>
      </c>
      <c r="O2141" s="4">
        <v>11.33211</v>
      </c>
      <c r="P2141" s="4">
        <v>1.7087209999999999</v>
      </c>
      <c r="Q2141" s="4">
        <v>10.362645000000001</v>
      </c>
      <c r="R2141" s="4">
        <v>22.135013000000001</v>
      </c>
      <c r="S2141" s="3" t="s">
        <v>6791</v>
      </c>
      <c r="T2141" s="4">
        <v>30.88</v>
      </c>
      <c r="U2141" s="4">
        <v>1451.8315376</v>
      </c>
      <c r="V2141" s="10">
        <v>1477.495537</v>
      </c>
      <c r="W2141" s="4">
        <v>1.03626943005181</v>
      </c>
      <c r="X2141" s="4">
        <v>39.305</v>
      </c>
      <c r="Y2141" s="4">
        <v>24.85</v>
      </c>
      <c r="Z2141" s="4">
        <v>13.724444</v>
      </c>
      <c r="AA2141" s="10">
        <v>12.094152665099999</v>
      </c>
      <c r="AB2141" s="10">
        <v>14.3850708306</v>
      </c>
      <c r="AC2141" s="4">
        <v>1.3665419999999999</v>
      </c>
      <c r="AD2141" s="4">
        <v>0.7697117320572</v>
      </c>
      <c r="AE2141" s="4">
        <v>1.1560593864063</v>
      </c>
      <c r="AF2141" s="4">
        <v>10.362645000000001</v>
      </c>
      <c r="AG2141" s="4">
        <v>5.4459943236164996</v>
      </c>
      <c r="AH2141" s="4">
        <v>8.5640000057963004</v>
      </c>
      <c r="AI2141" s="4">
        <v>1.7087209999999999</v>
      </c>
      <c r="AJ2141" s="4">
        <v>2.9740920000000002</v>
      </c>
    </row>
    <row r="2142" spans="1:36" hidden="1" x14ac:dyDescent="0.3">
      <c r="A2142" s="1" t="s">
        <v>2136</v>
      </c>
      <c r="B2142" s="2">
        <v>4097102</v>
      </c>
      <c r="C2142" s="3" t="s">
        <v>2936</v>
      </c>
      <c r="D2142" s="4">
        <v>50471.356562399997</v>
      </c>
      <c r="E2142" s="3" t="s">
        <v>2937</v>
      </c>
      <c r="F2142" s="3" t="s">
        <v>2938</v>
      </c>
      <c r="G2142" s="3" t="s">
        <v>3037</v>
      </c>
      <c r="H2142" s="3" t="s">
        <v>3037</v>
      </c>
      <c r="I2142" s="3" t="s">
        <v>3405</v>
      </c>
      <c r="J2142" s="4">
        <v>87.271332999999998</v>
      </c>
      <c r="K2142" s="4">
        <v>27.677371000000001</v>
      </c>
      <c r="L2142" s="4">
        <v>9.2500879999999999</v>
      </c>
      <c r="M2142" s="4">
        <v>5.7495440000000002</v>
      </c>
      <c r="N2142" s="4">
        <v>63.213163000000002</v>
      </c>
      <c r="O2142" s="4">
        <v>27.706021</v>
      </c>
      <c r="P2142" s="4">
        <v>7.1377579999999998</v>
      </c>
      <c r="Q2142" s="4">
        <v>16.854800999999998</v>
      </c>
      <c r="R2142" s="4">
        <v>27.986532</v>
      </c>
      <c r="S2142" s="3" t="s">
        <v>6792</v>
      </c>
      <c r="T2142" s="4">
        <v>341.92</v>
      </c>
      <c r="U2142" s="4">
        <v>50471.356562399997</v>
      </c>
      <c r="V2142" s="10">
        <v>54732.745561999996</v>
      </c>
      <c r="W2142" s="4">
        <v>0.11698642957416901</v>
      </c>
      <c r="X2142" s="5" t="s">
        <v>6793</v>
      </c>
      <c r="Y2142" s="4">
        <v>180.97</v>
      </c>
      <c r="Z2142" s="4">
        <v>63.213163000000002</v>
      </c>
      <c r="AA2142" s="10">
        <v>33.901128319000001</v>
      </c>
      <c r="AB2142" s="10">
        <v>39.433682860499999</v>
      </c>
      <c r="AC2142" s="4">
        <v>2.3897300000000001</v>
      </c>
      <c r="AD2142" s="4">
        <v>2.0791183306793002</v>
      </c>
      <c r="AE2142" s="4">
        <v>2.3053581344262999</v>
      </c>
      <c r="AF2142" s="4">
        <v>16.854800999999998</v>
      </c>
      <c r="AG2142" s="4">
        <v>21.106187783203701</v>
      </c>
      <c r="AH2142" s="4">
        <v>24.149670375741401</v>
      </c>
      <c r="AI2142" s="4">
        <v>7.1377579999999998</v>
      </c>
      <c r="AJ2142" s="4" t="s">
        <v>2924</v>
      </c>
    </row>
    <row r="2143" spans="1:36" hidden="1" x14ac:dyDescent="0.3">
      <c r="A2143" s="1" t="s">
        <v>2137</v>
      </c>
      <c r="B2143" s="2">
        <v>4914307</v>
      </c>
      <c r="C2143" s="3" t="s">
        <v>2957</v>
      </c>
      <c r="D2143" s="4">
        <v>721.12700010000003</v>
      </c>
      <c r="E2143" s="3" t="s">
        <v>2946</v>
      </c>
      <c r="F2143" s="3" t="s">
        <v>2947</v>
      </c>
      <c r="G2143" s="3" t="s">
        <v>2948</v>
      </c>
      <c r="H2143" s="3" t="s">
        <v>2990</v>
      </c>
      <c r="I2143" s="3" t="s">
        <v>2950</v>
      </c>
      <c r="J2143" s="4">
        <v>593.18181800000002</v>
      </c>
      <c r="K2143" s="4">
        <v>782.90635399999996</v>
      </c>
      <c r="L2143" s="4">
        <v>439.82300900000001</v>
      </c>
      <c r="M2143" s="4">
        <v>96.774193999999994</v>
      </c>
      <c r="N2143" s="4" t="s">
        <v>2924</v>
      </c>
      <c r="O2143" s="4" t="s">
        <v>2924</v>
      </c>
      <c r="P2143" s="4">
        <v>9.53125</v>
      </c>
      <c r="Q2143" s="4" t="s">
        <v>2924</v>
      </c>
      <c r="R2143" s="4" t="s">
        <v>2924</v>
      </c>
      <c r="S2143" s="3" t="s">
        <v>6794</v>
      </c>
      <c r="T2143" s="5" t="s">
        <v>4040</v>
      </c>
      <c r="U2143" s="4">
        <v>721.12700010000003</v>
      </c>
      <c r="V2143" s="10">
        <v>725.87400000000002</v>
      </c>
      <c r="W2143" s="4" t="s">
        <v>2935</v>
      </c>
      <c r="X2143" s="5" t="s">
        <v>6795</v>
      </c>
      <c r="Y2143" s="4">
        <v>0.35489999999999999</v>
      </c>
      <c r="Z2143" s="4" t="s">
        <v>2924</v>
      </c>
      <c r="AA2143" s="10" t="s">
        <v>2924</v>
      </c>
      <c r="AB2143" s="10" t="s">
        <v>2924</v>
      </c>
      <c r="AC2143" s="4" t="s">
        <v>2924</v>
      </c>
      <c r="AD2143" s="4" t="s">
        <v>2924</v>
      </c>
      <c r="AE2143" s="4" t="s">
        <v>2924</v>
      </c>
      <c r="AF2143" s="4" t="s">
        <v>2924</v>
      </c>
      <c r="AG2143" s="4" t="s">
        <v>2924</v>
      </c>
      <c r="AH2143" s="4" t="s">
        <v>2924</v>
      </c>
      <c r="AI2143" s="4">
        <v>9.53125</v>
      </c>
      <c r="AJ2143" s="4" t="s">
        <v>2924</v>
      </c>
    </row>
    <row r="2144" spans="1:36" hidden="1" x14ac:dyDescent="0.3">
      <c r="A2144" s="1" t="s">
        <v>2138</v>
      </c>
      <c r="B2144" s="2">
        <v>6517844</v>
      </c>
      <c r="C2144" s="3" t="s">
        <v>2936</v>
      </c>
      <c r="D2144" s="4">
        <v>2644.35151584</v>
      </c>
      <c r="E2144" s="3" t="s">
        <v>2925</v>
      </c>
      <c r="F2144" s="3" t="s">
        <v>3012</v>
      </c>
      <c r="G2144" s="3" t="s">
        <v>3013</v>
      </c>
      <c r="H2144" s="3" t="s">
        <v>3014</v>
      </c>
      <c r="I2144" s="3" t="s">
        <v>3812</v>
      </c>
      <c r="J2144" s="4">
        <v>-9.9476440000000004</v>
      </c>
      <c r="K2144" s="4">
        <v>-11.340206</v>
      </c>
      <c r="L2144" s="4">
        <v>-2.6415090000000001</v>
      </c>
      <c r="M2144" s="4">
        <v>8.8607600000000009</v>
      </c>
      <c r="N2144" s="4" t="s">
        <v>2924</v>
      </c>
      <c r="O2144" s="4" t="s">
        <v>2924</v>
      </c>
      <c r="P2144" s="4">
        <v>2.380074</v>
      </c>
      <c r="Q2144" s="4" t="s">
        <v>2924</v>
      </c>
      <c r="R2144" s="4" t="s">
        <v>2924</v>
      </c>
      <c r="S2144" s="3" t="s">
        <v>6796</v>
      </c>
      <c r="T2144" s="5" t="s">
        <v>6749</v>
      </c>
      <c r="U2144" s="4">
        <v>2644.35151584</v>
      </c>
      <c r="V2144" s="10">
        <v>1898.9575150000001</v>
      </c>
      <c r="W2144" s="4" t="s">
        <v>2935</v>
      </c>
      <c r="X2144" s="5" t="s">
        <v>6797</v>
      </c>
      <c r="Y2144" s="4">
        <v>4.6500000000000004</v>
      </c>
      <c r="Z2144" s="4" t="s">
        <v>2924</v>
      </c>
      <c r="AA2144" s="10" t="s">
        <v>2924</v>
      </c>
      <c r="AB2144" s="10" t="s">
        <v>2924</v>
      </c>
      <c r="AC2144" s="4" t="s">
        <v>2935</v>
      </c>
      <c r="AD2144" s="4" t="s">
        <v>2935</v>
      </c>
      <c r="AE2144" s="4" t="s">
        <v>2935</v>
      </c>
      <c r="AF2144" s="4" t="s">
        <v>2924</v>
      </c>
      <c r="AG2144" s="4" t="s">
        <v>2924</v>
      </c>
      <c r="AH2144" s="4" t="s">
        <v>2924</v>
      </c>
      <c r="AI2144" s="4">
        <v>2.380074</v>
      </c>
      <c r="AJ2144" s="4">
        <v>2.380074</v>
      </c>
    </row>
    <row r="2145" spans="1:36" hidden="1" x14ac:dyDescent="0.3">
      <c r="A2145" s="1" t="s">
        <v>2139</v>
      </c>
      <c r="B2145" s="2">
        <v>4070417</v>
      </c>
      <c r="C2145" s="3" t="s">
        <v>2936</v>
      </c>
      <c r="D2145" s="4">
        <v>18259.127459790001</v>
      </c>
      <c r="E2145" s="3" t="s">
        <v>2920</v>
      </c>
      <c r="F2145" s="3" t="s">
        <v>2961</v>
      </c>
      <c r="G2145" s="3" t="s">
        <v>2974</v>
      </c>
      <c r="H2145" s="3" t="s">
        <v>3005</v>
      </c>
      <c r="I2145" s="3" t="s">
        <v>3557</v>
      </c>
      <c r="J2145" s="4">
        <v>20.694997999999998</v>
      </c>
      <c r="K2145" s="4">
        <v>7.0334989999999999</v>
      </c>
      <c r="L2145" s="4">
        <v>3.8864550000000002</v>
      </c>
      <c r="M2145" s="4">
        <v>1.9633510000000001</v>
      </c>
      <c r="N2145" s="4">
        <v>21.996773000000001</v>
      </c>
      <c r="O2145" s="4">
        <v>17.789256000000002</v>
      </c>
      <c r="P2145" s="4">
        <v>2.6908460000000001</v>
      </c>
      <c r="Q2145" s="4">
        <v>11.242967999999999</v>
      </c>
      <c r="R2145" s="4">
        <v>25.123564999999999</v>
      </c>
      <c r="S2145" s="3" t="s">
        <v>6798</v>
      </c>
      <c r="T2145" s="4">
        <v>163.59</v>
      </c>
      <c r="U2145" s="4">
        <v>18259.127459790001</v>
      </c>
      <c r="V2145" s="10">
        <v>24577.127458999999</v>
      </c>
      <c r="W2145" s="4">
        <v>1.8338529249954201</v>
      </c>
      <c r="X2145" s="5" t="s">
        <v>6799</v>
      </c>
      <c r="Y2145" s="5" t="s">
        <v>6800</v>
      </c>
      <c r="Z2145" s="4">
        <v>21.996773000000001</v>
      </c>
      <c r="AA2145" s="10">
        <v>17.3076312699</v>
      </c>
      <c r="AB2145" s="10">
        <v>18.378648008199999</v>
      </c>
      <c r="AC2145" s="4">
        <v>2.576489</v>
      </c>
      <c r="AD2145" s="4">
        <v>2.3257909525734002</v>
      </c>
      <c r="AE2145" s="4">
        <v>2.4994594525170002</v>
      </c>
      <c r="AF2145" s="4">
        <v>11.242967999999999</v>
      </c>
      <c r="AG2145" s="4">
        <v>11.982983860622699</v>
      </c>
      <c r="AH2145" s="4">
        <v>12.8200534009808</v>
      </c>
      <c r="AI2145" s="4">
        <v>2.6908460000000001</v>
      </c>
      <c r="AJ2145" s="4" t="s">
        <v>2924</v>
      </c>
    </row>
    <row r="2146" spans="1:36" hidden="1" x14ac:dyDescent="0.3">
      <c r="A2146" s="1" t="s">
        <v>2140</v>
      </c>
      <c r="B2146" s="2">
        <v>4094026</v>
      </c>
      <c r="C2146" s="3" t="s">
        <v>2919</v>
      </c>
      <c r="D2146" s="4">
        <v>2699.6846203800001</v>
      </c>
      <c r="E2146" s="3" t="s">
        <v>2920</v>
      </c>
      <c r="F2146" s="3" t="s">
        <v>2961</v>
      </c>
      <c r="G2146" s="3" t="s">
        <v>2962</v>
      </c>
      <c r="H2146" s="3" t="s">
        <v>2963</v>
      </c>
      <c r="I2146" s="3" t="s">
        <v>2964</v>
      </c>
      <c r="J2146" s="4">
        <v>-42.393799999999999</v>
      </c>
      <c r="K2146" s="4">
        <v>-7.4261990000000004</v>
      </c>
      <c r="L2146" s="4">
        <v>1.2358130000000001</v>
      </c>
      <c r="M2146" s="4">
        <v>10.945274</v>
      </c>
      <c r="N2146" s="4" t="s">
        <v>2924</v>
      </c>
      <c r="O2146" s="4" t="s">
        <v>2924</v>
      </c>
      <c r="P2146" s="4">
        <v>0.84645999999999999</v>
      </c>
      <c r="Q2146" s="4">
        <v>8.2453190000000003</v>
      </c>
      <c r="R2146" s="4">
        <v>19.092480999999999</v>
      </c>
      <c r="S2146" s="3" t="s">
        <v>6801</v>
      </c>
      <c r="T2146" s="4">
        <v>40.14</v>
      </c>
      <c r="U2146" s="4">
        <v>2699.6846203800001</v>
      </c>
      <c r="V2146" s="10">
        <v>5333.4846200000002</v>
      </c>
      <c r="W2146" s="4" t="s">
        <v>2935</v>
      </c>
      <c r="X2146" s="4">
        <v>75.855000000000004</v>
      </c>
      <c r="Y2146" s="4">
        <v>29.734999999999999</v>
      </c>
      <c r="Z2146" s="4" t="s">
        <v>2924</v>
      </c>
      <c r="AA2146" s="10">
        <v>18.852151042599999</v>
      </c>
      <c r="AB2146" s="10">
        <v>22.332133458600001</v>
      </c>
      <c r="AC2146" s="4">
        <v>1.8928499999999999</v>
      </c>
      <c r="AD2146" s="4">
        <v>1.9419657403267001</v>
      </c>
      <c r="AE2146" s="4">
        <v>1.9228192858202</v>
      </c>
      <c r="AF2146" s="4">
        <v>8.2453190000000003</v>
      </c>
      <c r="AG2146" s="4">
        <v>9.3656365226987006</v>
      </c>
      <c r="AH2146" s="4">
        <v>9.8629314314491996</v>
      </c>
      <c r="AI2146" s="4">
        <v>0.84645999999999999</v>
      </c>
      <c r="AJ2146" s="4" t="s">
        <v>2924</v>
      </c>
    </row>
    <row r="2147" spans="1:36" hidden="1" x14ac:dyDescent="0.3">
      <c r="A2147" s="1" t="s">
        <v>2141</v>
      </c>
      <c r="B2147" s="2">
        <v>4088672</v>
      </c>
      <c r="C2147" s="3" t="s">
        <v>2919</v>
      </c>
      <c r="D2147" s="4">
        <v>1288.9846427</v>
      </c>
      <c r="E2147" s="3" t="s">
        <v>3107</v>
      </c>
      <c r="F2147" s="3" t="s">
        <v>3108</v>
      </c>
      <c r="G2147" s="3" t="s">
        <v>3109</v>
      </c>
      <c r="H2147" s="3" t="s">
        <v>3109</v>
      </c>
      <c r="I2147" s="3" t="s">
        <v>3222</v>
      </c>
      <c r="J2147" s="4">
        <v>99.912739999999999</v>
      </c>
      <c r="K2147" s="4">
        <v>34.055002999999999</v>
      </c>
      <c r="L2147" s="4">
        <v>23.105857</v>
      </c>
      <c r="M2147" s="4">
        <v>12.801576000000001</v>
      </c>
      <c r="N2147" s="4" t="s">
        <v>2924</v>
      </c>
      <c r="O2147" s="4" t="s">
        <v>2924</v>
      </c>
      <c r="P2147" s="4">
        <v>5.8503579999999999</v>
      </c>
      <c r="Q2147" s="4" t="s">
        <v>2924</v>
      </c>
      <c r="R2147" s="4" t="s">
        <v>2924</v>
      </c>
      <c r="S2147" s="3" t="s">
        <v>6802</v>
      </c>
      <c r="T2147" s="4">
        <v>22.91</v>
      </c>
      <c r="U2147" s="4">
        <v>1288.9846427</v>
      </c>
      <c r="V2147" s="10">
        <v>1273.8396419999999</v>
      </c>
      <c r="W2147" s="4" t="s">
        <v>2935</v>
      </c>
      <c r="X2147" s="4">
        <v>26.27</v>
      </c>
      <c r="Y2147" s="5" t="s">
        <v>6803</v>
      </c>
      <c r="Z2147" s="4" t="s">
        <v>2924</v>
      </c>
      <c r="AA2147" s="10">
        <v>76.1888925839</v>
      </c>
      <c r="AB2147" s="10">
        <v>173.56060606060001</v>
      </c>
      <c r="AC2147" s="4">
        <v>1.656898</v>
      </c>
      <c r="AD2147" s="4">
        <v>1.2376275269021</v>
      </c>
      <c r="AE2147" s="4">
        <v>1.2697985082475001</v>
      </c>
      <c r="AF2147" s="4" t="s">
        <v>2924</v>
      </c>
      <c r="AG2147" s="4">
        <v>15.3601978748649</v>
      </c>
      <c r="AH2147" s="4">
        <v>16.4816897851249</v>
      </c>
      <c r="AI2147" s="4">
        <v>5.8503579999999999</v>
      </c>
      <c r="AJ2147" s="4">
        <v>21.71564</v>
      </c>
    </row>
    <row r="2148" spans="1:36" hidden="1" x14ac:dyDescent="0.3">
      <c r="A2148" s="1" t="s">
        <v>2142</v>
      </c>
      <c r="B2148" s="2">
        <v>4968909</v>
      </c>
      <c r="C2148" s="3" t="s">
        <v>2957</v>
      </c>
      <c r="D2148" s="4">
        <v>6976.6905227999996</v>
      </c>
      <c r="E2148" s="3" t="s">
        <v>2946</v>
      </c>
      <c r="F2148" s="3" t="s">
        <v>2947</v>
      </c>
      <c r="G2148" s="3" t="s">
        <v>2948</v>
      </c>
      <c r="H2148" s="3" t="s">
        <v>2949</v>
      </c>
      <c r="I2148" s="3" t="s">
        <v>2950</v>
      </c>
      <c r="J2148" s="4">
        <v>-41.322313999999999</v>
      </c>
      <c r="K2148" s="4">
        <v>21.714286000000001</v>
      </c>
      <c r="L2148" s="4">
        <v>11.737705</v>
      </c>
      <c r="M2148" s="4">
        <v>10.649350999999999</v>
      </c>
      <c r="N2148" s="4" t="s">
        <v>2924</v>
      </c>
      <c r="O2148" s="4">
        <v>75.398229999999998</v>
      </c>
      <c r="P2148" s="4">
        <v>1.5349969999999999</v>
      </c>
      <c r="Q2148" s="4" t="s">
        <v>2924</v>
      </c>
      <c r="R2148" s="4" t="s">
        <v>2924</v>
      </c>
      <c r="S2148" s="3" t="s">
        <v>6804</v>
      </c>
      <c r="T2148" s="4">
        <v>17.04</v>
      </c>
      <c r="U2148" s="4">
        <v>6976.6905227999996</v>
      </c>
      <c r="V2148" s="10">
        <v>2438.8685220000002</v>
      </c>
      <c r="W2148" s="4" t="s">
        <v>2935</v>
      </c>
      <c r="X2148" s="4">
        <v>290</v>
      </c>
      <c r="Y2148" s="4">
        <v>10.61</v>
      </c>
      <c r="Z2148" s="4" t="s">
        <v>2924</v>
      </c>
      <c r="AA2148" s="10">
        <v>53.25</v>
      </c>
      <c r="AB2148" s="10">
        <v>53.25</v>
      </c>
      <c r="AC2148" s="4">
        <v>42.908408999999999</v>
      </c>
      <c r="AD2148" s="4">
        <v>0.35581843702810001</v>
      </c>
      <c r="AE2148" s="4">
        <v>0.47736710158540002</v>
      </c>
      <c r="AF2148" s="4" t="s">
        <v>2924</v>
      </c>
      <c r="AG2148" s="4">
        <v>3.9289061973419002</v>
      </c>
      <c r="AH2148" s="4" t="s">
        <v>2924</v>
      </c>
      <c r="AI2148" s="4">
        <v>1.5349969999999999</v>
      </c>
      <c r="AJ2148" s="4">
        <v>1.5369349999999999</v>
      </c>
    </row>
    <row r="2149" spans="1:36" hidden="1" x14ac:dyDescent="0.3">
      <c r="A2149" s="1" t="s">
        <v>2143</v>
      </c>
      <c r="B2149" s="2">
        <v>103563</v>
      </c>
      <c r="C2149" s="3" t="s">
        <v>2936</v>
      </c>
      <c r="D2149" s="4">
        <v>5206.6825073600003</v>
      </c>
      <c r="E2149" s="3" t="s">
        <v>2930</v>
      </c>
      <c r="F2149" s="3" t="s">
        <v>2954</v>
      </c>
      <c r="G2149" s="3" t="s">
        <v>2954</v>
      </c>
      <c r="H2149" s="3" t="s">
        <v>3493</v>
      </c>
      <c r="I2149" s="3" t="s">
        <v>3133</v>
      </c>
      <c r="J2149" s="4">
        <v>37.746257</v>
      </c>
      <c r="K2149" s="4">
        <v>-0.37047600000000003</v>
      </c>
      <c r="L2149" s="4">
        <v>1.7758370000000001</v>
      </c>
      <c r="M2149" s="4">
        <v>0.95293099999999997</v>
      </c>
      <c r="N2149" s="4">
        <v>9.0569948186528499</v>
      </c>
      <c r="O2149" s="4" t="s">
        <v>2924</v>
      </c>
      <c r="P2149" s="4">
        <v>1.1143339999999999</v>
      </c>
      <c r="Q2149" s="4">
        <v>7.383788</v>
      </c>
      <c r="R2149" s="4">
        <v>13.636032999999999</v>
      </c>
      <c r="S2149" s="3" t="s">
        <v>6805</v>
      </c>
      <c r="T2149" s="4">
        <v>34.96</v>
      </c>
      <c r="U2149" s="4">
        <v>5206.6825073600003</v>
      </c>
      <c r="V2149" s="10">
        <v>7140.1595070000003</v>
      </c>
      <c r="W2149" s="4">
        <v>2.8032036613272302</v>
      </c>
      <c r="X2149" s="4">
        <v>37.86</v>
      </c>
      <c r="Y2149" s="4">
        <v>24.92</v>
      </c>
      <c r="Z2149" s="5" t="s">
        <v>6806</v>
      </c>
      <c r="AA2149" s="10">
        <v>9.3613602891000003</v>
      </c>
      <c r="AB2149" s="10">
        <v>8.7832575433999995</v>
      </c>
      <c r="AC2149" s="4">
        <v>5.4795069999999999</v>
      </c>
      <c r="AD2149" s="4">
        <v>5.3414302122946999</v>
      </c>
      <c r="AE2149" s="4">
        <v>5.4806930642112004</v>
      </c>
      <c r="AF2149" s="4">
        <v>7.383788</v>
      </c>
      <c r="AG2149" s="4" t="s">
        <v>2935</v>
      </c>
      <c r="AH2149" s="4" t="s">
        <v>2935</v>
      </c>
      <c r="AI2149" s="4">
        <v>1.1143339999999999</v>
      </c>
      <c r="AJ2149" s="4">
        <v>1.1143339999999999</v>
      </c>
    </row>
    <row r="2150" spans="1:36" hidden="1" x14ac:dyDescent="0.3">
      <c r="A2150" s="1" t="s">
        <v>2144</v>
      </c>
      <c r="B2150" s="2">
        <v>4365644</v>
      </c>
      <c r="C2150" s="3" t="s">
        <v>2919</v>
      </c>
      <c r="D2150" s="4">
        <v>566.67736534000005</v>
      </c>
      <c r="E2150" s="3" t="s">
        <v>3033</v>
      </c>
      <c r="F2150" s="3" t="s">
        <v>3033</v>
      </c>
      <c r="G2150" s="3" t="s">
        <v>3054</v>
      </c>
      <c r="H2150" s="3" t="s">
        <v>3084</v>
      </c>
      <c r="I2150" s="3" t="s">
        <v>3085</v>
      </c>
      <c r="J2150" s="4">
        <v>-21.878623999999999</v>
      </c>
      <c r="K2150" s="4">
        <v>40.249827000000003</v>
      </c>
      <c r="L2150" s="4">
        <v>19.444444000000001</v>
      </c>
      <c r="M2150" s="4">
        <v>13.987591999999999</v>
      </c>
      <c r="N2150" s="4" t="s">
        <v>2924</v>
      </c>
      <c r="O2150" s="4" t="s">
        <v>2924</v>
      </c>
      <c r="P2150" s="4">
        <v>0.90941799999999995</v>
      </c>
      <c r="Q2150" s="4">
        <v>22.212499000000001</v>
      </c>
      <c r="R2150" s="4" t="s">
        <v>2924</v>
      </c>
      <c r="S2150" s="3" t="s">
        <v>6807</v>
      </c>
      <c r="T2150" s="4">
        <v>20.21</v>
      </c>
      <c r="U2150" s="4">
        <v>566.67736534000005</v>
      </c>
      <c r="V2150" s="10">
        <v>1103.8723649999999</v>
      </c>
      <c r="W2150" s="4">
        <v>3.7110341415141002</v>
      </c>
      <c r="X2150" s="4">
        <v>31.7</v>
      </c>
      <c r="Y2150" s="4">
        <v>12.69</v>
      </c>
      <c r="Z2150" s="4" t="s">
        <v>2924</v>
      </c>
      <c r="AA2150" s="10">
        <v>87.869565217300007</v>
      </c>
      <c r="AB2150" s="10">
        <v>87.869565217300007</v>
      </c>
      <c r="AC2150" s="4">
        <v>0.40306599999999998</v>
      </c>
      <c r="AD2150" s="4">
        <v>0.38394225070429999</v>
      </c>
      <c r="AE2150" s="4">
        <v>0.38394225070429999</v>
      </c>
      <c r="AF2150" s="4">
        <v>22.212499000000001</v>
      </c>
      <c r="AG2150" s="4">
        <v>7.8848026071429</v>
      </c>
      <c r="AH2150" s="4">
        <v>7.8848026071429</v>
      </c>
      <c r="AI2150" s="4">
        <v>0.90941799999999995</v>
      </c>
      <c r="AJ2150" s="4">
        <v>0.97472800000000004</v>
      </c>
    </row>
    <row r="2151" spans="1:36" hidden="1" x14ac:dyDescent="0.3">
      <c r="A2151" s="1" t="s">
        <v>2145</v>
      </c>
      <c r="B2151" s="2">
        <v>4810594</v>
      </c>
      <c r="C2151" s="3" t="s">
        <v>2941</v>
      </c>
      <c r="D2151" s="4">
        <v>6073.1535034799999</v>
      </c>
      <c r="E2151" s="3" t="s">
        <v>2920</v>
      </c>
      <c r="F2151" s="3" t="s">
        <v>2961</v>
      </c>
      <c r="G2151" s="3" t="s">
        <v>2974</v>
      </c>
      <c r="H2151" s="3" t="s">
        <v>3005</v>
      </c>
      <c r="I2151" s="3" t="s">
        <v>3813</v>
      </c>
      <c r="J2151" s="4">
        <v>153.52286799999999</v>
      </c>
      <c r="K2151" s="4">
        <v>28.027466</v>
      </c>
      <c r="L2151" s="4">
        <v>21.378902</v>
      </c>
      <c r="M2151" s="4">
        <v>3.0912289999999998</v>
      </c>
      <c r="N2151" s="4" t="s">
        <v>2924</v>
      </c>
      <c r="O2151" s="4">
        <v>62.245826999999998</v>
      </c>
      <c r="P2151" s="4">
        <v>6.7784849999999999</v>
      </c>
      <c r="Q2151" s="4">
        <v>17.672656</v>
      </c>
      <c r="R2151" s="4">
        <v>52.751899999999999</v>
      </c>
      <c r="S2151" s="3" t="s">
        <v>6808</v>
      </c>
      <c r="T2151" s="4">
        <v>82.04</v>
      </c>
      <c r="U2151" s="4">
        <v>6073.1535034799999</v>
      </c>
      <c r="V2151" s="10">
        <v>7285.3935030000002</v>
      </c>
      <c r="W2151" s="4" t="s">
        <v>2935</v>
      </c>
      <c r="X2151" s="4">
        <v>93.65</v>
      </c>
      <c r="Y2151" s="4">
        <v>32.01</v>
      </c>
      <c r="Z2151" s="4" t="s">
        <v>2924</v>
      </c>
      <c r="AA2151" s="10">
        <v>119.33090909089999</v>
      </c>
      <c r="AB2151" s="10">
        <v>123.3684210526</v>
      </c>
      <c r="AC2151" s="4">
        <v>4.1092019999999998</v>
      </c>
      <c r="AD2151" s="4">
        <v>3.8039066977409002</v>
      </c>
      <c r="AE2151" s="4">
        <v>4.0135574907612996</v>
      </c>
      <c r="AF2151" s="4">
        <v>17.672656</v>
      </c>
      <c r="AG2151" s="4">
        <v>24.323343449427998</v>
      </c>
      <c r="AH2151" s="4">
        <v>25.882915011990399</v>
      </c>
      <c r="AI2151" s="4">
        <v>6.7784849999999999</v>
      </c>
      <c r="AJ2151" s="4">
        <v>61.269604000000001</v>
      </c>
    </row>
    <row r="2152" spans="1:36" hidden="1" x14ac:dyDescent="0.3">
      <c r="A2152" s="1" t="s">
        <v>2146</v>
      </c>
      <c r="B2152" s="2">
        <v>4880081</v>
      </c>
      <c r="C2152" s="3" t="s">
        <v>2919</v>
      </c>
      <c r="D2152" s="4">
        <v>973.02227323</v>
      </c>
      <c r="E2152" s="3" t="s">
        <v>2946</v>
      </c>
      <c r="F2152" s="3" t="s">
        <v>2947</v>
      </c>
      <c r="G2152" s="3" t="s">
        <v>2948</v>
      </c>
      <c r="H2152" s="3" t="s">
        <v>2949</v>
      </c>
      <c r="I2152" s="3" t="s">
        <v>3171</v>
      </c>
      <c r="J2152" s="4">
        <v>50.650194999999997</v>
      </c>
      <c r="K2152" s="4">
        <v>5.4140129999999997</v>
      </c>
      <c r="L2152" s="4">
        <v>0.47701700000000002</v>
      </c>
      <c r="M2152" s="4">
        <v>0.43346299999999999</v>
      </c>
      <c r="N2152" s="4" t="s">
        <v>2924</v>
      </c>
      <c r="O2152" s="4">
        <v>17.201187999999998</v>
      </c>
      <c r="P2152" s="4">
        <v>3.172669</v>
      </c>
      <c r="Q2152" s="4" t="s">
        <v>2924</v>
      </c>
      <c r="R2152" s="4">
        <v>18.918379999999999</v>
      </c>
      <c r="S2152" s="3" t="s">
        <v>6809</v>
      </c>
      <c r="T2152" s="4">
        <v>23.17</v>
      </c>
      <c r="U2152" s="4">
        <v>973.02227323</v>
      </c>
      <c r="V2152" s="10">
        <v>678.60227299999997</v>
      </c>
      <c r="W2152" s="4" t="s">
        <v>2935</v>
      </c>
      <c r="X2152" s="4">
        <v>24.344999999999999</v>
      </c>
      <c r="Y2152" s="4">
        <v>14.94</v>
      </c>
      <c r="Z2152" s="4" t="s">
        <v>2924</v>
      </c>
      <c r="AA2152" s="10">
        <v>25.347336177599999</v>
      </c>
      <c r="AB2152" s="10">
        <v>27.798440311899999</v>
      </c>
      <c r="AC2152" s="4">
        <v>2.5427149999999998</v>
      </c>
      <c r="AD2152" s="4">
        <v>2.3805201871714998</v>
      </c>
      <c r="AE2152" s="4">
        <v>2.4838089870174</v>
      </c>
      <c r="AF2152" s="4" t="s">
        <v>2924</v>
      </c>
      <c r="AG2152" s="4">
        <v>18.0960606133333</v>
      </c>
      <c r="AH2152" s="4">
        <v>20.3784466366366</v>
      </c>
      <c r="AI2152" s="4">
        <v>3.172669</v>
      </c>
      <c r="AJ2152" s="4">
        <v>4.3082929999999999</v>
      </c>
    </row>
    <row r="2153" spans="1:36" hidden="1" x14ac:dyDescent="0.3">
      <c r="A2153" s="1" t="s">
        <v>2147</v>
      </c>
      <c r="B2153" s="2">
        <v>4157135</v>
      </c>
      <c r="C2153" s="3" t="s">
        <v>2936</v>
      </c>
      <c r="D2153" s="4">
        <v>13174.1636796</v>
      </c>
      <c r="E2153" s="3" t="s">
        <v>2925</v>
      </c>
      <c r="F2153" s="3" t="s">
        <v>2997</v>
      </c>
      <c r="G2153" s="3" t="s">
        <v>3128</v>
      </c>
      <c r="H2153" s="3" t="s">
        <v>3129</v>
      </c>
      <c r="I2153" s="3" t="s">
        <v>3343</v>
      </c>
      <c r="J2153" s="4">
        <v>70.346877000000006</v>
      </c>
      <c r="K2153" s="4">
        <v>25.510265</v>
      </c>
      <c r="L2153" s="4">
        <v>6.5063510000000004</v>
      </c>
      <c r="M2153" s="4">
        <v>1.8091950000000001</v>
      </c>
      <c r="N2153" s="4">
        <v>20.177858000000001</v>
      </c>
      <c r="O2153" s="4">
        <v>14.351914000000001</v>
      </c>
      <c r="P2153" s="4">
        <v>5.3942379999999996</v>
      </c>
      <c r="Q2153" s="4">
        <v>8.3129390000000001</v>
      </c>
      <c r="R2153" s="4">
        <v>17.223011</v>
      </c>
      <c r="S2153" s="3" t="s">
        <v>6810</v>
      </c>
      <c r="T2153" s="4">
        <v>212.15</v>
      </c>
      <c r="U2153" s="4">
        <v>13174.1636796</v>
      </c>
      <c r="V2153" s="10">
        <v>14152.363679</v>
      </c>
      <c r="W2153" s="4">
        <v>1.5555031817110501</v>
      </c>
      <c r="X2153" s="4">
        <v>237.16</v>
      </c>
      <c r="Y2153" s="4">
        <v>122.88</v>
      </c>
      <c r="Z2153" s="4">
        <v>20.177858000000001</v>
      </c>
      <c r="AA2153" s="10">
        <v>16.8721170669</v>
      </c>
      <c r="AB2153" s="10">
        <v>18.071668241099999</v>
      </c>
      <c r="AC2153" s="4">
        <v>2.099726</v>
      </c>
      <c r="AD2153" s="4">
        <v>2.0171398431780001</v>
      </c>
      <c r="AE2153" s="4">
        <v>2.0642814040755</v>
      </c>
      <c r="AF2153" s="4">
        <v>8.3129390000000001</v>
      </c>
      <c r="AG2153" s="4">
        <v>11.6960301039417</v>
      </c>
      <c r="AH2153" s="4">
        <v>12.1427199675017</v>
      </c>
      <c r="AI2153" s="4">
        <v>5.3942379999999996</v>
      </c>
      <c r="AJ2153" s="4">
        <v>8.9477010000000003</v>
      </c>
    </row>
    <row r="2154" spans="1:36" hidden="1" x14ac:dyDescent="0.3">
      <c r="A2154" s="1" t="s">
        <v>2148</v>
      </c>
      <c r="B2154" s="2">
        <v>4885921</v>
      </c>
      <c r="C2154" s="3" t="s">
        <v>2919</v>
      </c>
      <c r="D2154" s="4">
        <v>638.46222876000002</v>
      </c>
      <c r="E2154" s="3" t="s">
        <v>3033</v>
      </c>
      <c r="F2154" s="3" t="s">
        <v>3033</v>
      </c>
      <c r="G2154" s="3" t="s">
        <v>3054</v>
      </c>
      <c r="H2154" s="3" t="s">
        <v>3084</v>
      </c>
      <c r="I2154" s="3" t="s">
        <v>3101</v>
      </c>
      <c r="J2154" s="4">
        <v>-26.592635999999999</v>
      </c>
      <c r="K2154" s="4">
        <v>7.3504269999999998</v>
      </c>
      <c r="L2154" s="4">
        <v>21.235520999999999</v>
      </c>
      <c r="M2154" s="4">
        <v>3.3744860000000001</v>
      </c>
      <c r="N2154" s="4">
        <v>17.591035999999999</v>
      </c>
      <c r="O2154" s="4">
        <v>9.5368259999999996</v>
      </c>
      <c r="P2154" s="4">
        <v>1.823461</v>
      </c>
      <c r="Q2154" s="4">
        <v>6.2738849999999999</v>
      </c>
      <c r="R2154" s="4">
        <v>17.224124</v>
      </c>
      <c r="S2154" s="3" t="s">
        <v>6811</v>
      </c>
      <c r="T2154" s="4">
        <v>12.56</v>
      </c>
      <c r="U2154" s="4">
        <v>638.46222876000002</v>
      </c>
      <c r="V2154" s="10">
        <v>705.58622800000001</v>
      </c>
      <c r="W2154" s="4">
        <v>4.3789808917197499</v>
      </c>
      <c r="X2154" s="4">
        <v>22.7</v>
      </c>
      <c r="Y2154" s="5" t="s">
        <v>6812</v>
      </c>
      <c r="Z2154" s="4">
        <v>17.591035999999999</v>
      </c>
      <c r="AA2154" s="10">
        <v>11.181340692599999</v>
      </c>
      <c r="AB2154" s="10">
        <v>33.052631578899998</v>
      </c>
      <c r="AC2154" s="4">
        <v>1.010677</v>
      </c>
      <c r="AD2154" s="4">
        <v>0.81635224806119999</v>
      </c>
      <c r="AE2154" s="4">
        <v>1.0281097301833999</v>
      </c>
      <c r="AF2154" s="4">
        <v>6.2738849999999999</v>
      </c>
      <c r="AG2154" s="4">
        <v>4.7965454681414004</v>
      </c>
      <c r="AH2154" s="4">
        <v>6.1012766669085003</v>
      </c>
      <c r="AI2154" s="4">
        <v>1.823461</v>
      </c>
      <c r="AJ2154" s="4">
        <v>1.823461</v>
      </c>
    </row>
    <row r="2155" spans="1:36" hidden="1" x14ac:dyDescent="0.3">
      <c r="A2155" s="1" t="s">
        <v>1639</v>
      </c>
      <c r="B2155" s="2">
        <v>4972396</v>
      </c>
      <c r="C2155" s="3" t="s">
        <v>2919</v>
      </c>
      <c r="D2155" s="4">
        <v>9737.7522525000004</v>
      </c>
      <c r="E2155" s="3" t="s">
        <v>2946</v>
      </c>
      <c r="F2155" s="3" t="s">
        <v>2991</v>
      </c>
      <c r="G2155" s="3" t="s">
        <v>2991</v>
      </c>
      <c r="H2155" s="3" t="s">
        <v>3031</v>
      </c>
      <c r="I2155" s="3" t="s">
        <v>3032</v>
      </c>
      <c r="J2155" s="18">
        <v>59.397962</v>
      </c>
      <c r="K2155" s="18">
        <v>28.708134000000001</v>
      </c>
      <c r="L2155" s="18">
        <v>18.200192999999999</v>
      </c>
      <c r="M2155" s="18">
        <v>9.3495939999999997</v>
      </c>
      <c r="N2155" s="4">
        <v>129.32692299999999</v>
      </c>
      <c r="O2155" s="4">
        <v>69.045175</v>
      </c>
      <c r="P2155" s="4">
        <v>8.6212420000000005</v>
      </c>
      <c r="Q2155" s="4">
        <v>59.050052000000001</v>
      </c>
      <c r="R2155" s="4">
        <v>105.76952300000001</v>
      </c>
      <c r="S2155" s="3" t="s">
        <v>6156</v>
      </c>
      <c r="T2155" s="5" t="s">
        <v>6157</v>
      </c>
      <c r="U2155" s="4">
        <v>9737.7522525000004</v>
      </c>
      <c r="V2155" s="10">
        <v>9676.8272519999991</v>
      </c>
      <c r="W2155" s="4" t="s">
        <v>2935</v>
      </c>
      <c r="X2155" s="18">
        <v>140.27000000000001</v>
      </c>
      <c r="Y2155" s="18">
        <v>79.25</v>
      </c>
      <c r="Z2155" s="4">
        <v>129.32692299999999</v>
      </c>
      <c r="AA2155" s="10">
        <v>39.205169835600003</v>
      </c>
      <c r="AB2155" s="10">
        <v>39.205169835600003</v>
      </c>
      <c r="AC2155" s="4">
        <v>13.263595</v>
      </c>
      <c r="AD2155" s="4">
        <v>10.6591859281165</v>
      </c>
      <c r="AE2155" s="4">
        <v>10.6591859281165</v>
      </c>
      <c r="AF2155" s="4">
        <v>59.050052000000001</v>
      </c>
      <c r="AG2155" s="4">
        <v>33.748360076633901</v>
      </c>
      <c r="AH2155" s="4">
        <v>33.748360076633901</v>
      </c>
      <c r="AI2155" s="4">
        <v>8.6212420000000005</v>
      </c>
      <c r="AJ2155" s="4">
        <v>13.523023999999999</v>
      </c>
    </row>
    <row r="2156" spans="1:36" hidden="1" x14ac:dyDescent="0.3">
      <c r="A2156" s="1" t="s">
        <v>2150</v>
      </c>
      <c r="B2156" s="2">
        <v>4135999</v>
      </c>
      <c r="C2156" s="3" t="s">
        <v>2936</v>
      </c>
      <c r="D2156" s="4">
        <v>8618.3303908399994</v>
      </c>
      <c r="E2156" s="3" t="s">
        <v>3098</v>
      </c>
      <c r="F2156" s="3" t="s">
        <v>3098</v>
      </c>
      <c r="G2156" s="3" t="s">
        <v>3099</v>
      </c>
      <c r="H2156" s="3" t="s">
        <v>3158</v>
      </c>
      <c r="I2156" s="3" t="s">
        <v>3278</v>
      </c>
      <c r="J2156" s="4">
        <v>6.7543340000000001</v>
      </c>
      <c r="K2156" s="4">
        <v>18.435013000000001</v>
      </c>
      <c r="L2156" s="4">
        <v>19.464883</v>
      </c>
      <c r="M2156" s="4">
        <v>6.8181820000000002</v>
      </c>
      <c r="N2156" s="4">
        <v>18.013110999999999</v>
      </c>
      <c r="O2156" s="4">
        <v>26.897590000000001</v>
      </c>
      <c r="P2156" s="4">
        <v>2.2280440000000001</v>
      </c>
      <c r="Q2156" s="4">
        <v>8.1763019999999997</v>
      </c>
      <c r="R2156" s="4">
        <v>58.789324000000001</v>
      </c>
      <c r="S2156" s="3" t="s">
        <v>6814</v>
      </c>
      <c r="T2156" s="4">
        <v>35.72</v>
      </c>
      <c r="U2156" s="4">
        <v>8618.3303908399994</v>
      </c>
      <c r="V2156" s="10">
        <v>10169.56839</v>
      </c>
      <c r="W2156" s="4">
        <v>0.89585666293393096</v>
      </c>
      <c r="X2156" s="4">
        <v>39.33</v>
      </c>
      <c r="Y2156" s="4">
        <v>27.29</v>
      </c>
      <c r="Z2156" s="4">
        <v>18.013110999999999</v>
      </c>
      <c r="AA2156" s="10">
        <v>13.407401846699999</v>
      </c>
      <c r="AB2156" s="10">
        <v>16.595582564400001</v>
      </c>
      <c r="AC2156" s="4">
        <v>4.364223</v>
      </c>
      <c r="AD2156" s="4">
        <v>3.6284988723346001</v>
      </c>
      <c r="AE2156" s="4">
        <v>4.1060662144722997</v>
      </c>
      <c r="AF2156" s="4">
        <v>8.1763019999999997</v>
      </c>
      <c r="AG2156" s="4">
        <v>7.7831615518461001</v>
      </c>
      <c r="AH2156" s="4">
        <v>8.7106815758635996</v>
      </c>
      <c r="AI2156" s="4">
        <v>2.2280440000000001</v>
      </c>
      <c r="AJ2156" s="4">
        <v>2.2280440000000001</v>
      </c>
    </row>
    <row r="2157" spans="1:36" hidden="1" x14ac:dyDescent="0.3">
      <c r="A2157" s="1" t="s">
        <v>2151</v>
      </c>
      <c r="B2157" s="2">
        <v>8874700</v>
      </c>
      <c r="C2157" s="3" t="s">
        <v>2936</v>
      </c>
      <c r="D2157" s="4">
        <v>621.93253148999997</v>
      </c>
      <c r="E2157" s="3" t="s">
        <v>3033</v>
      </c>
      <c r="F2157" s="3" t="s">
        <v>3033</v>
      </c>
      <c r="G2157" s="3" t="s">
        <v>3120</v>
      </c>
      <c r="H2157" s="3" t="s">
        <v>3121</v>
      </c>
      <c r="I2157" s="3" t="s">
        <v>3411</v>
      </c>
      <c r="J2157" s="4">
        <v>85.359802000000002</v>
      </c>
      <c r="K2157" s="4">
        <v>6.2588910000000002</v>
      </c>
      <c r="L2157" s="4">
        <v>26.182431999999999</v>
      </c>
      <c r="M2157" s="4">
        <v>12.669682999999999</v>
      </c>
      <c r="N2157" s="4" t="s">
        <v>2924</v>
      </c>
      <c r="O2157" s="4">
        <v>25.582191999999999</v>
      </c>
      <c r="P2157" s="4">
        <v>1.1017699999999999</v>
      </c>
      <c r="Q2157" s="4">
        <v>18.492138000000001</v>
      </c>
      <c r="R2157" s="4">
        <v>40.017626999999997</v>
      </c>
      <c r="S2157" s="3" t="s">
        <v>6815</v>
      </c>
      <c r="T2157" s="4">
        <v>7.47</v>
      </c>
      <c r="U2157" s="4">
        <v>621.93253148999997</v>
      </c>
      <c r="V2157" s="10">
        <v>981.93253100000004</v>
      </c>
      <c r="W2157" s="4" t="s">
        <v>2935</v>
      </c>
      <c r="X2157" s="5" t="s">
        <v>6816</v>
      </c>
      <c r="Y2157" s="4">
        <v>3.85</v>
      </c>
      <c r="Z2157" s="4" t="s">
        <v>2924</v>
      </c>
      <c r="AA2157" s="10" t="s">
        <v>2924</v>
      </c>
      <c r="AB2157" s="10" t="s">
        <v>2924</v>
      </c>
      <c r="AC2157" s="4">
        <v>2.7714720000000002</v>
      </c>
      <c r="AD2157" s="4">
        <v>2.5142943898192001</v>
      </c>
      <c r="AE2157" s="4">
        <v>2.6956950498203001</v>
      </c>
      <c r="AF2157" s="4">
        <v>18.492138000000001</v>
      </c>
      <c r="AG2157" s="4">
        <v>10.9187324837931</v>
      </c>
      <c r="AH2157" s="4">
        <v>11.863386867222401</v>
      </c>
      <c r="AI2157" s="4">
        <v>1.1017699999999999</v>
      </c>
      <c r="AJ2157" s="4" t="s">
        <v>2924</v>
      </c>
    </row>
    <row r="2158" spans="1:36" hidden="1" x14ac:dyDescent="0.3">
      <c r="A2158" s="1" t="s">
        <v>2152</v>
      </c>
      <c r="B2158" s="2">
        <v>4970262</v>
      </c>
      <c r="C2158" s="3" t="s">
        <v>2941</v>
      </c>
      <c r="D2158" s="4">
        <v>2709.03496172</v>
      </c>
      <c r="E2158" s="3" t="s">
        <v>2946</v>
      </c>
      <c r="F2158" s="3" t="s">
        <v>2947</v>
      </c>
      <c r="G2158" s="3" t="s">
        <v>2948</v>
      </c>
      <c r="H2158" s="3" t="s">
        <v>2949</v>
      </c>
      <c r="I2158" s="3" t="s">
        <v>2950</v>
      </c>
      <c r="J2158" s="4">
        <v>-17.813998000000002</v>
      </c>
      <c r="K2158" s="4">
        <v>15.619099</v>
      </c>
      <c r="L2158" s="4">
        <v>10.835273000000001</v>
      </c>
      <c r="M2158" s="4">
        <v>7.2036020000000001</v>
      </c>
      <c r="N2158" s="4">
        <v>65.235921000000005</v>
      </c>
      <c r="O2158" s="4">
        <v>17.137145</v>
      </c>
      <c r="P2158" s="4" t="s">
        <v>2924</v>
      </c>
      <c r="Q2158" s="4">
        <v>28.348625999999999</v>
      </c>
      <c r="R2158" s="4">
        <v>20.694506000000001</v>
      </c>
      <c r="S2158" s="3" t="s">
        <v>6817</v>
      </c>
      <c r="T2158" s="4">
        <v>42.86</v>
      </c>
      <c r="U2158" s="4">
        <v>2709.03496172</v>
      </c>
      <c r="V2158" s="10">
        <v>3286.923961</v>
      </c>
      <c r="W2158" s="4" t="s">
        <v>2935</v>
      </c>
      <c r="X2158" s="4">
        <v>61.876600000000003</v>
      </c>
      <c r="Y2158" s="4">
        <v>32.945</v>
      </c>
      <c r="Z2158" s="4">
        <v>65.235921000000005</v>
      </c>
      <c r="AA2158" s="10">
        <v>19.2318047204</v>
      </c>
      <c r="AB2158" s="10">
        <v>18.7066813317</v>
      </c>
      <c r="AC2158" s="4">
        <v>3.945821</v>
      </c>
      <c r="AD2158" s="4">
        <v>3.7824855486606999</v>
      </c>
      <c r="AE2158" s="4">
        <v>3.9128012963896999</v>
      </c>
      <c r="AF2158" s="4">
        <v>28.348625999999999</v>
      </c>
      <c r="AG2158" s="4">
        <v>18.412747276816599</v>
      </c>
      <c r="AH2158" s="4">
        <v>17.581413192130999</v>
      </c>
      <c r="AI2158" s="4" t="s">
        <v>2924</v>
      </c>
      <c r="AJ2158" s="4" t="s">
        <v>2924</v>
      </c>
    </row>
    <row r="2159" spans="1:36" hidden="1" x14ac:dyDescent="0.3">
      <c r="A2159" s="1" t="s">
        <v>2153</v>
      </c>
      <c r="B2159" s="2">
        <v>109985390</v>
      </c>
      <c r="C2159" s="3" t="s">
        <v>2941</v>
      </c>
      <c r="D2159" s="4">
        <v>844.55039212999998</v>
      </c>
      <c r="E2159" s="3" t="s">
        <v>2920</v>
      </c>
      <c r="F2159" s="3" t="s">
        <v>2921</v>
      </c>
      <c r="G2159" s="3" t="s">
        <v>3114</v>
      </c>
      <c r="H2159" s="3" t="s">
        <v>3114</v>
      </c>
      <c r="I2159" s="3" t="s">
        <v>2943</v>
      </c>
      <c r="J2159" s="5" t="s">
        <v>3814</v>
      </c>
      <c r="K2159" s="4">
        <v>8.8637440000000005</v>
      </c>
      <c r="L2159" s="4">
        <v>-8.4456779999999991</v>
      </c>
      <c r="M2159" s="4">
        <v>10.214797000000001</v>
      </c>
      <c r="N2159" s="4" t="s">
        <v>2924</v>
      </c>
      <c r="O2159" s="4" t="s">
        <v>2924</v>
      </c>
      <c r="P2159" s="4">
        <v>2.6137649999999999</v>
      </c>
      <c r="Q2159" s="4" t="s">
        <v>2924</v>
      </c>
      <c r="R2159" s="4" t="s">
        <v>2935</v>
      </c>
      <c r="S2159" s="3" t="s">
        <v>6818</v>
      </c>
      <c r="T2159" s="4">
        <v>23.09</v>
      </c>
      <c r="U2159" s="4">
        <v>844.55039212999998</v>
      </c>
      <c r="V2159" s="10">
        <v>525.540392</v>
      </c>
      <c r="W2159" s="4" t="s">
        <v>2935</v>
      </c>
      <c r="X2159" s="4">
        <v>29.74</v>
      </c>
      <c r="Y2159" s="4">
        <v>16.55</v>
      </c>
      <c r="Z2159" s="4" t="s">
        <v>2924</v>
      </c>
      <c r="AA2159" s="10" t="s">
        <v>2924</v>
      </c>
      <c r="AB2159" s="10" t="s">
        <v>2924</v>
      </c>
      <c r="AC2159" s="4" t="s">
        <v>2935</v>
      </c>
      <c r="AD2159" s="4" t="s">
        <v>2935</v>
      </c>
      <c r="AE2159" s="4" t="s">
        <v>2935</v>
      </c>
      <c r="AF2159" s="4" t="s">
        <v>2924</v>
      </c>
      <c r="AG2159" s="4" t="s">
        <v>2924</v>
      </c>
      <c r="AH2159" s="4" t="s">
        <v>2924</v>
      </c>
      <c r="AI2159" s="4">
        <v>2.6137649999999999</v>
      </c>
      <c r="AJ2159" s="4">
        <v>2.6137649999999999</v>
      </c>
    </row>
    <row r="2160" spans="1:36" hidden="1" x14ac:dyDescent="0.3">
      <c r="A2160" s="1" t="s">
        <v>2154</v>
      </c>
      <c r="B2160" s="2">
        <v>102771</v>
      </c>
      <c r="C2160" s="3" t="s">
        <v>2936</v>
      </c>
      <c r="D2160" s="4">
        <v>33581.093999999997</v>
      </c>
      <c r="E2160" s="3" t="s">
        <v>2930</v>
      </c>
      <c r="F2160" s="3" t="s">
        <v>2954</v>
      </c>
      <c r="G2160" s="3" t="s">
        <v>2955</v>
      </c>
      <c r="H2160" s="3" t="s">
        <v>3267</v>
      </c>
      <c r="I2160" s="3" t="s">
        <v>3166</v>
      </c>
      <c r="J2160" s="4">
        <v>56.613255000000002</v>
      </c>
      <c r="K2160" s="4">
        <v>42.139231000000002</v>
      </c>
      <c r="L2160" s="4">
        <v>21.295344</v>
      </c>
      <c r="M2160" s="4">
        <v>2.8005979999999999</v>
      </c>
      <c r="N2160" s="4">
        <v>17.028865979381401</v>
      </c>
      <c r="O2160" s="4">
        <v>18.843545870153601</v>
      </c>
      <c r="P2160" s="4">
        <v>3.0541939999999999</v>
      </c>
      <c r="Q2160" s="4" t="s">
        <v>2935</v>
      </c>
      <c r="R2160" s="4" t="s">
        <v>2935</v>
      </c>
      <c r="S2160" s="3" t="s">
        <v>6819</v>
      </c>
      <c r="T2160" s="4">
        <v>165.18</v>
      </c>
      <c r="U2160" s="4">
        <v>33581.093999999997</v>
      </c>
      <c r="V2160" s="10" t="s">
        <v>2935</v>
      </c>
      <c r="W2160" s="4">
        <v>1.0897203051216899</v>
      </c>
      <c r="X2160" s="4">
        <v>165.42</v>
      </c>
      <c r="Y2160" s="4">
        <v>102.42</v>
      </c>
      <c r="Z2160" s="4">
        <v>17.028866000000001</v>
      </c>
      <c r="AA2160" s="10">
        <v>15.8386031192</v>
      </c>
      <c r="AB2160" s="10">
        <v>15.8386031192</v>
      </c>
      <c r="AC2160" s="4" t="s">
        <v>2935</v>
      </c>
      <c r="AD2160" s="4" t="s">
        <v>2935</v>
      </c>
      <c r="AE2160" s="4" t="s">
        <v>2935</v>
      </c>
      <c r="AF2160" s="4" t="s">
        <v>2935</v>
      </c>
      <c r="AG2160" s="4" t="s">
        <v>2935</v>
      </c>
      <c r="AH2160" s="4" t="s">
        <v>2935</v>
      </c>
      <c r="AI2160" s="4">
        <v>3.0541939999999999</v>
      </c>
      <c r="AJ2160" s="4">
        <v>3.677368</v>
      </c>
    </row>
    <row r="2161" spans="1:36" hidden="1" x14ac:dyDescent="0.3">
      <c r="A2161" s="1" t="s">
        <v>2155</v>
      </c>
      <c r="B2161" s="2">
        <v>4985655</v>
      </c>
      <c r="C2161" s="3" t="s">
        <v>2936</v>
      </c>
      <c r="D2161" s="4">
        <v>585.99179981999998</v>
      </c>
      <c r="E2161" s="3" t="s">
        <v>3033</v>
      </c>
      <c r="F2161" s="3" t="s">
        <v>3033</v>
      </c>
      <c r="G2161" s="3" t="s">
        <v>3034</v>
      </c>
      <c r="H2161" s="3" t="s">
        <v>3073</v>
      </c>
      <c r="I2161" s="3" t="s">
        <v>3036</v>
      </c>
      <c r="J2161" s="4">
        <v>189.57654700000001</v>
      </c>
      <c r="K2161" s="4">
        <v>19.168901000000002</v>
      </c>
      <c r="L2161" s="4">
        <v>22.62069</v>
      </c>
      <c r="M2161" s="4">
        <v>-3.4744839999999999</v>
      </c>
      <c r="N2161" s="4" t="s">
        <v>2924</v>
      </c>
      <c r="O2161" s="4">
        <v>6.4327059999999996</v>
      </c>
      <c r="P2161" s="4">
        <v>0.79953200000000002</v>
      </c>
      <c r="Q2161" s="4">
        <v>5.961805</v>
      </c>
      <c r="R2161" s="4">
        <v>13.449536</v>
      </c>
      <c r="S2161" s="3" t="s">
        <v>6820</v>
      </c>
      <c r="T2161" s="4">
        <v>8.89</v>
      </c>
      <c r="U2161" s="4">
        <v>585.99179981999998</v>
      </c>
      <c r="V2161" s="10">
        <v>1257.171799</v>
      </c>
      <c r="W2161" s="4" t="s">
        <v>2935</v>
      </c>
      <c r="X2161" s="5" t="s">
        <v>6562</v>
      </c>
      <c r="Y2161" s="5" t="s">
        <v>6821</v>
      </c>
      <c r="Z2161" s="4" t="s">
        <v>2924</v>
      </c>
      <c r="AA2161" s="10">
        <v>133.28335832080001</v>
      </c>
      <c r="AB2161" s="10" t="s">
        <v>2924</v>
      </c>
      <c r="AC2161" s="4">
        <v>0.77113399999999999</v>
      </c>
      <c r="AD2161" s="4">
        <v>0.75094633426690005</v>
      </c>
      <c r="AE2161" s="4">
        <v>0.77293070949889997</v>
      </c>
      <c r="AF2161" s="4">
        <v>5.961805</v>
      </c>
      <c r="AG2161" s="4">
        <v>5.8296860607466003</v>
      </c>
      <c r="AH2161" s="4">
        <v>5.7934184285713997</v>
      </c>
      <c r="AI2161" s="4">
        <v>0.79953200000000002</v>
      </c>
      <c r="AJ2161" s="4">
        <v>0.81298599999999999</v>
      </c>
    </row>
    <row r="2162" spans="1:36" hidden="1" x14ac:dyDescent="0.3">
      <c r="A2162" s="1" t="s">
        <v>2156</v>
      </c>
      <c r="B2162" s="2">
        <v>4062541</v>
      </c>
      <c r="C2162" s="3" t="s">
        <v>2936</v>
      </c>
      <c r="D2162" s="4">
        <v>4626.4263399000001</v>
      </c>
      <c r="E2162" s="3" t="s">
        <v>2977</v>
      </c>
      <c r="F2162" s="3" t="s">
        <v>2978</v>
      </c>
      <c r="G2162" s="3" t="s">
        <v>3141</v>
      </c>
      <c r="H2162" s="3" t="s">
        <v>3799</v>
      </c>
      <c r="I2162" s="3" t="s">
        <v>2980</v>
      </c>
      <c r="J2162" s="4">
        <v>6.4453999999999997E-2</v>
      </c>
      <c r="K2162" s="4">
        <v>6.8111459999999999</v>
      </c>
      <c r="L2162" s="4">
        <v>-1.584786</v>
      </c>
      <c r="M2162" s="4">
        <v>3.6036039999999998</v>
      </c>
      <c r="N2162" s="4">
        <v>29.292452830188701</v>
      </c>
      <c r="O2162" s="4">
        <v>25.93985</v>
      </c>
      <c r="P2162" s="4">
        <v>2.58901</v>
      </c>
      <c r="Q2162" s="4">
        <v>16.827278</v>
      </c>
      <c r="R2162" s="4">
        <v>54.002848</v>
      </c>
      <c r="S2162" s="3" t="s">
        <v>6822</v>
      </c>
      <c r="T2162" s="4">
        <v>31.05</v>
      </c>
      <c r="U2162" s="4">
        <v>4626.4263399000001</v>
      </c>
      <c r="V2162" s="10">
        <v>6040.2523389999997</v>
      </c>
      <c r="W2162" s="4">
        <v>3.67149758454106</v>
      </c>
      <c r="X2162" s="4">
        <v>35.29</v>
      </c>
      <c r="Y2162" s="4">
        <v>27.395</v>
      </c>
      <c r="Z2162" s="4">
        <v>29.100280999999999</v>
      </c>
      <c r="AA2162" s="10">
        <v>56.168596237300001</v>
      </c>
      <c r="AB2162" s="10">
        <v>82.777925886399998</v>
      </c>
      <c r="AC2162" s="4">
        <v>6.0155459999999996</v>
      </c>
      <c r="AD2162" s="4">
        <v>7.1810881093400996</v>
      </c>
      <c r="AE2162" s="4">
        <v>8.0968530013405005</v>
      </c>
      <c r="AF2162" s="4">
        <v>16.827278</v>
      </c>
      <c r="AG2162" s="4">
        <v>18.4690538215891</v>
      </c>
      <c r="AH2162" s="4">
        <v>21.457015184608899</v>
      </c>
      <c r="AI2162" s="4">
        <v>2.58901</v>
      </c>
      <c r="AJ2162" s="4">
        <v>2.58901</v>
      </c>
    </row>
    <row r="2163" spans="1:36" hidden="1" x14ac:dyDescent="0.3">
      <c r="A2163" s="1" t="s">
        <v>2157</v>
      </c>
      <c r="B2163" s="2">
        <v>4324933</v>
      </c>
      <c r="C2163" s="3" t="s">
        <v>2936</v>
      </c>
      <c r="D2163" s="4">
        <v>18037.620782139998</v>
      </c>
      <c r="E2163" s="3" t="s">
        <v>2937</v>
      </c>
      <c r="F2163" s="3" t="s">
        <v>2967</v>
      </c>
      <c r="G2163" s="3" t="s">
        <v>2968</v>
      </c>
      <c r="H2163" s="3" t="s">
        <v>3000</v>
      </c>
      <c r="I2163" s="3" t="s">
        <v>3001</v>
      </c>
      <c r="J2163" s="4">
        <v>55.599746000000003</v>
      </c>
      <c r="K2163" s="4">
        <v>15.600993000000001</v>
      </c>
      <c r="L2163" s="4">
        <v>13.363467999999999</v>
      </c>
      <c r="M2163" s="4">
        <v>5.4441569999999997</v>
      </c>
      <c r="N2163" s="4">
        <v>53.128734000000001</v>
      </c>
      <c r="O2163" s="4">
        <v>24.026038</v>
      </c>
      <c r="P2163" s="4">
        <v>3.4625460000000001</v>
      </c>
      <c r="Q2163" s="4">
        <v>15.299493999999999</v>
      </c>
      <c r="R2163" s="4">
        <v>24.646288999999999</v>
      </c>
      <c r="S2163" s="3" t="s">
        <v>6823</v>
      </c>
      <c r="T2163" s="4">
        <v>97.81</v>
      </c>
      <c r="U2163" s="4">
        <v>18037.620782139998</v>
      </c>
      <c r="V2163" s="10">
        <v>22340.320781999999</v>
      </c>
      <c r="W2163" s="4">
        <v>1.1859728044167299</v>
      </c>
      <c r="X2163" s="4">
        <v>97.83</v>
      </c>
      <c r="Y2163" s="4">
        <v>60.84</v>
      </c>
      <c r="Z2163" s="4">
        <v>53.128734000000001</v>
      </c>
      <c r="AA2163" s="10">
        <v>28.214965672400002</v>
      </c>
      <c r="AB2163" s="10">
        <v>29.605661428099999</v>
      </c>
      <c r="AC2163" s="4">
        <v>5.340103</v>
      </c>
      <c r="AD2163" s="4">
        <v>5.1727373753967996</v>
      </c>
      <c r="AE2163" s="4">
        <v>5.2998584550071</v>
      </c>
      <c r="AF2163" s="4">
        <v>15.299493999999999</v>
      </c>
      <c r="AG2163" s="4">
        <v>17.425285506161401</v>
      </c>
      <c r="AH2163" s="4">
        <v>17.818134114499699</v>
      </c>
      <c r="AI2163" s="4">
        <v>3.4625460000000001</v>
      </c>
      <c r="AJ2163" s="4" t="s">
        <v>2924</v>
      </c>
    </row>
    <row r="2164" spans="1:36" hidden="1" x14ac:dyDescent="0.3">
      <c r="A2164" s="1" t="s">
        <v>2158</v>
      </c>
      <c r="B2164" s="2">
        <v>4991569</v>
      </c>
      <c r="C2164" s="3" t="s">
        <v>2936</v>
      </c>
      <c r="D2164" s="4">
        <v>10520.880890300001</v>
      </c>
      <c r="E2164" s="3" t="s">
        <v>2937</v>
      </c>
      <c r="F2164" s="3" t="s">
        <v>2938</v>
      </c>
      <c r="G2164" s="3" t="s">
        <v>3047</v>
      </c>
      <c r="H2164" s="3" t="s">
        <v>3071</v>
      </c>
      <c r="I2164" s="3" t="s">
        <v>3815</v>
      </c>
      <c r="J2164" s="4">
        <v>37.152863000000004</v>
      </c>
      <c r="K2164" s="4">
        <v>16.068783</v>
      </c>
      <c r="L2164" s="4">
        <v>18.419295000000002</v>
      </c>
      <c r="M2164" s="4">
        <v>7.4454510000000003</v>
      </c>
      <c r="N2164" s="4">
        <v>49.099125000000001</v>
      </c>
      <c r="O2164" s="4">
        <v>41.945205000000001</v>
      </c>
      <c r="P2164" s="4">
        <v>3.4103859999999999</v>
      </c>
      <c r="Q2164" s="4">
        <v>23.771242999999998</v>
      </c>
      <c r="R2164" s="4">
        <v>42.349753999999997</v>
      </c>
      <c r="S2164" s="3" t="s">
        <v>6824</v>
      </c>
      <c r="T2164" s="4">
        <v>336.82</v>
      </c>
      <c r="U2164" s="4">
        <v>10520.880890300001</v>
      </c>
      <c r="V2164" s="10">
        <v>11588.480890000001</v>
      </c>
      <c r="W2164" s="4" t="s">
        <v>2935</v>
      </c>
      <c r="X2164" s="4">
        <v>337.19</v>
      </c>
      <c r="Y2164" s="4">
        <v>240.36</v>
      </c>
      <c r="Z2164" s="4">
        <v>49.099125000000001</v>
      </c>
      <c r="AA2164" s="10">
        <v>33.137550052599998</v>
      </c>
      <c r="AB2164" s="10">
        <v>34.621737829899999</v>
      </c>
      <c r="AC2164" s="4">
        <v>7.2801109999999998</v>
      </c>
      <c r="AD2164" s="4">
        <v>6.8289370918822003</v>
      </c>
      <c r="AE2164" s="4">
        <v>7.0797728567347997</v>
      </c>
      <c r="AF2164" s="4">
        <v>23.771242999999998</v>
      </c>
      <c r="AG2164" s="4">
        <v>22.448207656287799</v>
      </c>
      <c r="AH2164" s="4">
        <v>22.847240458488901</v>
      </c>
      <c r="AI2164" s="4">
        <v>3.4103859999999999</v>
      </c>
      <c r="AJ2164" s="4" t="s">
        <v>2924</v>
      </c>
    </row>
    <row r="2165" spans="1:36" hidden="1" x14ac:dyDescent="0.3">
      <c r="A2165" s="1" t="s">
        <v>2159</v>
      </c>
      <c r="B2165" s="2">
        <v>4347641</v>
      </c>
      <c r="C2165" s="3" t="s">
        <v>2936</v>
      </c>
      <c r="D2165" s="4">
        <v>1245.44190256</v>
      </c>
      <c r="E2165" s="3" t="s">
        <v>2930</v>
      </c>
      <c r="F2165" s="3" t="s">
        <v>2954</v>
      </c>
      <c r="G2165" s="3" t="s">
        <v>3052</v>
      </c>
      <c r="H2165" s="3" t="s">
        <v>3053</v>
      </c>
      <c r="I2165" s="3" t="s">
        <v>2972</v>
      </c>
      <c r="J2165" s="4">
        <v>-26.394421999999999</v>
      </c>
      <c r="K2165" s="4">
        <v>-12.023809999999999</v>
      </c>
      <c r="L2165" s="4">
        <v>6.1781610000000002</v>
      </c>
      <c r="M2165" s="4">
        <v>5.2706549999999996</v>
      </c>
      <c r="N2165" s="4" t="s">
        <v>2924</v>
      </c>
      <c r="O2165" s="4">
        <v>5.7262957737009899</v>
      </c>
      <c r="P2165" s="4">
        <v>0.58692699999999998</v>
      </c>
      <c r="Q2165" s="4" t="s">
        <v>2935</v>
      </c>
      <c r="R2165" s="4" t="s">
        <v>2935</v>
      </c>
      <c r="S2165" s="3" t="s">
        <v>6825</v>
      </c>
      <c r="T2165" s="4">
        <v>7.39</v>
      </c>
      <c r="U2165" s="4">
        <v>1245.44190256</v>
      </c>
      <c r="V2165" s="10" t="s">
        <v>2935</v>
      </c>
      <c r="W2165" s="4">
        <v>13.531799729364</v>
      </c>
      <c r="X2165" s="4">
        <v>11.67</v>
      </c>
      <c r="Y2165" s="4">
        <v>6.65</v>
      </c>
      <c r="Z2165" s="4" t="s">
        <v>2924</v>
      </c>
      <c r="AA2165" s="10">
        <v>7.0751555768000003</v>
      </c>
      <c r="AB2165" s="10">
        <v>9.0241906924999995</v>
      </c>
      <c r="AC2165" s="4" t="s">
        <v>2935</v>
      </c>
      <c r="AD2165" s="4" t="s">
        <v>2935</v>
      </c>
      <c r="AE2165" s="4" t="s">
        <v>2935</v>
      </c>
      <c r="AF2165" s="4" t="s">
        <v>2935</v>
      </c>
      <c r="AG2165" s="4" t="s">
        <v>2935</v>
      </c>
      <c r="AH2165" s="4" t="s">
        <v>2935</v>
      </c>
      <c r="AI2165" s="4">
        <v>0.58692699999999998</v>
      </c>
      <c r="AJ2165" s="4">
        <v>0.61160300000000001</v>
      </c>
    </row>
    <row r="2166" spans="1:36" hidden="1" x14ac:dyDescent="0.3">
      <c r="A2166" s="1" t="s">
        <v>2160</v>
      </c>
      <c r="B2166" s="2">
        <v>103118</v>
      </c>
      <c r="C2166" s="3" t="s">
        <v>2936</v>
      </c>
      <c r="D2166" s="4">
        <v>50280.874822500002</v>
      </c>
      <c r="E2166" s="3" t="s">
        <v>2977</v>
      </c>
      <c r="F2166" s="3" t="s">
        <v>2978</v>
      </c>
      <c r="G2166" s="3" t="s">
        <v>2979</v>
      </c>
      <c r="H2166" s="3" t="s">
        <v>2979</v>
      </c>
      <c r="I2166" s="3" t="s">
        <v>3082</v>
      </c>
      <c r="J2166" s="5" t="s">
        <v>3816</v>
      </c>
      <c r="K2166" s="4">
        <v>-5.0413220000000001</v>
      </c>
      <c r="L2166" s="4">
        <v>-9.7974560000000004</v>
      </c>
      <c r="M2166" s="4">
        <v>1.60948</v>
      </c>
      <c r="N2166" s="4">
        <v>54.714285714285701</v>
      </c>
      <c r="O2166" s="4">
        <v>14.132841000000001</v>
      </c>
      <c r="P2166" s="4">
        <v>1.3074049999999999</v>
      </c>
      <c r="Q2166" s="4">
        <v>17.194396000000001</v>
      </c>
      <c r="R2166" s="4">
        <v>23.716975999999999</v>
      </c>
      <c r="S2166" s="3" t="s">
        <v>6826</v>
      </c>
      <c r="T2166" s="4">
        <v>57.45</v>
      </c>
      <c r="U2166" s="4">
        <v>50280.874822500002</v>
      </c>
      <c r="V2166" s="10">
        <v>76741.306821999999</v>
      </c>
      <c r="W2166" s="4">
        <v>5.5039164490861596</v>
      </c>
      <c r="X2166" s="4">
        <v>64.88</v>
      </c>
      <c r="Y2166" s="4">
        <v>50.65</v>
      </c>
      <c r="Z2166" s="4">
        <v>54.976076999999997</v>
      </c>
      <c r="AA2166" s="10">
        <v>35.861423220900001</v>
      </c>
      <c r="AB2166" s="10">
        <v>49.611398963699997</v>
      </c>
      <c r="AC2166" s="4">
        <v>15.303260999999999</v>
      </c>
      <c r="AD2166" s="4">
        <v>14.927391037785201</v>
      </c>
      <c r="AE2166" s="4">
        <v>15.490470169688599</v>
      </c>
      <c r="AF2166" s="4">
        <v>17.194396000000001</v>
      </c>
      <c r="AG2166" s="4">
        <v>15.1700619836912</v>
      </c>
      <c r="AH2166" s="4">
        <v>16.191709910585502</v>
      </c>
      <c r="AI2166" s="4">
        <v>1.3074049999999999</v>
      </c>
      <c r="AJ2166" s="4">
        <v>1.8673820000000001</v>
      </c>
    </row>
    <row r="2167" spans="1:36" hidden="1" x14ac:dyDescent="0.3">
      <c r="A2167" s="1" t="s">
        <v>2161</v>
      </c>
      <c r="B2167" s="2">
        <v>5721904</v>
      </c>
      <c r="C2167" s="3" t="s">
        <v>2971</v>
      </c>
      <c r="D2167" s="4">
        <v>2733.1159892400001</v>
      </c>
      <c r="E2167" s="3" t="s">
        <v>2930</v>
      </c>
      <c r="F2167" s="3" t="s">
        <v>2954</v>
      </c>
      <c r="G2167" s="3" t="s">
        <v>2955</v>
      </c>
      <c r="H2167" s="3" t="s">
        <v>2956</v>
      </c>
      <c r="I2167" s="3"/>
      <c r="J2167" s="4">
        <v>31.084154999999999</v>
      </c>
      <c r="K2167" s="4">
        <v>17.260088</v>
      </c>
      <c r="L2167" s="4">
        <v>5.8463419999999999</v>
      </c>
      <c r="M2167" s="4">
        <v>3.532934</v>
      </c>
      <c r="N2167" s="4" t="s">
        <v>2924</v>
      </c>
      <c r="O2167" s="4" t="s">
        <v>2924</v>
      </c>
      <c r="P2167" s="4">
        <v>1.325361</v>
      </c>
      <c r="Q2167" s="4" t="s">
        <v>2935</v>
      </c>
      <c r="R2167" s="4">
        <v>64.132512000000006</v>
      </c>
      <c r="S2167" s="3" t="s">
        <v>6827</v>
      </c>
      <c r="T2167" s="4">
        <v>34.58</v>
      </c>
      <c r="U2167" s="4">
        <v>2733.1159892400001</v>
      </c>
      <c r="V2167" s="10">
        <v>3277.4161789999998</v>
      </c>
      <c r="W2167" s="4">
        <v>6.5934065934065904</v>
      </c>
      <c r="X2167" s="4">
        <v>34.67</v>
      </c>
      <c r="Y2167" s="4">
        <v>25.26</v>
      </c>
      <c r="Z2167" s="4" t="s">
        <v>2924</v>
      </c>
      <c r="AA2167" s="10" t="s">
        <v>2935</v>
      </c>
      <c r="AB2167" s="10" t="s">
        <v>2935</v>
      </c>
      <c r="AC2167" s="4">
        <v>35.869019000000002</v>
      </c>
      <c r="AD2167" s="4" t="s">
        <v>2935</v>
      </c>
      <c r="AE2167" s="4" t="s">
        <v>2935</v>
      </c>
      <c r="AF2167" s="4" t="s">
        <v>2935</v>
      </c>
      <c r="AG2167" s="4" t="s">
        <v>2935</v>
      </c>
      <c r="AH2167" s="4" t="s">
        <v>2935</v>
      </c>
      <c r="AI2167" s="4">
        <v>1.325361</v>
      </c>
      <c r="AJ2167" s="4">
        <v>1.325361</v>
      </c>
    </row>
    <row r="2168" spans="1:36" hidden="1" x14ac:dyDescent="0.3">
      <c r="A2168" s="1" t="s">
        <v>2162</v>
      </c>
      <c r="B2168" s="2">
        <v>5276065</v>
      </c>
      <c r="C2168" s="3" t="s">
        <v>2919</v>
      </c>
      <c r="D2168" s="4">
        <v>1634.9779452</v>
      </c>
      <c r="E2168" s="3" t="s">
        <v>2920</v>
      </c>
      <c r="F2168" s="3" t="s">
        <v>2921</v>
      </c>
      <c r="G2168" s="3" t="s">
        <v>2942</v>
      </c>
      <c r="H2168" s="3" t="s">
        <v>2942</v>
      </c>
      <c r="I2168" s="3" t="s">
        <v>2943</v>
      </c>
      <c r="J2168" s="4">
        <v>-16.909621000000001</v>
      </c>
      <c r="K2168" s="4">
        <v>-22.448979999999999</v>
      </c>
      <c r="L2168" s="4">
        <v>-13.76702</v>
      </c>
      <c r="M2168" s="4">
        <v>-7.6923079999999997</v>
      </c>
      <c r="N2168" s="4" t="s">
        <v>2924</v>
      </c>
      <c r="O2168" s="4" t="s">
        <v>2924</v>
      </c>
      <c r="P2168" s="4">
        <v>3.1096560000000002</v>
      </c>
      <c r="Q2168" s="4" t="s">
        <v>2924</v>
      </c>
      <c r="R2168" s="4" t="s">
        <v>2924</v>
      </c>
      <c r="S2168" s="3" t="s">
        <v>6828</v>
      </c>
      <c r="T2168" s="5" t="s">
        <v>5199</v>
      </c>
      <c r="U2168" s="4">
        <v>1634.9779452</v>
      </c>
      <c r="V2168" s="10">
        <v>1297.9559449999999</v>
      </c>
      <c r="W2168" s="4" t="s">
        <v>2935</v>
      </c>
      <c r="X2168" s="4">
        <v>15.74</v>
      </c>
      <c r="Y2168" s="5" t="s">
        <v>5427</v>
      </c>
      <c r="Z2168" s="4" t="s">
        <v>2924</v>
      </c>
      <c r="AA2168" s="10" t="s">
        <v>2924</v>
      </c>
      <c r="AB2168" s="10" t="s">
        <v>2924</v>
      </c>
      <c r="AC2168" s="4">
        <v>19.912185999999998</v>
      </c>
      <c r="AD2168" s="4">
        <v>22.3606622460652</v>
      </c>
      <c r="AE2168" s="4">
        <v>18.542460890936901</v>
      </c>
      <c r="AF2168" s="4" t="s">
        <v>2924</v>
      </c>
      <c r="AG2168" s="4" t="s">
        <v>2924</v>
      </c>
      <c r="AH2168" s="4" t="s">
        <v>2924</v>
      </c>
      <c r="AI2168" s="4">
        <v>3.1096560000000002</v>
      </c>
      <c r="AJ2168" s="4">
        <v>3.7206269999999999</v>
      </c>
    </row>
    <row r="2169" spans="1:36" hidden="1" x14ac:dyDescent="0.3">
      <c r="A2169" s="1" t="s">
        <v>2163</v>
      </c>
      <c r="B2169" s="2">
        <v>10449086</v>
      </c>
      <c r="C2169" s="3" t="s">
        <v>2957</v>
      </c>
      <c r="D2169" s="4">
        <v>676.92474563999997</v>
      </c>
      <c r="E2169" s="3" t="s">
        <v>2946</v>
      </c>
      <c r="F2169" s="3" t="s">
        <v>3022</v>
      </c>
      <c r="G2169" s="3" t="s">
        <v>3029</v>
      </c>
      <c r="H2169" s="3" t="s">
        <v>3030</v>
      </c>
      <c r="I2169" s="3" t="s">
        <v>3817</v>
      </c>
      <c r="J2169" s="4">
        <v>918.16118100000006</v>
      </c>
      <c r="K2169" s="4">
        <v>181.19122300000001</v>
      </c>
      <c r="L2169" s="4">
        <v>214.736842</v>
      </c>
      <c r="M2169" s="4">
        <v>90.851063999999994</v>
      </c>
      <c r="N2169" s="4" t="s">
        <v>2924</v>
      </c>
      <c r="O2169" s="4" t="s">
        <v>2924</v>
      </c>
      <c r="P2169" s="4">
        <v>20.715935000000002</v>
      </c>
      <c r="Q2169" s="4" t="s">
        <v>2924</v>
      </c>
      <c r="R2169" s="4" t="s">
        <v>2924</v>
      </c>
      <c r="S2169" s="3" t="s">
        <v>6829</v>
      </c>
      <c r="T2169" s="4">
        <v>8.9700000000000006</v>
      </c>
      <c r="U2169" s="4">
        <v>676.92474563999997</v>
      </c>
      <c r="V2169" s="10">
        <v>671.26318500000002</v>
      </c>
      <c r="W2169" s="4" t="s">
        <v>2935</v>
      </c>
      <c r="X2169" s="5" t="s">
        <v>4441</v>
      </c>
      <c r="Y2169" s="4">
        <v>0.52500000000000002</v>
      </c>
      <c r="Z2169" s="4" t="s">
        <v>2924</v>
      </c>
      <c r="AA2169" s="10" t="s">
        <v>2924</v>
      </c>
      <c r="AB2169" s="10" t="s">
        <v>2924</v>
      </c>
      <c r="AC2169" s="4">
        <v>35.582864000000001</v>
      </c>
      <c r="AD2169" s="4">
        <v>15.212763399433401</v>
      </c>
      <c r="AE2169" s="4">
        <v>11.295497623154301</v>
      </c>
      <c r="AF2169" s="4" t="s">
        <v>2924</v>
      </c>
      <c r="AG2169" s="4" t="s">
        <v>2924</v>
      </c>
      <c r="AH2169" s="4" t="s">
        <v>2924</v>
      </c>
      <c r="AI2169" s="4">
        <v>20.715935000000002</v>
      </c>
      <c r="AJ2169" s="4">
        <v>33.849057000000002</v>
      </c>
    </row>
    <row r="2170" spans="1:36" hidden="1" x14ac:dyDescent="0.3">
      <c r="A2170" s="1" t="s">
        <v>2164</v>
      </c>
      <c r="B2170" s="2">
        <v>4001948</v>
      </c>
      <c r="C2170" s="3" t="s">
        <v>2919</v>
      </c>
      <c r="D2170" s="4">
        <v>3004.9547148000001</v>
      </c>
      <c r="E2170" s="3" t="s">
        <v>2925</v>
      </c>
      <c r="F2170" s="3" t="s">
        <v>2981</v>
      </c>
      <c r="G2170" s="3" t="s">
        <v>2982</v>
      </c>
      <c r="H2170" s="3" t="s">
        <v>2983</v>
      </c>
      <c r="I2170" s="3" t="s">
        <v>3331</v>
      </c>
      <c r="J2170" s="4">
        <v>12.974895</v>
      </c>
      <c r="K2170" s="4">
        <v>-7.2418829999999996</v>
      </c>
      <c r="L2170" s="4">
        <v>-1.3004659999999999</v>
      </c>
      <c r="M2170" s="4">
        <v>1.967E-2</v>
      </c>
      <c r="N2170" s="4">
        <v>18.722386</v>
      </c>
      <c r="O2170" s="4">
        <v>29.581151999999999</v>
      </c>
      <c r="P2170" s="4">
        <v>17.121212</v>
      </c>
      <c r="Q2170" s="5" t="s">
        <v>3818</v>
      </c>
      <c r="R2170" s="4">
        <v>164.64846499999999</v>
      </c>
      <c r="S2170" s="3" t="s">
        <v>6830</v>
      </c>
      <c r="T2170" s="4">
        <v>50.85</v>
      </c>
      <c r="U2170" s="4">
        <v>3004.9547148000001</v>
      </c>
      <c r="V2170" s="10">
        <v>6409.3737140000003</v>
      </c>
      <c r="W2170" s="4">
        <v>1.9665683382497501</v>
      </c>
      <c r="X2170" s="4">
        <v>63.284999999999997</v>
      </c>
      <c r="Y2170" s="4">
        <v>43.38</v>
      </c>
      <c r="Z2170" s="4">
        <v>18.722386</v>
      </c>
      <c r="AA2170" s="10">
        <v>26.411468342500001</v>
      </c>
      <c r="AB2170" s="10">
        <v>30.002478080700001</v>
      </c>
      <c r="AC2170" s="4">
        <v>3.3626819999999999</v>
      </c>
      <c r="AD2170" s="4">
        <v>3.2849276197205</v>
      </c>
      <c r="AE2170" s="4">
        <v>3.3126283208132001</v>
      </c>
      <c r="AF2170" s="5" t="s">
        <v>3818</v>
      </c>
      <c r="AG2170" s="4">
        <v>8.0496935844077999</v>
      </c>
      <c r="AH2170" s="4">
        <v>8.0877721252340997</v>
      </c>
      <c r="AI2170" s="4">
        <v>17.121212</v>
      </c>
      <c r="AJ2170" s="4" t="s">
        <v>2924</v>
      </c>
    </row>
    <row r="2171" spans="1:36" hidden="1" x14ac:dyDescent="0.3">
      <c r="A2171" s="1" t="s">
        <v>2165</v>
      </c>
      <c r="B2171" s="2">
        <v>10354368</v>
      </c>
      <c r="C2171" s="3" t="s">
        <v>2957</v>
      </c>
      <c r="D2171" s="4">
        <v>525.59985772000005</v>
      </c>
      <c r="E2171" s="3" t="s">
        <v>2946</v>
      </c>
      <c r="F2171" s="3" t="s">
        <v>2947</v>
      </c>
      <c r="G2171" s="3" t="s">
        <v>2948</v>
      </c>
      <c r="H2171" s="3" t="s">
        <v>2990</v>
      </c>
      <c r="I2171" s="3" t="s">
        <v>2950</v>
      </c>
      <c r="J2171" s="4">
        <v>79.088346000000001</v>
      </c>
      <c r="K2171" s="4">
        <v>36.009993000000001</v>
      </c>
      <c r="L2171" s="4">
        <v>28.837052</v>
      </c>
      <c r="M2171" s="4">
        <v>15.765492</v>
      </c>
      <c r="N2171" s="4">
        <v>106.75069999999999</v>
      </c>
      <c r="O2171" s="4">
        <v>43.804597999999999</v>
      </c>
      <c r="P2171" s="4">
        <v>5.7102190000000004</v>
      </c>
      <c r="Q2171" s="4">
        <v>64.297158999999994</v>
      </c>
      <c r="R2171" s="4">
        <v>55.363531000000002</v>
      </c>
      <c r="S2171" s="3" t="s">
        <v>6831</v>
      </c>
      <c r="T2171" s="4">
        <v>38.11</v>
      </c>
      <c r="U2171" s="4">
        <v>525.59985772000005</v>
      </c>
      <c r="V2171" s="10">
        <v>492.00185699999997</v>
      </c>
      <c r="W2171" s="4" t="s">
        <v>2935</v>
      </c>
      <c r="X2171" s="4">
        <v>38.249899999999997</v>
      </c>
      <c r="Y2171" s="4">
        <v>16.559999999999999</v>
      </c>
      <c r="Z2171" s="4">
        <v>106.75069999999999</v>
      </c>
      <c r="AA2171" s="10">
        <v>43.430199430099997</v>
      </c>
      <c r="AB2171" s="10">
        <v>47.049382715999997</v>
      </c>
      <c r="AC2171" s="4">
        <v>6.9604850000000003</v>
      </c>
      <c r="AD2171" s="4">
        <v>6.0197704298246997</v>
      </c>
      <c r="AE2171" s="4">
        <v>6.6751941090278004</v>
      </c>
      <c r="AF2171" s="4">
        <v>64.297158999999994</v>
      </c>
      <c r="AG2171" s="4">
        <v>19.3743470830298</v>
      </c>
      <c r="AH2171" s="4">
        <v>21.830849580689499</v>
      </c>
      <c r="AI2171" s="4">
        <v>5.7102190000000004</v>
      </c>
      <c r="AJ2171" s="4">
        <v>10.322319</v>
      </c>
    </row>
    <row r="2172" spans="1:36" hidden="1" x14ac:dyDescent="0.3">
      <c r="A2172" s="1" t="s">
        <v>2166</v>
      </c>
      <c r="B2172" s="2">
        <v>5113207</v>
      </c>
      <c r="C2172" s="3" t="s">
        <v>2936</v>
      </c>
      <c r="D2172" s="4">
        <v>25752.064127549998</v>
      </c>
      <c r="E2172" s="3" t="s">
        <v>3107</v>
      </c>
      <c r="F2172" s="3" t="s">
        <v>3108</v>
      </c>
      <c r="G2172" s="3" t="s">
        <v>3109</v>
      </c>
      <c r="H2172" s="3" t="s">
        <v>3109</v>
      </c>
      <c r="I2172" s="3" t="s">
        <v>3627</v>
      </c>
      <c r="J2172" s="4">
        <v>190.781126</v>
      </c>
      <c r="K2172" s="4">
        <v>159.914939</v>
      </c>
      <c r="L2172" s="4">
        <v>89.765816999999998</v>
      </c>
      <c r="M2172" s="4">
        <v>17.542876</v>
      </c>
      <c r="N2172" s="4" t="s">
        <v>2924</v>
      </c>
      <c r="O2172" s="4">
        <v>162.966667</v>
      </c>
      <c r="P2172" s="4">
        <v>12.916777</v>
      </c>
      <c r="Q2172" s="4" t="s">
        <v>2924</v>
      </c>
      <c r="R2172" s="4">
        <v>82.358249000000001</v>
      </c>
      <c r="S2172" s="3" t="s">
        <v>6832</v>
      </c>
      <c r="T2172" s="4">
        <v>146.66999999999999</v>
      </c>
      <c r="U2172" s="4">
        <v>25752.064127549998</v>
      </c>
      <c r="V2172" s="10">
        <v>24034.062127000001</v>
      </c>
      <c r="W2172" s="4" t="s">
        <v>2935</v>
      </c>
      <c r="X2172" s="4">
        <v>158.49</v>
      </c>
      <c r="Y2172" s="4">
        <v>37.35</v>
      </c>
      <c r="Z2172" s="4" t="s">
        <v>2924</v>
      </c>
      <c r="AA2172" s="10" t="s">
        <v>2924</v>
      </c>
      <c r="AB2172" s="10" t="s">
        <v>2924</v>
      </c>
      <c r="AC2172" s="4">
        <v>21.415998999999999</v>
      </c>
      <c r="AD2172" s="4">
        <v>15.3522046408967</v>
      </c>
      <c r="AE2172" s="4">
        <v>18.889173391820599</v>
      </c>
      <c r="AF2172" s="4" t="s">
        <v>2924</v>
      </c>
      <c r="AG2172" s="4">
        <v>58.023787728703198</v>
      </c>
      <c r="AH2172" s="4">
        <v>89.340917566098597</v>
      </c>
      <c r="AI2172" s="4">
        <v>12.916777</v>
      </c>
      <c r="AJ2172" s="4">
        <v>13.390852000000001</v>
      </c>
    </row>
    <row r="2173" spans="1:36" hidden="1" x14ac:dyDescent="0.3">
      <c r="A2173" s="1" t="s">
        <v>2167</v>
      </c>
      <c r="B2173" s="2">
        <v>6371822</v>
      </c>
      <c r="C2173" s="3" t="s">
        <v>2919</v>
      </c>
      <c r="D2173" s="4">
        <v>1135.66114184</v>
      </c>
      <c r="E2173" s="3" t="s">
        <v>2977</v>
      </c>
      <c r="F2173" s="3" t="s">
        <v>3358</v>
      </c>
      <c r="G2173" s="3" t="s">
        <v>3358</v>
      </c>
      <c r="H2173" s="3" t="s">
        <v>3359</v>
      </c>
      <c r="I2173" s="3" t="s">
        <v>3308</v>
      </c>
      <c r="J2173" s="4">
        <v>33.333333000000003</v>
      </c>
      <c r="K2173" s="4">
        <v>-1.7167380000000001</v>
      </c>
      <c r="L2173" s="4">
        <v>-12.678742</v>
      </c>
      <c r="M2173" s="4">
        <v>9.4384709999999998</v>
      </c>
      <c r="N2173" s="4" t="s">
        <v>2924</v>
      </c>
      <c r="O2173" s="4" t="s">
        <v>2924</v>
      </c>
      <c r="P2173" s="4" t="s">
        <v>2924</v>
      </c>
      <c r="Q2173" s="4" t="s">
        <v>2924</v>
      </c>
      <c r="R2173" s="4" t="s">
        <v>2924</v>
      </c>
      <c r="S2173" s="3" t="s">
        <v>6833</v>
      </c>
      <c r="T2173" s="5" t="s">
        <v>4912</v>
      </c>
      <c r="U2173" s="4">
        <v>1135.66114184</v>
      </c>
      <c r="V2173" s="10">
        <v>2065.6091409999999</v>
      </c>
      <c r="W2173" s="4" t="s">
        <v>2935</v>
      </c>
      <c r="X2173" s="4">
        <v>15.29</v>
      </c>
      <c r="Y2173" s="5" t="s">
        <v>4943</v>
      </c>
      <c r="Z2173" s="4" t="s">
        <v>2924</v>
      </c>
      <c r="AA2173" s="10" t="s">
        <v>2924</v>
      </c>
      <c r="AB2173" s="10" t="s">
        <v>2924</v>
      </c>
      <c r="AC2173" s="4">
        <v>2.0315319999999999</v>
      </c>
      <c r="AD2173" s="4">
        <v>1.8646971591207999</v>
      </c>
      <c r="AE2173" s="4">
        <v>1.9850245293977</v>
      </c>
      <c r="AF2173" s="4" t="s">
        <v>2924</v>
      </c>
      <c r="AG2173" s="4">
        <v>140.29430301424901</v>
      </c>
      <c r="AH2173" s="4" t="s">
        <v>2924</v>
      </c>
      <c r="AI2173" s="4" t="s">
        <v>2924</v>
      </c>
      <c r="AJ2173" s="4" t="s">
        <v>2924</v>
      </c>
    </row>
    <row r="2174" spans="1:36" hidden="1" x14ac:dyDescent="0.3">
      <c r="A2174" s="1" t="s">
        <v>2168</v>
      </c>
      <c r="B2174" s="2">
        <v>6592824</v>
      </c>
      <c r="C2174" s="3" t="s">
        <v>2936</v>
      </c>
      <c r="D2174" s="4">
        <v>876.34327107000001</v>
      </c>
      <c r="E2174" s="3" t="s">
        <v>2937</v>
      </c>
      <c r="F2174" s="3" t="s">
        <v>2938</v>
      </c>
      <c r="G2174" s="3" t="s">
        <v>2952</v>
      </c>
      <c r="H2174" s="3" t="s">
        <v>2952</v>
      </c>
      <c r="I2174" s="3" t="s">
        <v>3205</v>
      </c>
      <c r="J2174" s="4">
        <v>418.50393700000001</v>
      </c>
      <c r="K2174" s="4">
        <v>102.927581</v>
      </c>
      <c r="L2174" s="4">
        <v>47.977528</v>
      </c>
      <c r="M2174" s="4">
        <v>26.756497</v>
      </c>
      <c r="N2174" s="4" t="s">
        <v>2924</v>
      </c>
      <c r="O2174" s="4" t="s">
        <v>2924</v>
      </c>
      <c r="P2174" s="4" t="s">
        <v>2924</v>
      </c>
      <c r="Q2174" s="4" t="s">
        <v>2924</v>
      </c>
      <c r="R2174" s="4">
        <v>35.436664999999998</v>
      </c>
      <c r="S2174" s="3" t="s">
        <v>6834</v>
      </c>
      <c r="T2174" s="4">
        <v>13.17</v>
      </c>
      <c r="U2174" s="4">
        <v>876.34327107000001</v>
      </c>
      <c r="V2174" s="10">
        <v>1080.158271</v>
      </c>
      <c r="W2174" s="4" t="s">
        <v>2935</v>
      </c>
      <c r="X2174" s="4">
        <v>13.74</v>
      </c>
      <c r="Y2174" s="4">
        <v>2.4900000000000002</v>
      </c>
      <c r="Z2174" s="4" t="s">
        <v>2924</v>
      </c>
      <c r="AA2174" s="10" t="s">
        <v>2924</v>
      </c>
      <c r="AB2174" s="10" t="s">
        <v>2924</v>
      </c>
      <c r="AC2174" s="4">
        <v>3.6243759999999998</v>
      </c>
      <c r="AD2174" s="4">
        <v>3.2449268526417998</v>
      </c>
      <c r="AE2174" s="4">
        <v>3.482747998197</v>
      </c>
      <c r="AF2174" s="4" t="s">
        <v>2924</v>
      </c>
      <c r="AG2174" s="4">
        <v>51.5960559161974</v>
      </c>
      <c r="AH2174" s="4">
        <v>90.987513877774504</v>
      </c>
      <c r="AI2174" s="4" t="s">
        <v>2924</v>
      </c>
      <c r="AJ2174" s="4" t="s">
        <v>2924</v>
      </c>
    </row>
    <row r="2175" spans="1:36" hidden="1" x14ac:dyDescent="0.3">
      <c r="A2175" s="1" t="s">
        <v>2169</v>
      </c>
      <c r="B2175" s="2">
        <v>103579</v>
      </c>
      <c r="C2175" s="3" t="s">
        <v>2936</v>
      </c>
      <c r="D2175" s="4">
        <v>948.35210993999999</v>
      </c>
      <c r="E2175" s="3" t="s">
        <v>2930</v>
      </c>
      <c r="F2175" s="3" t="s">
        <v>2954</v>
      </c>
      <c r="G2175" s="3" t="s">
        <v>3052</v>
      </c>
      <c r="H2175" s="3" t="s">
        <v>3053</v>
      </c>
      <c r="I2175" s="3" t="s">
        <v>2972</v>
      </c>
      <c r="J2175" s="4">
        <v>4.6715330000000002</v>
      </c>
      <c r="K2175" s="4">
        <v>-0.27816400000000002</v>
      </c>
      <c r="L2175" s="4">
        <v>-3.629032</v>
      </c>
      <c r="M2175" s="4">
        <v>1.558074</v>
      </c>
      <c r="N2175" s="4">
        <v>13.0363636363636</v>
      </c>
      <c r="O2175" s="4" t="s">
        <v>2924</v>
      </c>
      <c r="P2175" s="4">
        <v>0.82017799999999996</v>
      </c>
      <c r="Q2175" s="4" t="s">
        <v>2935</v>
      </c>
      <c r="R2175" s="4" t="s">
        <v>2935</v>
      </c>
      <c r="S2175" s="3" t="s">
        <v>6835</v>
      </c>
      <c r="T2175" s="5" t="s">
        <v>6515</v>
      </c>
      <c r="U2175" s="4">
        <v>948.35210993999999</v>
      </c>
      <c r="V2175" s="10" t="s">
        <v>2935</v>
      </c>
      <c r="W2175" s="4">
        <v>9.4839609483960992</v>
      </c>
      <c r="X2175" s="5" t="s">
        <v>6836</v>
      </c>
      <c r="Y2175" s="5" t="s">
        <v>6837</v>
      </c>
      <c r="Z2175" s="4">
        <v>13.155963</v>
      </c>
      <c r="AA2175" s="10">
        <v>9.2029264535999999</v>
      </c>
      <c r="AB2175" s="10">
        <v>12.4943365977</v>
      </c>
      <c r="AC2175" s="4" t="s">
        <v>2935</v>
      </c>
      <c r="AD2175" s="4" t="s">
        <v>2935</v>
      </c>
      <c r="AE2175" s="4" t="s">
        <v>2935</v>
      </c>
      <c r="AF2175" s="4" t="s">
        <v>2935</v>
      </c>
      <c r="AG2175" s="4" t="s">
        <v>2935</v>
      </c>
      <c r="AH2175" s="4" t="s">
        <v>2935</v>
      </c>
      <c r="AI2175" s="4">
        <v>0.82017799999999996</v>
      </c>
      <c r="AJ2175" s="4">
        <v>0.85306400000000004</v>
      </c>
    </row>
    <row r="2176" spans="1:36" hidden="1" x14ac:dyDescent="0.3">
      <c r="A2176" s="1" t="s">
        <v>2170</v>
      </c>
      <c r="B2176" s="2">
        <v>4433874</v>
      </c>
      <c r="C2176" s="3" t="s">
        <v>2936</v>
      </c>
      <c r="D2176" s="4">
        <v>11746.87490434</v>
      </c>
      <c r="E2176" s="3" t="s">
        <v>2937</v>
      </c>
      <c r="F2176" s="3" t="s">
        <v>2938</v>
      </c>
      <c r="G2176" s="3" t="s">
        <v>2994</v>
      </c>
      <c r="H2176" s="3" t="s">
        <v>2995</v>
      </c>
      <c r="I2176" s="3" t="s">
        <v>3283</v>
      </c>
      <c r="J2176" s="4">
        <v>53.766796999999997</v>
      </c>
      <c r="K2176" s="4">
        <v>10.77317</v>
      </c>
      <c r="L2176" s="4">
        <v>4.470491</v>
      </c>
      <c r="M2176" s="4">
        <v>4.5012670000000004</v>
      </c>
      <c r="N2176" s="4">
        <v>56.129747000000002</v>
      </c>
      <c r="O2176" s="4">
        <v>24.178025999999999</v>
      </c>
      <c r="P2176" s="4">
        <v>1.813952</v>
      </c>
      <c r="Q2176" s="4">
        <v>13.035348000000001</v>
      </c>
      <c r="R2176" s="4">
        <v>15.185359999999999</v>
      </c>
      <c r="S2176" s="3" t="s">
        <v>6838</v>
      </c>
      <c r="T2176" s="4">
        <v>177.37</v>
      </c>
      <c r="U2176" s="4">
        <v>11746.87490434</v>
      </c>
      <c r="V2176" s="10">
        <v>17119.974903999999</v>
      </c>
      <c r="W2176" s="4">
        <v>0.78931048091559997</v>
      </c>
      <c r="X2176" s="4">
        <v>185.28</v>
      </c>
      <c r="Y2176" s="4">
        <v>113.785</v>
      </c>
      <c r="Z2176" s="4">
        <v>56.129747000000002</v>
      </c>
      <c r="AA2176" s="10">
        <v>17.376268662499999</v>
      </c>
      <c r="AB2176" s="10">
        <v>19.167923851299999</v>
      </c>
      <c r="AC2176" s="4">
        <v>2.769819</v>
      </c>
      <c r="AD2176" s="4">
        <v>2.8565358978656001</v>
      </c>
      <c r="AE2176" s="4">
        <v>2.8230070996687999</v>
      </c>
      <c r="AF2176" s="4">
        <v>13.035348000000001</v>
      </c>
      <c r="AG2176" s="4">
        <v>12.288485323528899</v>
      </c>
      <c r="AH2176" s="4">
        <v>12.857056763658401</v>
      </c>
      <c r="AI2176" s="4">
        <v>1.813952</v>
      </c>
      <c r="AJ2176" s="4" t="s">
        <v>2924</v>
      </c>
    </row>
    <row r="2177" spans="1:36" hidden="1" x14ac:dyDescent="0.3">
      <c r="A2177" s="1" t="s">
        <v>2171</v>
      </c>
      <c r="B2177" s="2">
        <v>103091</v>
      </c>
      <c r="C2177" s="3" t="s">
        <v>2919</v>
      </c>
      <c r="D2177" s="4">
        <v>13439.810111999999</v>
      </c>
      <c r="E2177" s="3" t="s">
        <v>2977</v>
      </c>
      <c r="F2177" s="3" t="s">
        <v>2978</v>
      </c>
      <c r="G2177" s="3" t="s">
        <v>2979</v>
      </c>
      <c r="H2177" s="3" t="s">
        <v>2979</v>
      </c>
      <c r="I2177" s="3" t="s">
        <v>2980</v>
      </c>
      <c r="J2177" s="4">
        <v>21.069797999999999</v>
      </c>
      <c r="K2177" s="4">
        <v>4.9476959999999996</v>
      </c>
      <c r="L2177" s="4">
        <v>3.2976209999999999</v>
      </c>
      <c r="M2177" s="4">
        <v>0.78740200000000005</v>
      </c>
      <c r="N2177" s="4">
        <v>34.854460093896698</v>
      </c>
      <c r="O2177" s="4">
        <v>18.006305999999999</v>
      </c>
      <c r="P2177" s="4">
        <v>2.0542340000000001</v>
      </c>
      <c r="Q2177" s="4">
        <v>19.542314999999999</v>
      </c>
      <c r="R2177" s="4">
        <v>25.343717999999999</v>
      </c>
      <c r="S2177" s="3" t="s">
        <v>6839</v>
      </c>
      <c r="T2177" s="4">
        <v>74.239999999999995</v>
      </c>
      <c r="U2177" s="4">
        <v>13439.810111999999</v>
      </c>
      <c r="V2177" s="10">
        <v>18362.135112</v>
      </c>
      <c r="W2177" s="4">
        <v>3.7984913793103399</v>
      </c>
      <c r="X2177" s="4">
        <v>75.260000000000005</v>
      </c>
      <c r="Y2177" s="4">
        <v>56.51</v>
      </c>
      <c r="Z2177" s="4">
        <v>34.952919000000001</v>
      </c>
      <c r="AA2177" s="10">
        <v>36.816265807000001</v>
      </c>
      <c r="AB2177" s="10">
        <v>35.504713078400002</v>
      </c>
      <c r="AC2177" s="4">
        <v>12.325127</v>
      </c>
      <c r="AD2177" s="4">
        <v>12.700485856063599</v>
      </c>
      <c r="AE2177" s="4">
        <v>12.978428840929899</v>
      </c>
      <c r="AF2177" s="4">
        <v>19.542314999999999</v>
      </c>
      <c r="AG2177" s="4">
        <v>19.264602766750901</v>
      </c>
      <c r="AH2177" s="4">
        <v>19.009014341202999</v>
      </c>
      <c r="AI2177" s="4">
        <v>2.0542340000000001</v>
      </c>
      <c r="AJ2177" s="4">
        <v>2.1912630000000002</v>
      </c>
    </row>
    <row r="2178" spans="1:36" hidden="1" x14ac:dyDescent="0.3">
      <c r="A2178" s="1" t="s">
        <v>2172</v>
      </c>
      <c r="B2178" s="2">
        <v>4094029</v>
      </c>
      <c r="C2178" s="3" t="s">
        <v>2919</v>
      </c>
      <c r="D2178" s="4">
        <v>79401.073877999996</v>
      </c>
      <c r="E2178" s="3" t="s">
        <v>2920</v>
      </c>
      <c r="F2178" s="3" t="s">
        <v>2921</v>
      </c>
      <c r="G2178" s="3" t="s">
        <v>2942</v>
      </c>
      <c r="H2178" s="3" t="s">
        <v>2942</v>
      </c>
      <c r="I2178" s="3" t="s">
        <v>3051</v>
      </c>
      <c r="J2178" s="4">
        <v>-7.5535509999999997</v>
      </c>
      <c r="K2178" s="4">
        <v>-37.861004000000001</v>
      </c>
      <c r="L2178" s="4">
        <v>-23.311927000000001</v>
      </c>
      <c r="M2178" s="4">
        <v>-2.4854319999999999</v>
      </c>
      <c r="N2178" s="4">
        <v>18.254674999999999</v>
      </c>
      <c r="O2178" s="4">
        <v>23.922979999999999</v>
      </c>
      <c r="P2178" s="4">
        <v>2.7128359999999998</v>
      </c>
      <c r="Q2178" s="4">
        <v>13.821726</v>
      </c>
      <c r="R2178" s="4">
        <v>27.904384</v>
      </c>
      <c r="S2178" s="3" t="s">
        <v>6840</v>
      </c>
      <c r="T2178" s="4">
        <v>738</v>
      </c>
      <c r="U2178" s="4">
        <v>79401.073877999996</v>
      </c>
      <c r="V2178" s="10">
        <v>63817.673878000001</v>
      </c>
      <c r="W2178" s="4" t="s">
        <v>2935</v>
      </c>
      <c r="X2178" s="4">
        <v>1211.1999000000001</v>
      </c>
      <c r="Y2178" s="4">
        <v>735.95479999999998</v>
      </c>
      <c r="Z2178" s="4">
        <v>18.254674999999999</v>
      </c>
      <c r="AA2178" s="10">
        <v>15.576915770599999</v>
      </c>
      <c r="AB2178" s="10">
        <v>16.433180417100001</v>
      </c>
      <c r="AC2178" s="4">
        <v>4.6087389999999999</v>
      </c>
      <c r="AD2178" s="4">
        <v>4.2434332606530996</v>
      </c>
      <c r="AE2178" s="4">
        <v>4.5062306387337001</v>
      </c>
      <c r="AF2178" s="4">
        <v>13.821726</v>
      </c>
      <c r="AG2178" s="4">
        <v>9.9556375904132999</v>
      </c>
      <c r="AH2178" s="4">
        <v>11.146306294275901</v>
      </c>
      <c r="AI2178" s="4">
        <v>2.7128359999999998</v>
      </c>
      <c r="AJ2178" s="4">
        <v>2.820573</v>
      </c>
    </row>
    <row r="2179" spans="1:36" hidden="1" x14ac:dyDescent="0.3">
      <c r="A2179" s="1" t="s">
        <v>2173</v>
      </c>
      <c r="B2179" s="2">
        <v>100233</v>
      </c>
      <c r="C2179" s="3" t="s">
        <v>2936</v>
      </c>
      <c r="D2179" s="4">
        <v>24793.803509199999</v>
      </c>
      <c r="E2179" s="3" t="s">
        <v>2930</v>
      </c>
      <c r="F2179" s="3" t="s">
        <v>2931</v>
      </c>
      <c r="G2179" s="3" t="s">
        <v>2931</v>
      </c>
      <c r="H2179" s="3" t="s">
        <v>2932</v>
      </c>
      <c r="I2179" s="3" t="s">
        <v>2933</v>
      </c>
      <c r="J2179" s="4">
        <v>69.968846999999997</v>
      </c>
      <c r="K2179" s="4">
        <v>23.104693000000001</v>
      </c>
      <c r="L2179" s="4">
        <v>15.397631000000001</v>
      </c>
      <c r="M2179" s="4">
        <v>3.4901369999999998</v>
      </c>
      <c r="N2179" s="4">
        <v>15.412429378531099</v>
      </c>
      <c r="O2179" s="4">
        <v>10.404272000000001</v>
      </c>
      <c r="P2179" s="4">
        <v>1.4645410000000001</v>
      </c>
      <c r="Q2179" s="4" t="s">
        <v>2935</v>
      </c>
      <c r="R2179" s="4" t="s">
        <v>2935</v>
      </c>
      <c r="S2179" s="3" t="s">
        <v>6841</v>
      </c>
      <c r="T2179" s="4">
        <v>27.28</v>
      </c>
      <c r="U2179" s="4">
        <v>24793.803509199999</v>
      </c>
      <c r="V2179" s="10" t="s">
        <v>2935</v>
      </c>
      <c r="W2179" s="4">
        <v>3.6656891495601198</v>
      </c>
      <c r="X2179" s="4">
        <v>27.32</v>
      </c>
      <c r="Y2179" s="4">
        <v>15.79</v>
      </c>
      <c r="Z2179" s="4">
        <v>15.369014</v>
      </c>
      <c r="AA2179" s="10">
        <v>12.303251702500001</v>
      </c>
      <c r="AB2179" s="10">
        <v>13.092347119899999</v>
      </c>
      <c r="AC2179" s="4" t="s">
        <v>2935</v>
      </c>
      <c r="AD2179" s="4" t="s">
        <v>2935</v>
      </c>
      <c r="AE2179" s="4" t="s">
        <v>2935</v>
      </c>
      <c r="AF2179" s="4" t="s">
        <v>2935</v>
      </c>
      <c r="AG2179" s="4" t="s">
        <v>2935</v>
      </c>
      <c r="AH2179" s="4" t="s">
        <v>2935</v>
      </c>
      <c r="AI2179" s="4">
        <v>1.4645410000000001</v>
      </c>
      <c r="AJ2179" s="4">
        <v>2.248043</v>
      </c>
    </row>
    <row r="2180" spans="1:36" hidden="1" x14ac:dyDescent="0.3">
      <c r="A2180" s="1" t="s">
        <v>2174</v>
      </c>
      <c r="B2180" s="2">
        <v>103450</v>
      </c>
      <c r="C2180" s="3" t="s">
        <v>2936</v>
      </c>
      <c r="D2180" s="4">
        <v>15194.900931</v>
      </c>
      <c r="E2180" s="3" t="s">
        <v>2930</v>
      </c>
      <c r="F2180" s="3" t="s">
        <v>2958</v>
      </c>
      <c r="G2180" s="3" t="s">
        <v>2958</v>
      </c>
      <c r="H2180" s="3" t="s">
        <v>3315</v>
      </c>
      <c r="I2180" s="3" t="s">
        <v>3316</v>
      </c>
      <c r="J2180" s="4">
        <v>42.074147000000004</v>
      </c>
      <c r="K2180" s="4">
        <v>9.9251919999999991</v>
      </c>
      <c r="L2180" s="4">
        <v>8.1473840000000006</v>
      </c>
      <c r="M2180" s="4">
        <v>-0.53890899999999997</v>
      </c>
      <c r="N2180" s="4">
        <v>21.184573002754799</v>
      </c>
      <c r="O2180" s="4">
        <v>1.7002489999999999</v>
      </c>
      <c r="P2180" s="4">
        <v>1.3655820000000001</v>
      </c>
      <c r="Q2180" s="5" t="s">
        <v>3819</v>
      </c>
      <c r="R2180" s="4">
        <v>4.8583699999999999</v>
      </c>
      <c r="S2180" s="3" t="s">
        <v>6842</v>
      </c>
      <c r="T2180" s="5" t="s">
        <v>6843</v>
      </c>
      <c r="U2180" s="4">
        <v>15194.900931</v>
      </c>
      <c r="V2180" s="10">
        <v>15156.900931</v>
      </c>
      <c r="W2180" s="4">
        <v>1.5431296055483299</v>
      </c>
      <c r="X2180" s="4">
        <v>233.14</v>
      </c>
      <c r="Y2180" s="4">
        <v>157.47499999999999</v>
      </c>
      <c r="Z2180" s="4">
        <v>21.137988</v>
      </c>
      <c r="AA2180" s="10">
        <v>10.147796252299999</v>
      </c>
      <c r="AB2180" s="10">
        <v>10.9933782408</v>
      </c>
      <c r="AC2180" s="4">
        <v>0.69294999999999995</v>
      </c>
      <c r="AD2180" s="4">
        <v>0.68464812738659997</v>
      </c>
      <c r="AE2180" s="4">
        <v>0.67170395146310002</v>
      </c>
      <c r="AF2180" s="5" t="s">
        <v>3819</v>
      </c>
      <c r="AG2180" s="4" t="s">
        <v>2935</v>
      </c>
      <c r="AH2180" s="4" t="s">
        <v>2935</v>
      </c>
      <c r="AI2180" s="4">
        <v>1.3655820000000001</v>
      </c>
      <c r="AJ2180" s="4">
        <v>1.3655820000000001</v>
      </c>
    </row>
    <row r="2181" spans="1:36" hidden="1" x14ac:dyDescent="0.3">
      <c r="A2181" s="1" t="s">
        <v>2175</v>
      </c>
      <c r="B2181" s="2">
        <v>4365157</v>
      </c>
      <c r="C2181" s="3" t="s">
        <v>2936</v>
      </c>
      <c r="D2181" s="4">
        <v>17278.976687279999</v>
      </c>
      <c r="E2181" s="3" t="s">
        <v>3033</v>
      </c>
      <c r="F2181" s="3" t="s">
        <v>3033</v>
      </c>
      <c r="G2181" s="3" t="s">
        <v>3054</v>
      </c>
      <c r="H2181" s="3" t="s">
        <v>3084</v>
      </c>
      <c r="I2181" s="3" t="s">
        <v>3811</v>
      </c>
      <c r="J2181" s="4">
        <v>19.130597000000002</v>
      </c>
      <c r="K2181" s="4">
        <v>14.351718999999999</v>
      </c>
      <c r="L2181" s="4">
        <v>11.170305000000001</v>
      </c>
      <c r="M2181" s="4">
        <v>2.8443499999999999</v>
      </c>
      <c r="N2181" s="4">
        <v>17.492329999999999</v>
      </c>
      <c r="O2181" s="4">
        <v>17.163208000000001</v>
      </c>
      <c r="P2181" s="4">
        <v>2.3506670000000001</v>
      </c>
      <c r="Q2181" s="4">
        <v>10.805624999999999</v>
      </c>
      <c r="R2181" s="4">
        <v>26.150542999999999</v>
      </c>
      <c r="S2181" s="3" t="s">
        <v>6844</v>
      </c>
      <c r="T2181" s="4">
        <v>319.27</v>
      </c>
      <c r="U2181" s="4">
        <v>17278.976687279999</v>
      </c>
      <c r="V2181" s="10">
        <v>18513.276687000001</v>
      </c>
      <c r="W2181" s="4">
        <v>1.3781438907507799</v>
      </c>
      <c r="X2181" s="5" t="s">
        <v>6845</v>
      </c>
      <c r="Y2181" s="4">
        <v>261.77</v>
      </c>
      <c r="Z2181" s="4">
        <v>17.492329999999999</v>
      </c>
      <c r="AA2181" s="10">
        <v>22.0253042302</v>
      </c>
      <c r="AB2181" s="10">
        <v>19.433650339100002</v>
      </c>
      <c r="AC2181" s="4">
        <v>1.318074</v>
      </c>
      <c r="AD2181" s="4">
        <v>1.3628235425988999</v>
      </c>
      <c r="AE2181" s="4">
        <v>1.3414861502888999</v>
      </c>
      <c r="AF2181" s="4">
        <v>10.805624999999999</v>
      </c>
      <c r="AG2181" s="4">
        <v>13.3806592028187</v>
      </c>
      <c r="AH2181" s="4">
        <v>12.404787866322099</v>
      </c>
      <c r="AI2181" s="4">
        <v>2.3506670000000001</v>
      </c>
      <c r="AJ2181" s="4">
        <v>4.1654049999999998</v>
      </c>
    </row>
    <row r="2182" spans="1:36" hidden="1" x14ac:dyDescent="0.3">
      <c r="A2182" s="1" t="s">
        <v>2176</v>
      </c>
      <c r="B2182" s="2">
        <v>4426783</v>
      </c>
      <c r="C2182" s="3" t="s">
        <v>2919</v>
      </c>
      <c r="D2182" s="4">
        <v>4167.2068274399999</v>
      </c>
      <c r="E2182" s="3" t="s">
        <v>2930</v>
      </c>
      <c r="F2182" s="3" t="s">
        <v>2954</v>
      </c>
      <c r="G2182" s="3" t="s">
        <v>2954</v>
      </c>
      <c r="H2182" s="3" t="s">
        <v>3042</v>
      </c>
      <c r="I2182" s="3" t="s">
        <v>3820</v>
      </c>
      <c r="J2182" s="4">
        <v>-5.6925150000000002</v>
      </c>
      <c r="K2182" s="4">
        <v>52.685051000000001</v>
      </c>
      <c r="L2182" s="4">
        <v>45.003445999999997</v>
      </c>
      <c r="M2182" s="4">
        <v>7.1283099999999999</v>
      </c>
      <c r="N2182" s="4" t="s">
        <v>2924</v>
      </c>
      <c r="O2182" s="4">
        <v>42.248995999999998</v>
      </c>
      <c r="P2182" s="4">
        <v>6.6059650000000003</v>
      </c>
      <c r="Q2182" s="4" t="s">
        <v>2924</v>
      </c>
      <c r="R2182" s="4">
        <v>39.055348000000002</v>
      </c>
      <c r="S2182" s="3" t="s">
        <v>6846</v>
      </c>
      <c r="T2182" s="4">
        <v>21.04</v>
      </c>
      <c r="U2182" s="4">
        <v>4167.2068274399999</v>
      </c>
      <c r="V2182" s="10">
        <v>3856.456827</v>
      </c>
      <c r="W2182" s="4" t="s">
        <v>2935</v>
      </c>
      <c r="X2182" s="4">
        <v>22.49</v>
      </c>
      <c r="Y2182" s="5" t="s">
        <v>6847</v>
      </c>
      <c r="Z2182" s="4" t="s">
        <v>2924</v>
      </c>
      <c r="AA2182" s="10">
        <v>29.975780025599999</v>
      </c>
      <c r="AB2182" s="10">
        <v>41.497376829300002</v>
      </c>
      <c r="AC2182" s="4">
        <v>3.2769979999999999</v>
      </c>
      <c r="AD2182" s="4">
        <v>2.6015138578625998</v>
      </c>
      <c r="AE2182" s="4">
        <v>3.0732264684862001</v>
      </c>
      <c r="AF2182" s="4" t="s">
        <v>2924</v>
      </c>
      <c r="AG2182" s="4">
        <v>26.084282476360499</v>
      </c>
      <c r="AH2182" s="4">
        <v>34.331473549335399</v>
      </c>
      <c r="AI2182" s="4">
        <v>6.6059650000000003</v>
      </c>
      <c r="AJ2182" s="4">
        <v>7.3954310000000003</v>
      </c>
    </row>
    <row r="2183" spans="1:36" hidden="1" x14ac:dyDescent="0.3">
      <c r="A2183" s="1" t="s">
        <v>2177</v>
      </c>
      <c r="B2183" s="2">
        <v>103554</v>
      </c>
      <c r="C2183" s="3" t="s">
        <v>2936</v>
      </c>
      <c r="D2183" s="4">
        <v>14122.4737645</v>
      </c>
      <c r="E2183" s="3" t="s">
        <v>2930</v>
      </c>
      <c r="F2183" s="3" t="s">
        <v>2958</v>
      </c>
      <c r="G2183" s="3" t="s">
        <v>2958</v>
      </c>
      <c r="H2183" s="3" t="s">
        <v>3315</v>
      </c>
      <c r="I2183" s="3" t="s">
        <v>3821</v>
      </c>
      <c r="J2183" s="4">
        <v>24.008026999999998</v>
      </c>
      <c r="K2183" s="4">
        <v>9.9696660000000001</v>
      </c>
      <c r="L2183" s="4">
        <v>-1.521188</v>
      </c>
      <c r="M2183" s="4">
        <v>4.5045739999999999</v>
      </c>
      <c r="N2183" s="4">
        <v>3.9178674351585001</v>
      </c>
      <c r="O2183" s="4">
        <v>3.6117050000000002</v>
      </c>
      <c r="P2183" s="4">
        <v>1.34596</v>
      </c>
      <c r="Q2183" s="4">
        <v>4.6506069999999999</v>
      </c>
      <c r="R2183" s="4">
        <v>20.062113</v>
      </c>
      <c r="S2183" s="3" t="s">
        <v>6848</v>
      </c>
      <c r="T2183" s="5" t="s">
        <v>6849</v>
      </c>
      <c r="U2183" s="4">
        <v>14122.4737645</v>
      </c>
      <c r="V2183" s="10">
        <v>22112.413764000001</v>
      </c>
      <c r="W2183" s="4">
        <v>0.57374034571533705</v>
      </c>
      <c r="X2183" s="4">
        <v>300</v>
      </c>
      <c r="Y2183" s="4">
        <v>188.24</v>
      </c>
      <c r="Z2183" s="4">
        <v>3.9335110000000002</v>
      </c>
      <c r="AA2183" s="10">
        <v>8.5186508010999997</v>
      </c>
      <c r="AB2183" s="10">
        <v>6.5345826987000004</v>
      </c>
      <c r="AC2183" s="4">
        <v>1.7470079999999999</v>
      </c>
      <c r="AD2183" s="4">
        <v>2.0715622520117001</v>
      </c>
      <c r="AE2183" s="4">
        <v>1.9857304056425</v>
      </c>
      <c r="AF2183" s="4">
        <v>4.6506069999999999</v>
      </c>
      <c r="AG2183" s="4" t="s">
        <v>2935</v>
      </c>
      <c r="AH2183" s="4" t="s">
        <v>2935</v>
      </c>
      <c r="AI2183" s="4">
        <v>1.34596</v>
      </c>
      <c r="AJ2183" s="4">
        <v>1.444747</v>
      </c>
    </row>
    <row r="2184" spans="1:36" hidden="1" x14ac:dyDescent="0.3">
      <c r="A2184" s="1" t="s">
        <v>2178</v>
      </c>
      <c r="B2184" s="2">
        <v>100541</v>
      </c>
      <c r="C2184" s="3" t="s">
        <v>2936</v>
      </c>
      <c r="D2184" s="4">
        <v>2409.139651</v>
      </c>
      <c r="E2184" s="3" t="s">
        <v>2930</v>
      </c>
      <c r="F2184" s="3" t="s">
        <v>2931</v>
      </c>
      <c r="G2184" s="3" t="s">
        <v>2931</v>
      </c>
      <c r="H2184" s="3" t="s">
        <v>2932</v>
      </c>
      <c r="I2184" s="3" t="s">
        <v>2933</v>
      </c>
      <c r="J2184" s="4">
        <v>37.368611999999999</v>
      </c>
      <c r="K2184" s="4">
        <v>15.478367</v>
      </c>
      <c r="L2184" s="4">
        <v>16.723129</v>
      </c>
      <c r="M2184" s="5" t="s">
        <v>3822</v>
      </c>
      <c r="N2184" s="4">
        <v>12.345276872964201</v>
      </c>
      <c r="O2184" s="4">
        <v>17.843691</v>
      </c>
      <c r="P2184" s="4">
        <v>0.90632999999999997</v>
      </c>
      <c r="Q2184" s="4" t="s">
        <v>2935</v>
      </c>
      <c r="R2184" s="4" t="s">
        <v>2935</v>
      </c>
      <c r="S2184" s="3" t="s">
        <v>6850</v>
      </c>
      <c r="T2184" s="4">
        <v>37.9</v>
      </c>
      <c r="U2184" s="4">
        <v>2409.139651</v>
      </c>
      <c r="V2184" s="10" t="s">
        <v>2935</v>
      </c>
      <c r="W2184" s="4">
        <v>2.3218997361477598</v>
      </c>
      <c r="X2184" s="4">
        <v>38.770000000000003</v>
      </c>
      <c r="Y2184" s="4">
        <v>26.28</v>
      </c>
      <c r="Z2184" s="4">
        <v>12.269342999999999</v>
      </c>
      <c r="AA2184" s="10">
        <v>15.059403186700001</v>
      </c>
      <c r="AB2184" s="10">
        <v>13.8069216757</v>
      </c>
      <c r="AC2184" s="4" t="s">
        <v>2935</v>
      </c>
      <c r="AD2184" s="4" t="s">
        <v>2935</v>
      </c>
      <c r="AE2184" s="4" t="s">
        <v>2935</v>
      </c>
      <c r="AF2184" s="4" t="s">
        <v>2935</v>
      </c>
      <c r="AG2184" s="4" t="s">
        <v>2935</v>
      </c>
      <c r="AH2184" s="4" t="s">
        <v>2935</v>
      </c>
      <c r="AI2184" s="4">
        <v>0.90632999999999997</v>
      </c>
      <c r="AJ2184" s="4">
        <v>1.456572</v>
      </c>
    </row>
    <row r="2185" spans="1:36" hidden="1" x14ac:dyDescent="0.3">
      <c r="A2185" s="1" t="s">
        <v>2179</v>
      </c>
      <c r="B2185" s="2">
        <v>6520282</v>
      </c>
      <c r="C2185" s="3" t="s">
        <v>2919</v>
      </c>
      <c r="D2185" s="4">
        <v>2135.8941692100002</v>
      </c>
      <c r="E2185" s="3" t="s">
        <v>3095</v>
      </c>
      <c r="F2185" s="3" t="s">
        <v>3095</v>
      </c>
      <c r="G2185" s="3" t="s">
        <v>3215</v>
      </c>
      <c r="H2185" s="3" t="s">
        <v>3216</v>
      </c>
      <c r="I2185" s="3" t="s">
        <v>3793</v>
      </c>
      <c r="J2185" s="4">
        <v>-3.7581699999999998</v>
      </c>
      <c r="K2185" s="4">
        <v>6.5099460000000002</v>
      </c>
      <c r="L2185" s="4">
        <v>-2.3217249999999998</v>
      </c>
      <c r="M2185" s="4">
        <v>9.2764380000000006</v>
      </c>
      <c r="N2185" s="4">
        <v>109.08022200000001</v>
      </c>
      <c r="O2185" s="4" t="s">
        <v>2924</v>
      </c>
      <c r="P2185" s="4">
        <v>1.5917239999999999</v>
      </c>
      <c r="Q2185" s="4">
        <v>12.688665</v>
      </c>
      <c r="R2185" s="4" t="s">
        <v>2924</v>
      </c>
      <c r="S2185" s="3" t="s">
        <v>6851</v>
      </c>
      <c r="T2185" s="4">
        <v>5.89</v>
      </c>
      <c r="U2185" s="4">
        <v>2135.8941692100002</v>
      </c>
      <c r="V2185" s="10">
        <v>9910.5845890000001</v>
      </c>
      <c r="W2185" s="4" t="s">
        <v>2935</v>
      </c>
      <c r="X2185" s="4">
        <v>7.79</v>
      </c>
      <c r="Y2185" s="5" t="s">
        <v>6852</v>
      </c>
      <c r="Z2185" s="4">
        <v>109.08022200000001</v>
      </c>
      <c r="AA2185" s="10">
        <v>28.923857025680899</v>
      </c>
      <c r="AB2185" s="10">
        <v>40.0656447148992</v>
      </c>
      <c r="AC2185" s="4">
        <v>9.9252149999999997</v>
      </c>
      <c r="AD2185" s="4">
        <v>7.4456194553605002</v>
      </c>
      <c r="AE2185" s="4">
        <v>8.4740281886972006</v>
      </c>
      <c r="AF2185" s="4">
        <v>12.688665</v>
      </c>
      <c r="AG2185" s="4">
        <v>9.9346577414422992</v>
      </c>
      <c r="AH2185" s="4">
        <v>10.982157390382</v>
      </c>
      <c r="AI2185" s="4">
        <v>1.5917239999999999</v>
      </c>
      <c r="AJ2185" s="4">
        <v>2.3765849999999999</v>
      </c>
    </row>
    <row r="2186" spans="1:36" hidden="1" x14ac:dyDescent="0.3">
      <c r="A2186" s="1" t="s">
        <v>2180</v>
      </c>
      <c r="B2186" s="2">
        <v>9955913</v>
      </c>
      <c r="C2186" s="3" t="s">
        <v>2957</v>
      </c>
      <c r="D2186" s="4">
        <v>706.47602585000004</v>
      </c>
      <c r="E2186" s="3" t="s">
        <v>2930</v>
      </c>
      <c r="F2186" s="3" t="s">
        <v>2954</v>
      </c>
      <c r="G2186" s="3" t="s">
        <v>2954</v>
      </c>
      <c r="H2186" s="3" t="s">
        <v>3042</v>
      </c>
      <c r="I2186" s="3" t="s">
        <v>3228</v>
      </c>
      <c r="J2186" s="4">
        <v>9.9726780000000002</v>
      </c>
      <c r="K2186" s="4">
        <v>-3.5928140000000002</v>
      </c>
      <c r="L2186" s="4">
        <v>5.366492</v>
      </c>
      <c r="M2186" s="4">
        <v>2.547771</v>
      </c>
      <c r="N2186" s="4" t="s">
        <v>2924</v>
      </c>
      <c r="O2186" s="4">
        <v>8.1067470000000004</v>
      </c>
      <c r="P2186" s="4">
        <v>0.93572</v>
      </c>
      <c r="Q2186" s="4">
        <v>14.364765999999999</v>
      </c>
      <c r="R2186" s="4">
        <v>11.845219999999999</v>
      </c>
      <c r="S2186" s="3" t="s">
        <v>6853</v>
      </c>
      <c r="T2186" s="5" t="s">
        <v>6478</v>
      </c>
      <c r="U2186" s="4">
        <v>706.47602585000004</v>
      </c>
      <c r="V2186" s="10">
        <v>1061.154025</v>
      </c>
      <c r="W2186" s="4" t="s">
        <v>2935</v>
      </c>
      <c r="X2186" s="5" t="s">
        <v>6854</v>
      </c>
      <c r="Y2186" s="5" t="s">
        <v>3468</v>
      </c>
      <c r="Z2186" s="4" t="s">
        <v>2924</v>
      </c>
      <c r="AA2186" s="10">
        <v>8.3101063279999998</v>
      </c>
      <c r="AB2186" s="10">
        <v>8.7138187091999999</v>
      </c>
      <c r="AC2186" s="4">
        <v>3.4147280000000002</v>
      </c>
      <c r="AD2186" s="4">
        <v>3.1982874164904</v>
      </c>
      <c r="AE2186" s="4">
        <v>3.3454998901598998</v>
      </c>
      <c r="AF2186" s="4">
        <v>14.364765999999999</v>
      </c>
      <c r="AG2186" s="4">
        <v>7.1891273964232001</v>
      </c>
      <c r="AH2186" s="4">
        <v>7.5244827509430001</v>
      </c>
      <c r="AI2186" s="4">
        <v>0.93572</v>
      </c>
      <c r="AJ2186" s="4" t="s">
        <v>2924</v>
      </c>
    </row>
    <row r="2187" spans="1:36" hidden="1" x14ac:dyDescent="0.3">
      <c r="A2187" s="1" t="s">
        <v>2181</v>
      </c>
      <c r="B2187" s="2">
        <v>4325751</v>
      </c>
      <c r="C2187" s="3" t="s">
        <v>2919</v>
      </c>
      <c r="D2187" s="4">
        <v>7988.2904504999997</v>
      </c>
      <c r="E2187" s="3" t="s">
        <v>2920</v>
      </c>
      <c r="F2187" s="3" t="s">
        <v>2921</v>
      </c>
      <c r="G2187" s="3" t="s">
        <v>2922</v>
      </c>
      <c r="H2187" s="3" t="s">
        <v>2922</v>
      </c>
      <c r="I2187" s="3" t="s">
        <v>3225</v>
      </c>
      <c r="J2187" s="4">
        <v>-11.867969</v>
      </c>
      <c r="K2187" s="4">
        <v>-3.7142089999999999</v>
      </c>
      <c r="L2187" s="4">
        <v>-1.082281</v>
      </c>
      <c r="M2187" s="4">
        <v>14.310912</v>
      </c>
      <c r="N2187" s="4" t="s">
        <v>2924</v>
      </c>
      <c r="O2187" s="4">
        <v>60.698169</v>
      </c>
      <c r="P2187" s="4">
        <v>3.961106</v>
      </c>
      <c r="Q2187" s="4">
        <v>66.028446000000002</v>
      </c>
      <c r="R2187" s="4">
        <v>55.852224999999997</v>
      </c>
      <c r="S2187" s="3" t="s">
        <v>6855</v>
      </c>
      <c r="T2187" s="4">
        <v>142.58000000000001</v>
      </c>
      <c r="U2187" s="4">
        <v>7988.2904504999997</v>
      </c>
      <c r="V2187" s="10">
        <v>7876.79745</v>
      </c>
      <c r="W2187" s="4" t="s">
        <v>2935</v>
      </c>
      <c r="X2187" s="4">
        <v>211.13</v>
      </c>
      <c r="Y2187" s="5" t="s">
        <v>4766</v>
      </c>
      <c r="Z2187" s="4" t="s">
        <v>2924</v>
      </c>
      <c r="AA2187" s="10">
        <v>85.351691110399997</v>
      </c>
      <c r="AB2187" s="10">
        <v>92.520132115899997</v>
      </c>
      <c r="AC2187" s="4">
        <v>12.433521000000001</v>
      </c>
      <c r="AD2187" s="4">
        <v>11.646380147800601</v>
      </c>
      <c r="AE2187" s="4">
        <v>12.4231953693363</v>
      </c>
      <c r="AF2187" s="4">
        <v>66.028446000000002</v>
      </c>
      <c r="AG2187" s="4">
        <v>59.390826493951103</v>
      </c>
      <c r="AH2187" s="4">
        <v>68.893003012757902</v>
      </c>
      <c r="AI2187" s="4">
        <v>3.961106</v>
      </c>
      <c r="AJ2187" s="4">
        <v>12.322184999999999</v>
      </c>
    </row>
    <row r="2188" spans="1:36" hidden="1" x14ac:dyDescent="0.3">
      <c r="A2188" s="1" t="s">
        <v>2182</v>
      </c>
      <c r="B2188" s="2">
        <v>10800443</v>
      </c>
      <c r="C2188" s="3" t="s">
        <v>2919</v>
      </c>
      <c r="D2188" s="4">
        <v>1021.4724389199999</v>
      </c>
      <c r="E2188" s="3" t="s">
        <v>2920</v>
      </c>
      <c r="F2188" s="3" t="s">
        <v>2921</v>
      </c>
      <c r="G2188" s="3" t="s">
        <v>2942</v>
      </c>
      <c r="H2188" s="3" t="s">
        <v>2942</v>
      </c>
      <c r="I2188" s="3" t="s">
        <v>3051</v>
      </c>
      <c r="J2188" s="4">
        <v>43.695861000000001</v>
      </c>
      <c r="K2188" s="4">
        <v>47.238658999999998</v>
      </c>
      <c r="L2188" s="4">
        <v>24.728487999999999</v>
      </c>
      <c r="M2188" s="4">
        <v>38.240741</v>
      </c>
      <c r="N2188" s="4" t="s">
        <v>2924</v>
      </c>
      <c r="O2188" s="4" t="s">
        <v>2924</v>
      </c>
      <c r="P2188" s="4">
        <v>2.6770670000000001</v>
      </c>
      <c r="Q2188" s="4" t="s">
        <v>2924</v>
      </c>
      <c r="R2188" s="4" t="s">
        <v>2924</v>
      </c>
      <c r="S2188" s="3" t="s">
        <v>6856</v>
      </c>
      <c r="T2188" s="4">
        <v>14.93</v>
      </c>
      <c r="U2188" s="4">
        <v>1021.4724389199999</v>
      </c>
      <c r="V2188" s="10">
        <v>665.53743799999995</v>
      </c>
      <c r="W2188" s="4" t="s">
        <v>2935</v>
      </c>
      <c r="X2188" s="4">
        <v>17</v>
      </c>
      <c r="Y2188" s="4">
        <v>4.92</v>
      </c>
      <c r="Z2188" s="4" t="s">
        <v>2924</v>
      </c>
      <c r="AA2188" s="10" t="s">
        <v>2924</v>
      </c>
      <c r="AB2188" s="10" t="s">
        <v>2924</v>
      </c>
      <c r="AC2188" s="4" t="s">
        <v>2935</v>
      </c>
      <c r="AD2188" s="4" t="s">
        <v>2935</v>
      </c>
      <c r="AE2188" s="4">
        <v>78.816392176832494</v>
      </c>
      <c r="AF2188" s="4" t="s">
        <v>2924</v>
      </c>
      <c r="AG2188" s="4" t="s">
        <v>2924</v>
      </c>
      <c r="AH2188" s="4" t="s">
        <v>2924</v>
      </c>
      <c r="AI2188" s="4">
        <v>2.6770670000000001</v>
      </c>
      <c r="AJ2188" s="4">
        <v>2.6770670000000001</v>
      </c>
    </row>
    <row r="2189" spans="1:36" hidden="1" x14ac:dyDescent="0.3">
      <c r="A2189" s="1" t="s">
        <v>2183</v>
      </c>
      <c r="B2189" s="2">
        <v>1018438</v>
      </c>
      <c r="C2189" s="3" t="s">
        <v>2919</v>
      </c>
      <c r="D2189" s="4">
        <v>1509.38594556</v>
      </c>
      <c r="E2189" s="3" t="s">
        <v>2930</v>
      </c>
      <c r="F2189" s="3" t="s">
        <v>2931</v>
      </c>
      <c r="G2189" s="3" t="s">
        <v>2931</v>
      </c>
      <c r="H2189" s="3" t="s">
        <v>2932</v>
      </c>
      <c r="I2189" s="3" t="s">
        <v>2933</v>
      </c>
      <c r="J2189" s="4">
        <v>63.548251</v>
      </c>
      <c r="K2189" s="4">
        <v>29.108450000000001</v>
      </c>
      <c r="L2189" s="4">
        <v>14.214244000000001</v>
      </c>
      <c r="M2189" s="4">
        <v>1.8501510000000001</v>
      </c>
      <c r="N2189" s="4">
        <v>14.7566539923954</v>
      </c>
      <c r="O2189" s="4">
        <v>10.785049000000001</v>
      </c>
      <c r="P2189" s="4">
        <v>1.540446</v>
      </c>
      <c r="Q2189" s="4" t="s">
        <v>2935</v>
      </c>
      <c r="R2189" s="4" t="s">
        <v>2935</v>
      </c>
      <c r="S2189" s="3" t="s">
        <v>6857</v>
      </c>
      <c r="T2189" s="4">
        <v>77.62</v>
      </c>
      <c r="U2189" s="4">
        <v>1509.38594556</v>
      </c>
      <c r="V2189" s="10" t="s">
        <v>2935</v>
      </c>
      <c r="W2189" s="4">
        <v>2.0973975779438301</v>
      </c>
      <c r="X2189" s="4">
        <v>79.75</v>
      </c>
      <c r="Y2189" s="4">
        <v>46.55</v>
      </c>
      <c r="Z2189" s="4">
        <v>14.990344</v>
      </c>
      <c r="AA2189" s="10">
        <v>13.8607142857</v>
      </c>
      <c r="AB2189" s="10">
        <v>14.216117216100001</v>
      </c>
      <c r="AC2189" s="4" t="s">
        <v>2935</v>
      </c>
      <c r="AD2189" s="4" t="s">
        <v>2935</v>
      </c>
      <c r="AE2189" s="4" t="s">
        <v>2935</v>
      </c>
      <c r="AF2189" s="4" t="s">
        <v>2935</v>
      </c>
      <c r="AG2189" s="4" t="s">
        <v>2935</v>
      </c>
      <c r="AH2189" s="4" t="s">
        <v>2935</v>
      </c>
      <c r="AI2189" s="4">
        <v>1.540446</v>
      </c>
      <c r="AJ2189" s="4">
        <v>1.6069059999999999</v>
      </c>
    </row>
    <row r="2190" spans="1:36" hidden="1" x14ac:dyDescent="0.3">
      <c r="A2190" s="1" t="s">
        <v>2184</v>
      </c>
      <c r="B2190" s="2">
        <v>4102003</v>
      </c>
      <c r="C2190" s="3" t="s">
        <v>2936</v>
      </c>
      <c r="D2190" s="4">
        <v>67888.244192579994</v>
      </c>
      <c r="E2190" s="3" t="s">
        <v>2937</v>
      </c>
      <c r="F2190" s="3" t="s">
        <v>2967</v>
      </c>
      <c r="G2190" s="3" t="s">
        <v>2968</v>
      </c>
      <c r="H2190" s="3" t="s">
        <v>2969</v>
      </c>
      <c r="I2190" s="3" t="s">
        <v>3823</v>
      </c>
      <c r="J2190" s="4">
        <v>35.155859999999997</v>
      </c>
      <c r="K2190" s="4">
        <v>4.775023</v>
      </c>
      <c r="L2190" s="4">
        <v>6.311299</v>
      </c>
      <c r="M2190" s="4">
        <v>4.2059220000000002</v>
      </c>
      <c r="N2190" s="4">
        <v>34.636522999999997</v>
      </c>
      <c r="O2190" s="4">
        <v>35.785738000000002</v>
      </c>
      <c r="P2190" s="4">
        <v>6.0488280000000003</v>
      </c>
      <c r="Q2190" s="4">
        <v>16.845043</v>
      </c>
      <c r="R2190" s="4">
        <v>45.800978000000001</v>
      </c>
      <c r="S2190" s="3" t="s">
        <v>6858</v>
      </c>
      <c r="T2190" s="4">
        <v>216.79</v>
      </c>
      <c r="U2190" s="4">
        <v>67888.244192579994</v>
      </c>
      <c r="V2190" s="10">
        <v>80667.544192000001</v>
      </c>
      <c r="W2190" s="4">
        <v>1.0701600627335199</v>
      </c>
      <c r="X2190" s="4">
        <v>216.85749999999999</v>
      </c>
      <c r="Y2190" s="5" t="s">
        <v>6859</v>
      </c>
      <c r="Z2190" s="4">
        <v>34.636522999999997</v>
      </c>
      <c r="AA2190" s="10">
        <v>33.225539480099997</v>
      </c>
      <c r="AB2190" s="10">
        <v>34.621975428100001</v>
      </c>
      <c r="AC2190" s="5" t="s">
        <v>6860</v>
      </c>
      <c r="AD2190" s="4">
        <v>4.8279532310246003</v>
      </c>
      <c r="AE2190" s="4">
        <v>5.0208766084567999</v>
      </c>
      <c r="AF2190" s="4">
        <v>16.845043</v>
      </c>
      <c r="AG2190" s="4">
        <v>15.595831927532601</v>
      </c>
      <c r="AH2190" s="4">
        <v>16.3606132596401</v>
      </c>
      <c r="AI2190" s="4">
        <v>6.0488280000000003</v>
      </c>
      <c r="AJ2190" s="4" t="s">
        <v>2924</v>
      </c>
    </row>
    <row r="2191" spans="1:36" hidden="1" x14ac:dyDescent="0.3">
      <c r="A2191" s="1" t="s">
        <v>2185</v>
      </c>
      <c r="B2191" s="2">
        <v>7568103</v>
      </c>
      <c r="C2191" s="3" t="s">
        <v>2941</v>
      </c>
      <c r="D2191" s="4">
        <v>615.04869365000002</v>
      </c>
      <c r="E2191" s="3" t="s">
        <v>3107</v>
      </c>
      <c r="F2191" s="3" t="s">
        <v>3108</v>
      </c>
      <c r="G2191" s="3" t="s">
        <v>3212</v>
      </c>
      <c r="H2191" s="3" t="s">
        <v>3213</v>
      </c>
      <c r="I2191" s="3" t="s">
        <v>3824</v>
      </c>
      <c r="J2191" s="4">
        <v>57.166666999999997</v>
      </c>
      <c r="K2191" s="4">
        <v>27.260459000000001</v>
      </c>
      <c r="L2191" s="4">
        <v>9.1435189999999995</v>
      </c>
      <c r="M2191" s="4">
        <v>8.1422019999999993</v>
      </c>
      <c r="N2191" s="4" t="s">
        <v>2924</v>
      </c>
      <c r="O2191" s="4">
        <v>56.807229</v>
      </c>
      <c r="P2191" s="4">
        <v>1.718294</v>
      </c>
      <c r="Q2191" s="4">
        <v>15.944504</v>
      </c>
      <c r="R2191" s="4">
        <v>109.638156</v>
      </c>
      <c r="S2191" s="3" t="s">
        <v>6861</v>
      </c>
      <c r="T2191" s="4">
        <v>9.43</v>
      </c>
      <c r="U2191" s="4">
        <v>615.04869365000002</v>
      </c>
      <c r="V2191" s="10">
        <v>926.951143</v>
      </c>
      <c r="W2191" s="4" t="s">
        <v>2935</v>
      </c>
      <c r="X2191" s="5" t="s">
        <v>6862</v>
      </c>
      <c r="Y2191" s="4">
        <v>5.76</v>
      </c>
      <c r="Z2191" s="4" t="s">
        <v>2924</v>
      </c>
      <c r="AA2191" s="10">
        <v>71.602126044000002</v>
      </c>
      <c r="AB2191" s="10">
        <v>148.90257381960001</v>
      </c>
      <c r="AC2191" s="4">
        <v>6.1959470000000003</v>
      </c>
      <c r="AD2191" s="4">
        <v>5.9244187308420999</v>
      </c>
      <c r="AE2191" s="4">
        <v>6.0897357907379996</v>
      </c>
      <c r="AF2191" s="4">
        <v>15.944504</v>
      </c>
      <c r="AG2191" s="4">
        <v>14.8852338245024</v>
      </c>
      <c r="AH2191" s="4">
        <v>15.0431876328418</v>
      </c>
      <c r="AI2191" s="4">
        <v>1.718294</v>
      </c>
      <c r="AJ2191" s="4" t="s">
        <v>2924</v>
      </c>
    </row>
    <row r="2192" spans="1:36" hidden="1" x14ac:dyDescent="0.3">
      <c r="A2192" s="1" t="s">
        <v>2186</v>
      </c>
      <c r="B2192" s="2">
        <v>11060763</v>
      </c>
      <c r="C2192" s="3" t="s">
        <v>2936</v>
      </c>
      <c r="D2192" s="4">
        <v>3999.09584829</v>
      </c>
      <c r="E2192" s="3" t="s">
        <v>2937</v>
      </c>
      <c r="F2192" s="3" t="s">
        <v>2938</v>
      </c>
      <c r="G2192" s="3" t="s">
        <v>2944</v>
      </c>
      <c r="H2192" s="3" t="s">
        <v>2944</v>
      </c>
      <c r="I2192" s="3" t="s">
        <v>3645</v>
      </c>
      <c r="J2192" s="4">
        <v>66.422017999999994</v>
      </c>
      <c r="K2192" s="4">
        <v>42.088773000000003</v>
      </c>
      <c r="L2192" s="4">
        <v>31.767555000000002</v>
      </c>
      <c r="M2192" s="4">
        <v>5.5469359999999996</v>
      </c>
      <c r="N2192" s="4">
        <v>25.009191000000001</v>
      </c>
      <c r="O2192" s="4">
        <v>9.5877379999999999</v>
      </c>
      <c r="P2192" s="4">
        <v>1.391958</v>
      </c>
      <c r="Q2192" s="4">
        <v>7.5753769999999996</v>
      </c>
      <c r="R2192" s="4">
        <v>15.717091</v>
      </c>
      <c r="S2192" s="3" t="s">
        <v>6863</v>
      </c>
      <c r="T2192" s="4">
        <v>27.21</v>
      </c>
      <c r="U2192" s="4">
        <v>3999.09584829</v>
      </c>
      <c r="V2192" s="10">
        <v>5939.0958479999999</v>
      </c>
      <c r="W2192" s="4" t="s">
        <v>2935</v>
      </c>
      <c r="X2192" s="4">
        <v>27.324999999999999</v>
      </c>
      <c r="Y2192" s="4">
        <v>16.16</v>
      </c>
      <c r="Z2192" s="4">
        <v>25.009191000000001</v>
      </c>
      <c r="AA2192" s="10">
        <v>11.8402158304</v>
      </c>
      <c r="AB2192" s="10">
        <v>20.007794289500001</v>
      </c>
      <c r="AC2192" s="4">
        <v>0.92222000000000004</v>
      </c>
      <c r="AD2192" s="4">
        <v>0.82166763713839996</v>
      </c>
      <c r="AE2192" s="4">
        <v>0.88109714005960005</v>
      </c>
      <c r="AF2192" s="4">
        <v>7.5753769999999996</v>
      </c>
      <c r="AG2192" s="4">
        <v>8.1238846396905</v>
      </c>
      <c r="AH2192" s="4">
        <v>8.7095390922943992</v>
      </c>
      <c r="AI2192" s="4">
        <v>1.391958</v>
      </c>
      <c r="AJ2192" s="4" t="s">
        <v>2924</v>
      </c>
    </row>
    <row r="2193" spans="1:36" hidden="1" x14ac:dyDescent="0.3">
      <c r="A2193" s="1" t="s">
        <v>2187</v>
      </c>
      <c r="B2193" s="2">
        <v>4811222</v>
      </c>
      <c r="C2193" s="3" t="s">
        <v>2936</v>
      </c>
      <c r="D2193" s="4">
        <v>35774.170395480003</v>
      </c>
      <c r="E2193" s="3" t="s">
        <v>2920</v>
      </c>
      <c r="F2193" s="3" t="s">
        <v>2961</v>
      </c>
      <c r="G2193" s="3" t="s">
        <v>2962</v>
      </c>
      <c r="H2193" s="3" t="s">
        <v>2963</v>
      </c>
      <c r="I2193" s="3" t="s">
        <v>3292</v>
      </c>
      <c r="J2193" s="4">
        <v>58.422147000000002</v>
      </c>
      <c r="K2193" s="4">
        <v>9.1177659999999996</v>
      </c>
      <c r="L2193" s="4">
        <v>1.5834649999999999</v>
      </c>
      <c r="M2193" s="4">
        <v>3.8510689999999999</v>
      </c>
      <c r="N2193" s="4">
        <v>32.331564999999998</v>
      </c>
      <c r="O2193" s="4">
        <v>26.599018000000001</v>
      </c>
      <c r="P2193" s="4">
        <v>6.8876080000000002</v>
      </c>
      <c r="Q2193" s="4">
        <v>21.565097999999999</v>
      </c>
      <c r="R2193" s="4">
        <v>31.650953999999999</v>
      </c>
      <c r="S2193" s="3" t="s">
        <v>6864</v>
      </c>
      <c r="T2193" s="4">
        <v>243.78</v>
      </c>
      <c r="U2193" s="4">
        <v>35774.170395480003</v>
      </c>
      <c r="V2193" s="10">
        <v>36181.835395000002</v>
      </c>
      <c r="W2193" s="4">
        <v>0.86963655755189095</v>
      </c>
      <c r="X2193" s="4">
        <v>260.49</v>
      </c>
      <c r="Y2193" s="4">
        <v>151.94999999999999</v>
      </c>
      <c r="Z2193" s="4">
        <v>32.331564999999998</v>
      </c>
      <c r="AA2193" s="10">
        <v>25.4571276406</v>
      </c>
      <c r="AB2193" s="10">
        <v>25.955359082099999</v>
      </c>
      <c r="AC2193" s="4">
        <v>7.5261459999999998</v>
      </c>
      <c r="AD2193" s="4">
        <v>6.9383029942435996</v>
      </c>
      <c r="AE2193" s="4">
        <v>7.0606124498955003</v>
      </c>
      <c r="AF2193" s="4">
        <v>21.565097999999999</v>
      </c>
      <c r="AG2193" s="4">
        <v>19.223075124249</v>
      </c>
      <c r="AH2193" s="4">
        <v>19.656589098518701</v>
      </c>
      <c r="AI2193" s="4">
        <v>6.8876080000000002</v>
      </c>
      <c r="AJ2193" s="4">
        <v>19.547751000000002</v>
      </c>
    </row>
    <row r="2194" spans="1:36" hidden="1" x14ac:dyDescent="0.3">
      <c r="A2194" s="1" t="s">
        <v>2188</v>
      </c>
      <c r="B2194" s="2">
        <v>4591210</v>
      </c>
      <c r="C2194" s="3" t="s">
        <v>2936</v>
      </c>
      <c r="D2194" s="4">
        <v>22368.188249999999</v>
      </c>
      <c r="E2194" s="3" t="s">
        <v>2925</v>
      </c>
      <c r="F2194" s="3" t="s">
        <v>2981</v>
      </c>
      <c r="G2194" s="3" t="s">
        <v>2982</v>
      </c>
      <c r="H2194" s="3" t="s">
        <v>3174</v>
      </c>
      <c r="I2194" s="3" t="s">
        <v>3187</v>
      </c>
      <c r="J2194" s="4">
        <v>-0.38921699999999998</v>
      </c>
      <c r="K2194" s="4">
        <v>-3.139894</v>
      </c>
      <c r="L2194" s="4">
        <v>-4.2007490000000001</v>
      </c>
      <c r="M2194" s="4">
        <v>2.3400470000000002</v>
      </c>
      <c r="N2194" s="4">
        <v>17.283642</v>
      </c>
      <c r="O2194" s="4">
        <v>17.401157999999999</v>
      </c>
      <c r="P2194" s="4">
        <v>6.9120739999999996</v>
      </c>
      <c r="Q2194" s="4">
        <v>15.04486</v>
      </c>
      <c r="R2194" s="4">
        <v>23.039874999999999</v>
      </c>
      <c r="S2194" s="3" t="s">
        <v>6865</v>
      </c>
      <c r="T2194" s="4">
        <v>69.099999999999994</v>
      </c>
      <c r="U2194" s="4">
        <v>22368.188249999999</v>
      </c>
      <c r="V2194" s="10">
        <v>38966.188249999999</v>
      </c>
      <c r="W2194" s="4">
        <v>3.3574529667149098</v>
      </c>
      <c r="X2194" s="4">
        <v>83.284999999999997</v>
      </c>
      <c r="Y2194" s="4">
        <v>65.87</v>
      </c>
      <c r="Z2194" s="4">
        <v>17.283642</v>
      </c>
      <c r="AA2194" s="10">
        <v>19.0179996697</v>
      </c>
      <c r="AB2194" s="10">
        <v>20.740349434300001</v>
      </c>
      <c r="AC2194" s="4">
        <v>4.9137690000000003</v>
      </c>
      <c r="AD2194" s="4">
        <v>4.2066469375022004</v>
      </c>
      <c r="AE2194" s="4">
        <v>4.6315523417544</v>
      </c>
      <c r="AF2194" s="4">
        <v>15.04486</v>
      </c>
      <c r="AG2194" s="4">
        <v>13.1033606732874</v>
      </c>
      <c r="AH2194" s="4">
        <v>14.028576817442</v>
      </c>
      <c r="AI2194" s="4">
        <v>6.9120739999999996</v>
      </c>
      <c r="AJ2194" s="4" t="s">
        <v>2924</v>
      </c>
    </row>
    <row r="2195" spans="1:36" hidden="1" x14ac:dyDescent="0.3">
      <c r="A2195" s="1" t="s">
        <v>2189</v>
      </c>
      <c r="B2195" s="2">
        <v>4244279</v>
      </c>
      <c r="C2195" s="3" t="s">
        <v>2919</v>
      </c>
      <c r="D2195" s="4">
        <v>2219.6763440999998</v>
      </c>
      <c r="E2195" s="3" t="s">
        <v>2977</v>
      </c>
      <c r="F2195" s="3" t="s">
        <v>2978</v>
      </c>
      <c r="G2195" s="3" t="s">
        <v>2979</v>
      </c>
      <c r="H2195" s="3" t="s">
        <v>2979</v>
      </c>
      <c r="I2195" s="3" t="s">
        <v>2980</v>
      </c>
      <c r="J2195" s="4">
        <v>41.334417999999999</v>
      </c>
      <c r="K2195" s="4">
        <v>14.126150000000001</v>
      </c>
      <c r="L2195" s="4">
        <v>10.848756</v>
      </c>
      <c r="M2195" s="4">
        <v>0.115274</v>
      </c>
      <c r="N2195" s="4">
        <v>37.760869565217398</v>
      </c>
      <c r="O2195" s="4">
        <v>15.157068000000001</v>
      </c>
      <c r="P2195" s="4">
        <v>1.7223599999999999</v>
      </c>
      <c r="Q2195" s="4">
        <v>17.675509999999999</v>
      </c>
      <c r="R2195" s="4">
        <v>21.001363000000001</v>
      </c>
      <c r="S2195" s="3" t="s">
        <v>6866</v>
      </c>
      <c r="T2195" s="4">
        <v>17.37</v>
      </c>
      <c r="U2195" s="4">
        <v>2219.6763440999998</v>
      </c>
      <c r="V2195" s="10">
        <v>3651.000344</v>
      </c>
      <c r="W2195" s="4">
        <v>3.45423143350604</v>
      </c>
      <c r="X2195" s="4">
        <v>17.420000000000002</v>
      </c>
      <c r="Y2195" s="4">
        <v>11.87</v>
      </c>
      <c r="Z2195" s="4">
        <v>37.843136999999999</v>
      </c>
      <c r="AA2195" s="10">
        <v>66.705069124399998</v>
      </c>
      <c r="AB2195" s="10">
        <v>49.7095269438</v>
      </c>
      <c r="AC2195" s="4">
        <v>10.840745</v>
      </c>
      <c r="AD2195" s="4">
        <v>10.800740828394</v>
      </c>
      <c r="AE2195" s="4">
        <v>10.936221805608101</v>
      </c>
      <c r="AF2195" s="4">
        <v>17.675509999999999</v>
      </c>
      <c r="AG2195" s="4">
        <v>16.599002259573599</v>
      </c>
      <c r="AH2195" s="4">
        <v>16.7300148581397</v>
      </c>
      <c r="AI2195" s="4">
        <v>1.7223599999999999</v>
      </c>
      <c r="AJ2195" s="4">
        <v>1.7806249999999999</v>
      </c>
    </row>
    <row r="2196" spans="1:36" hidden="1" x14ac:dyDescent="0.3">
      <c r="A2196" s="1" t="s">
        <v>2190</v>
      </c>
      <c r="B2196" s="2">
        <v>6631637</v>
      </c>
      <c r="C2196" s="3" t="s">
        <v>2936</v>
      </c>
      <c r="D2196" s="4">
        <v>1607.2752114100001</v>
      </c>
      <c r="E2196" s="3" t="s">
        <v>2937</v>
      </c>
      <c r="F2196" s="3" t="s">
        <v>2938</v>
      </c>
      <c r="G2196" s="3" t="s">
        <v>3047</v>
      </c>
      <c r="H2196" s="3" t="s">
        <v>3104</v>
      </c>
      <c r="I2196" s="3" t="s">
        <v>3729</v>
      </c>
      <c r="J2196" s="4">
        <v>105.51861700000001</v>
      </c>
      <c r="K2196" s="4">
        <v>5.3151619999999999</v>
      </c>
      <c r="L2196" s="4">
        <v>12.033345000000001</v>
      </c>
      <c r="M2196" s="4">
        <v>4.1442050000000004</v>
      </c>
      <c r="N2196" s="4">
        <v>7.0732270000000002</v>
      </c>
      <c r="O2196" s="4" t="s">
        <v>2924</v>
      </c>
      <c r="P2196" s="5" t="s">
        <v>3825</v>
      </c>
      <c r="Q2196" s="4">
        <v>11.228821</v>
      </c>
      <c r="R2196" s="4">
        <v>31.688970999999999</v>
      </c>
      <c r="S2196" s="3" t="s">
        <v>6867</v>
      </c>
      <c r="T2196" s="4">
        <v>30.91</v>
      </c>
      <c r="U2196" s="4">
        <v>1607.2752114100001</v>
      </c>
      <c r="V2196" s="10">
        <v>1805.875211</v>
      </c>
      <c r="W2196" s="4">
        <v>0.64703979294726599</v>
      </c>
      <c r="X2196" s="4">
        <v>31.85</v>
      </c>
      <c r="Y2196" s="4">
        <v>14.87</v>
      </c>
      <c r="Z2196" s="4">
        <v>7.0732270000000002</v>
      </c>
      <c r="AA2196" s="10">
        <v>16.057142857100001</v>
      </c>
      <c r="AB2196" s="10">
        <v>19.532385466000001</v>
      </c>
      <c r="AC2196" s="4">
        <v>0.72946999999999995</v>
      </c>
      <c r="AD2196" s="4">
        <v>0.74707806967500001</v>
      </c>
      <c r="AE2196" s="4">
        <v>0.75858519587579998</v>
      </c>
      <c r="AF2196" s="4">
        <v>11.228821</v>
      </c>
      <c r="AG2196" s="4">
        <v>9.5599534727369004</v>
      </c>
      <c r="AH2196" s="4">
        <v>11.2518926480312</v>
      </c>
      <c r="AI2196" s="5" t="s">
        <v>3825</v>
      </c>
      <c r="AJ2196" s="4">
        <v>9.9838500000000003</v>
      </c>
    </row>
    <row r="2197" spans="1:36" hidden="1" x14ac:dyDescent="0.3">
      <c r="A2197" s="1" t="s">
        <v>2191</v>
      </c>
      <c r="B2197" s="2">
        <v>5291924</v>
      </c>
      <c r="C2197" s="3" t="s">
        <v>2919</v>
      </c>
      <c r="D2197" s="4">
        <v>9546.4504392500003</v>
      </c>
      <c r="E2197" s="3" t="s">
        <v>2920</v>
      </c>
      <c r="F2197" s="3" t="s">
        <v>2921</v>
      </c>
      <c r="G2197" s="3" t="s">
        <v>2942</v>
      </c>
      <c r="H2197" s="3" t="s">
        <v>2942</v>
      </c>
      <c r="I2197" s="3" t="s">
        <v>3051</v>
      </c>
      <c r="J2197" s="4">
        <v>162.974977</v>
      </c>
      <c r="K2197" s="4">
        <v>31.183541000000002</v>
      </c>
      <c r="L2197" s="4">
        <v>20.411626999999999</v>
      </c>
      <c r="M2197" s="4">
        <v>2.9385089999999998</v>
      </c>
      <c r="N2197" s="4" t="s">
        <v>2924</v>
      </c>
      <c r="O2197" s="4" t="s">
        <v>2924</v>
      </c>
      <c r="P2197" s="4">
        <v>6.0779690000000004</v>
      </c>
      <c r="Q2197" s="4" t="s">
        <v>2924</v>
      </c>
      <c r="R2197" s="4" t="s">
        <v>2924</v>
      </c>
      <c r="S2197" s="3" t="s">
        <v>6868</v>
      </c>
      <c r="T2197" s="4">
        <v>56.75</v>
      </c>
      <c r="U2197" s="4">
        <v>9546.4504392500003</v>
      </c>
      <c r="V2197" s="10">
        <v>8083.6754389999996</v>
      </c>
      <c r="W2197" s="4" t="s">
        <v>2935</v>
      </c>
      <c r="X2197" s="4">
        <v>62.4</v>
      </c>
      <c r="Y2197" s="4">
        <v>20.98</v>
      </c>
      <c r="Z2197" s="4" t="s">
        <v>2924</v>
      </c>
      <c r="AA2197" s="10" t="s">
        <v>2924</v>
      </c>
      <c r="AB2197" s="10" t="s">
        <v>2924</v>
      </c>
      <c r="AC2197" s="4" t="s">
        <v>2924</v>
      </c>
      <c r="AD2197" s="4" t="s">
        <v>2924</v>
      </c>
      <c r="AE2197" s="4" t="s">
        <v>2924</v>
      </c>
      <c r="AF2197" s="4" t="s">
        <v>2924</v>
      </c>
      <c r="AG2197" s="4" t="s">
        <v>2924</v>
      </c>
      <c r="AH2197" s="4" t="s">
        <v>2924</v>
      </c>
      <c r="AI2197" s="4">
        <v>6.0779690000000004</v>
      </c>
      <c r="AJ2197" s="4">
        <v>6.3685330000000002</v>
      </c>
    </row>
    <row r="2198" spans="1:36" hidden="1" x14ac:dyDescent="0.3">
      <c r="A2198" s="1" t="s">
        <v>2192</v>
      </c>
      <c r="B2198" s="2">
        <v>11211045</v>
      </c>
      <c r="C2198" s="3" t="s">
        <v>2936</v>
      </c>
      <c r="D2198" s="4">
        <v>2478.0232546000002</v>
      </c>
      <c r="E2198" s="3" t="s">
        <v>2925</v>
      </c>
      <c r="F2198" s="3" t="s">
        <v>2926</v>
      </c>
      <c r="G2198" s="3" t="s">
        <v>2927</v>
      </c>
      <c r="H2198" s="3" t="s">
        <v>2965</v>
      </c>
      <c r="I2198" s="3" t="s">
        <v>3427</v>
      </c>
      <c r="J2198" s="4">
        <v>136.30229399999999</v>
      </c>
      <c r="K2198" s="4">
        <v>51.143720000000002</v>
      </c>
      <c r="L2198" s="4">
        <v>37.118245999999999</v>
      </c>
      <c r="M2198" s="4">
        <v>6.4761329999999999</v>
      </c>
      <c r="N2198" s="4">
        <v>61.330998000000001</v>
      </c>
      <c r="O2198" s="4">
        <v>177.76649699999999</v>
      </c>
      <c r="P2198" s="4">
        <v>5.8916550000000001</v>
      </c>
      <c r="Q2198" s="4">
        <v>42.560324999999999</v>
      </c>
      <c r="R2198" s="4" t="s">
        <v>2924</v>
      </c>
      <c r="S2198" s="3" t="s">
        <v>6869</v>
      </c>
      <c r="T2198" s="4">
        <v>35.020000000000003</v>
      </c>
      <c r="U2198" s="4">
        <v>2478.0232546000002</v>
      </c>
      <c r="V2198" s="10">
        <v>2268.2312539999998</v>
      </c>
      <c r="W2198" s="4" t="s">
        <v>2935</v>
      </c>
      <c r="X2198" s="4">
        <v>35.86</v>
      </c>
      <c r="Y2198" s="4">
        <v>13.24</v>
      </c>
      <c r="Z2198" s="4">
        <v>61.330998000000001</v>
      </c>
      <c r="AA2198" s="10">
        <v>47.926645682199997</v>
      </c>
      <c r="AB2198" s="10">
        <v>56.392914653699997</v>
      </c>
      <c r="AC2198" s="4">
        <v>2.0734110000000001</v>
      </c>
      <c r="AD2198" s="4">
        <v>1.8954060259409999</v>
      </c>
      <c r="AE2198" s="4">
        <v>2.0276075080444</v>
      </c>
      <c r="AF2198" s="4">
        <v>42.560324999999999</v>
      </c>
      <c r="AG2198" s="4">
        <v>29.690600689044899</v>
      </c>
      <c r="AH2198" s="4">
        <v>37.074657511184199</v>
      </c>
      <c r="AI2198" s="4">
        <v>5.8916550000000001</v>
      </c>
      <c r="AJ2198" s="4">
        <v>5.9537570000000004</v>
      </c>
    </row>
    <row r="2199" spans="1:36" hidden="1" x14ac:dyDescent="0.3">
      <c r="A2199" s="1" t="s">
        <v>2193</v>
      </c>
      <c r="B2199" s="2">
        <v>4812263</v>
      </c>
      <c r="C2199" s="3" t="s">
        <v>2936</v>
      </c>
      <c r="D2199" s="4">
        <v>13634.291304349999</v>
      </c>
      <c r="E2199" s="3" t="s">
        <v>2920</v>
      </c>
      <c r="F2199" s="3" t="s">
        <v>2921</v>
      </c>
      <c r="G2199" s="3" t="s">
        <v>2922</v>
      </c>
      <c r="H2199" s="3" t="s">
        <v>2922</v>
      </c>
      <c r="I2199" s="3" t="s">
        <v>3050</v>
      </c>
      <c r="J2199" s="4">
        <v>24.353424</v>
      </c>
      <c r="K2199" s="4">
        <v>-6.1646700000000001</v>
      </c>
      <c r="L2199" s="4">
        <v>-5.6827750000000004</v>
      </c>
      <c r="M2199" s="4">
        <v>2.2918189999999998</v>
      </c>
      <c r="N2199" s="4">
        <v>53.526038999999997</v>
      </c>
      <c r="O2199" s="4">
        <v>24.460699000000002</v>
      </c>
      <c r="P2199" s="4">
        <v>1.72662</v>
      </c>
      <c r="Q2199" s="4">
        <v>18.677061999999999</v>
      </c>
      <c r="R2199" s="4">
        <v>18.750858999999998</v>
      </c>
      <c r="S2199" s="3" t="s">
        <v>6870</v>
      </c>
      <c r="T2199" s="5" t="s">
        <v>6871</v>
      </c>
      <c r="U2199" s="4">
        <v>13634.291304349999</v>
      </c>
      <c r="V2199" s="10">
        <v>15719.656304</v>
      </c>
      <c r="W2199" s="4">
        <v>0.24993305364634499</v>
      </c>
      <c r="X2199" s="5" t="s">
        <v>6872</v>
      </c>
      <c r="Y2199" s="4">
        <v>86.3</v>
      </c>
      <c r="Z2199" s="4">
        <v>54.357107999999997</v>
      </c>
      <c r="AA2199" s="10">
        <v>22.2127490829</v>
      </c>
      <c r="AB2199" s="10">
        <v>23.112789090300002</v>
      </c>
      <c r="AC2199" s="4">
        <v>5.7759830000000001</v>
      </c>
      <c r="AD2199" s="4">
        <v>5.4845797786728001</v>
      </c>
      <c r="AE2199" s="4">
        <v>5.7024620054642003</v>
      </c>
      <c r="AF2199" s="4">
        <v>18.677061999999999</v>
      </c>
      <c r="AG2199" s="4">
        <v>17.3105704310052</v>
      </c>
      <c r="AH2199" s="4">
        <v>18.049342520527102</v>
      </c>
      <c r="AI2199" s="4">
        <v>1.72662</v>
      </c>
      <c r="AJ2199" s="4" t="s">
        <v>2924</v>
      </c>
    </row>
    <row r="2200" spans="1:36" hidden="1" x14ac:dyDescent="0.3">
      <c r="A2200" s="1" t="s">
        <v>2194</v>
      </c>
      <c r="B2200" s="2">
        <v>4752620</v>
      </c>
      <c r="C2200" s="3" t="s">
        <v>2936</v>
      </c>
      <c r="D2200" s="4">
        <v>798.42705839999996</v>
      </c>
      <c r="E2200" s="3" t="s">
        <v>3098</v>
      </c>
      <c r="F2200" s="3" t="s">
        <v>3098</v>
      </c>
      <c r="G2200" s="3" t="s">
        <v>3099</v>
      </c>
      <c r="H2200" s="3" t="s">
        <v>3335</v>
      </c>
      <c r="I2200" s="3" t="s">
        <v>3826</v>
      </c>
      <c r="J2200" s="4">
        <v>22.904273</v>
      </c>
      <c r="K2200" s="4">
        <v>-1.2171270000000001</v>
      </c>
      <c r="L2200" s="4">
        <v>1.089858</v>
      </c>
      <c r="M2200" s="4">
        <v>-2.0262989999999999</v>
      </c>
      <c r="N2200" s="4">
        <v>11.600306</v>
      </c>
      <c r="O2200" s="4">
        <v>13.894833</v>
      </c>
      <c r="P2200" s="4">
        <v>1.4795400000000001</v>
      </c>
      <c r="Q2200" s="4">
        <v>4.7774789999999996</v>
      </c>
      <c r="R2200" s="4">
        <v>12.858874999999999</v>
      </c>
      <c r="S2200" s="3" t="s">
        <v>6873</v>
      </c>
      <c r="T2200" s="4">
        <v>45.45</v>
      </c>
      <c r="U2200" s="4">
        <v>798.42705839999996</v>
      </c>
      <c r="V2200" s="10">
        <v>542.19605799999999</v>
      </c>
      <c r="W2200" s="4" t="s">
        <v>2935</v>
      </c>
      <c r="X2200" s="4">
        <v>60.784999999999997</v>
      </c>
      <c r="Y2200" s="4">
        <v>36.395000000000003</v>
      </c>
      <c r="Z2200" s="4">
        <v>11.600306</v>
      </c>
      <c r="AA2200" s="10">
        <v>18.6652977412</v>
      </c>
      <c r="AB2200" s="10">
        <v>17.480769230700002</v>
      </c>
      <c r="AC2200" s="4">
        <v>0.75506499999999999</v>
      </c>
      <c r="AD2200" s="4">
        <v>0.8098522150859</v>
      </c>
      <c r="AE2200" s="4">
        <v>0.86474650398719999</v>
      </c>
      <c r="AF2200" s="4">
        <v>4.7774789999999996</v>
      </c>
      <c r="AG2200" s="4">
        <v>6.2681625202311997</v>
      </c>
      <c r="AH2200" s="4">
        <v>6.3787771529411996</v>
      </c>
      <c r="AI2200" s="4">
        <v>1.4795400000000001</v>
      </c>
      <c r="AJ2200" s="4">
        <v>1.4795400000000001</v>
      </c>
    </row>
    <row r="2201" spans="1:36" hidden="1" x14ac:dyDescent="0.3">
      <c r="A2201" s="1" t="s">
        <v>2195</v>
      </c>
      <c r="B2201" s="2">
        <v>4391243</v>
      </c>
      <c r="C2201" s="3" t="s">
        <v>2936</v>
      </c>
      <c r="D2201" s="4">
        <v>9341.2012617599994</v>
      </c>
      <c r="E2201" s="3" t="s">
        <v>2977</v>
      </c>
      <c r="F2201" s="3" t="s">
        <v>2978</v>
      </c>
      <c r="G2201" s="3" t="s">
        <v>3146</v>
      </c>
      <c r="H2201" s="3" t="s">
        <v>3146</v>
      </c>
      <c r="I2201" s="3" t="s">
        <v>2980</v>
      </c>
      <c r="J2201" s="4">
        <v>-11.818944</v>
      </c>
      <c r="K2201" s="4">
        <v>-17.828548999999999</v>
      </c>
      <c r="L2201" s="4">
        <v>-5.7558790000000002</v>
      </c>
      <c r="M2201" s="4">
        <v>0.166627</v>
      </c>
      <c r="N2201" s="4">
        <v>34.211382113821102</v>
      </c>
      <c r="O2201" s="4">
        <v>25.752753999999999</v>
      </c>
      <c r="P2201" s="4">
        <v>1.1648769999999999</v>
      </c>
      <c r="Q2201" s="4">
        <v>22.355035000000001</v>
      </c>
      <c r="R2201" s="4">
        <v>53.182346000000003</v>
      </c>
      <c r="S2201" s="3" t="s">
        <v>6874</v>
      </c>
      <c r="T2201" s="4">
        <v>42.08</v>
      </c>
      <c r="U2201" s="4">
        <v>9341.2012617599994</v>
      </c>
      <c r="V2201" s="10">
        <v>13186.117260999999</v>
      </c>
      <c r="W2201" s="4">
        <v>3.9686311787072199</v>
      </c>
      <c r="X2201" s="4">
        <v>58.02</v>
      </c>
      <c r="Y2201" s="4">
        <v>41.16</v>
      </c>
      <c r="Z2201" s="4">
        <v>34.211382</v>
      </c>
      <c r="AA2201" s="10">
        <v>32.341864576100001</v>
      </c>
      <c r="AB2201" s="10">
        <v>34.669127339799999</v>
      </c>
      <c r="AC2201" s="4">
        <v>14.587429999999999</v>
      </c>
      <c r="AD2201" s="4">
        <v>12.5126465815139</v>
      </c>
      <c r="AE2201" s="4">
        <v>14.1159705424389</v>
      </c>
      <c r="AF2201" s="4">
        <v>22.355035000000001</v>
      </c>
      <c r="AG2201" s="4">
        <v>18.260224666898601</v>
      </c>
      <c r="AH2201" s="4">
        <v>20.587144095456299</v>
      </c>
      <c r="AI2201" s="4">
        <v>1.1648769999999999</v>
      </c>
      <c r="AJ2201" s="4">
        <v>1.196712</v>
      </c>
    </row>
    <row r="2202" spans="1:36" hidden="1" x14ac:dyDescent="0.3">
      <c r="A2202" s="1" t="s">
        <v>2196</v>
      </c>
      <c r="B2202" s="2">
        <v>4355730</v>
      </c>
      <c r="C2202" s="3" t="s">
        <v>2919</v>
      </c>
      <c r="D2202" s="4">
        <v>5833.6517663200002</v>
      </c>
      <c r="E2202" s="3" t="s">
        <v>3007</v>
      </c>
      <c r="F2202" s="3" t="s">
        <v>3256</v>
      </c>
      <c r="G2202" s="3" t="s">
        <v>3370</v>
      </c>
      <c r="H2202" s="3" t="s">
        <v>3370</v>
      </c>
      <c r="I2202" s="3" t="s">
        <v>3258</v>
      </c>
      <c r="J2202" s="4">
        <v>6.4417179999999998</v>
      </c>
      <c r="K2202" s="4">
        <v>-9.4880990000000001</v>
      </c>
      <c r="L2202" s="4">
        <v>-7.0328200000000001</v>
      </c>
      <c r="M2202" s="4">
        <v>1.946383</v>
      </c>
      <c r="N2202" s="4">
        <v>15.862857</v>
      </c>
      <c r="O2202" s="4">
        <v>13.817819999999999</v>
      </c>
      <c r="P2202" s="4">
        <v>2.8242950000000002</v>
      </c>
      <c r="Q2202" s="4">
        <v>10.37035</v>
      </c>
      <c r="R2202" s="4">
        <v>16.406317000000001</v>
      </c>
      <c r="S2202" s="3" t="s">
        <v>6875</v>
      </c>
      <c r="T2202" s="4">
        <v>27.76</v>
      </c>
      <c r="U2202" s="4">
        <v>5833.6517663200002</v>
      </c>
      <c r="V2202" s="10">
        <v>7536.651766</v>
      </c>
      <c r="W2202" s="4">
        <v>3.31412103746398</v>
      </c>
      <c r="X2202" s="4">
        <v>32.65</v>
      </c>
      <c r="Y2202" s="4">
        <v>25.811199999999999</v>
      </c>
      <c r="Z2202" s="4">
        <v>15.862857</v>
      </c>
      <c r="AA2202" s="10">
        <v>16.248170910100001</v>
      </c>
      <c r="AB2202" s="10">
        <v>16.532666309300001</v>
      </c>
      <c r="AC2202" s="4">
        <v>2.047447</v>
      </c>
      <c r="AD2202" s="4">
        <v>2.0489130148797998</v>
      </c>
      <c r="AE2202" s="4">
        <v>2.0683300991437998</v>
      </c>
      <c r="AF2202" s="4">
        <v>10.37035</v>
      </c>
      <c r="AG2202" s="4">
        <v>10.9170385024092</v>
      </c>
      <c r="AH2202" s="4">
        <v>11.1048448579135</v>
      </c>
      <c r="AI2202" s="4">
        <v>2.8242950000000002</v>
      </c>
      <c r="AJ2202" s="4" t="s">
        <v>2924</v>
      </c>
    </row>
    <row r="2203" spans="1:36" hidden="1" x14ac:dyDescent="0.3">
      <c r="A2203" s="1" t="s">
        <v>2197</v>
      </c>
      <c r="B2203" s="2">
        <v>4910572</v>
      </c>
      <c r="C2203" s="3" t="s">
        <v>2936</v>
      </c>
      <c r="D2203" s="4">
        <v>6801.8173229699996</v>
      </c>
      <c r="E2203" s="3" t="s">
        <v>2925</v>
      </c>
      <c r="F2203" s="3" t="s">
        <v>2926</v>
      </c>
      <c r="G2203" s="3" t="s">
        <v>2927</v>
      </c>
      <c r="H2203" s="3" t="s">
        <v>3190</v>
      </c>
      <c r="I2203" s="3" t="s">
        <v>3827</v>
      </c>
      <c r="J2203" s="4">
        <v>36.898296000000002</v>
      </c>
      <c r="K2203" s="4">
        <v>39.996957000000002</v>
      </c>
      <c r="L2203" s="4">
        <v>9.1985399999999995</v>
      </c>
      <c r="M2203" s="4">
        <v>16.569527999999998</v>
      </c>
      <c r="N2203" s="4">
        <v>211.621622</v>
      </c>
      <c r="O2203" s="4" t="s">
        <v>2924</v>
      </c>
      <c r="P2203" s="4" t="s">
        <v>2924</v>
      </c>
      <c r="Q2203" s="4">
        <v>20.042821</v>
      </c>
      <c r="R2203" s="4" t="s">
        <v>2924</v>
      </c>
      <c r="S2203" s="3" t="s">
        <v>6876</v>
      </c>
      <c r="T2203" s="5" t="s">
        <v>6877</v>
      </c>
      <c r="U2203" s="4">
        <v>6801.8173229699996</v>
      </c>
      <c r="V2203" s="10">
        <v>10472.594322000001</v>
      </c>
      <c r="W2203" s="4" t="s">
        <v>2935</v>
      </c>
      <c r="X2203" s="4">
        <v>370.96179999999998</v>
      </c>
      <c r="Y2203" s="4">
        <v>212.43</v>
      </c>
      <c r="Z2203" s="4">
        <v>211.621622</v>
      </c>
      <c r="AA2203" s="10">
        <v>41.034532743100002</v>
      </c>
      <c r="AB2203" s="10">
        <v>64.426167517400003</v>
      </c>
      <c r="AC2203" s="4">
        <v>3.438034</v>
      </c>
      <c r="AD2203" s="4">
        <v>3.1367219635292001</v>
      </c>
      <c r="AE2203" s="4">
        <v>3.3139005304714999</v>
      </c>
      <c r="AF2203" s="4">
        <v>20.042821</v>
      </c>
      <c r="AG2203" s="4">
        <v>15.9708136249905</v>
      </c>
      <c r="AH2203" s="4">
        <v>19.238051650869899</v>
      </c>
      <c r="AI2203" s="4" t="s">
        <v>2924</v>
      </c>
      <c r="AJ2203" s="4" t="s">
        <v>2924</v>
      </c>
    </row>
    <row r="2204" spans="1:36" hidden="1" x14ac:dyDescent="0.3">
      <c r="A2204" s="1" t="s">
        <v>2198</v>
      </c>
      <c r="B2204" s="2">
        <v>5302933</v>
      </c>
      <c r="C2204" s="3" t="s">
        <v>2941</v>
      </c>
      <c r="D2204" s="4">
        <v>3683.73671586</v>
      </c>
      <c r="E2204" s="3" t="s">
        <v>2920</v>
      </c>
      <c r="F2204" s="3" t="s">
        <v>2921</v>
      </c>
      <c r="G2204" s="3" t="s">
        <v>2942</v>
      </c>
      <c r="H2204" s="3" t="s">
        <v>2942</v>
      </c>
      <c r="I2204" s="3" t="s">
        <v>2943</v>
      </c>
      <c r="J2204" s="4">
        <v>73.036951999999999</v>
      </c>
      <c r="K2204" s="4">
        <v>35.641548</v>
      </c>
      <c r="L2204" s="4">
        <v>22.002849999999999</v>
      </c>
      <c r="M2204" s="4">
        <v>6.5979020000000004</v>
      </c>
      <c r="N2204" s="4" t="s">
        <v>2924</v>
      </c>
      <c r="O2204" s="4" t="s">
        <v>2924</v>
      </c>
      <c r="P2204" s="4" t="s">
        <v>2924</v>
      </c>
      <c r="Q2204" s="4" t="s">
        <v>2924</v>
      </c>
      <c r="R2204" s="4" t="s">
        <v>2924</v>
      </c>
      <c r="S2204" s="3" t="s">
        <v>6878</v>
      </c>
      <c r="T2204" s="4">
        <v>59.94</v>
      </c>
      <c r="U2204" s="4">
        <v>3683.73671586</v>
      </c>
      <c r="V2204" s="10">
        <v>3640.0987150000001</v>
      </c>
      <c r="W2204" s="4" t="s">
        <v>2935</v>
      </c>
      <c r="X2204" s="4">
        <v>68.58</v>
      </c>
      <c r="Y2204" s="4">
        <v>31.524999999999999</v>
      </c>
      <c r="Z2204" s="4" t="s">
        <v>2924</v>
      </c>
      <c r="AA2204" s="10" t="s">
        <v>2924</v>
      </c>
      <c r="AB2204" s="10" t="s">
        <v>2924</v>
      </c>
      <c r="AC2204" s="4">
        <v>32.347807000000003</v>
      </c>
      <c r="AD2204" s="4">
        <v>22.511697509123501</v>
      </c>
      <c r="AE2204" s="4">
        <v>29.305449216603702</v>
      </c>
      <c r="AF2204" s="4" t="s">
        <v>2924</v>
      </c>
      <c r="AG2204" s="4" t="s">
        <v>2924</v>
      </c>
      <c r="AH2204" s="4" t="s">
        <v>2924</v>
      </c>
      <c r="AI2204" s="4" t="s">
        <v>2924</v>
      </c>
      <c r="AJ2204" s="4" t="s">
        <v>2924</v>
      </c>
    </row>
    <row r="2205" spans="1:36" hidden="1" x14ac:dyDescent="0.3">
      <c r="A2205" s="1" t="s">
        <v>2199</v>
      </c>
      <c r="B2205" s="2">
        <v>10695236</v>
      </c>
      <c r="C2205" s="3" t="s">
        <v>2971</v>
      </c>
      <c r="D2205" s="4">
        <v>792.28809808000005</v>
      </c>
      <c r="E2205" s="3" t="s">
        <v>3098</v>
      </c>
      <c r="F2205" s="3" t="s">
        <v>3098</v>
      </c>
      <c r="G2205" s="3" t="s">
        <v>3099</v>
      </c>
      <c r="H2205" s="3" t="s">
        <v>3158</v>
      </c>
      <c r="I2205" s="3" t="s">
        <v>3159</v>
      </c>
      <c r="J2205" s="4">
        <v>41.682673999999999</v>
      </c>
      <c r="K2205" s="4">
        <v>36.189069000000003</v>
      </c>
      <c r="L2205" s="4">
        <v>33.478104000000002</v>
      </c>
      <c r="M2205" s="4">
        <v>7.553223</v>
      </c>
      <c r="N2205" s="4">
        <v>6.5378480000000003</v>
      </c>
      <c r="O2205" s="4">
        <v>5.8763540000000001</v>
      </c>
      <c r="P2205" s="4">
        <v>1.5656969999999999</v>
      </c>
      <c r="Q2205" s="4">
        <v>3.533407</v>
      </c>
      <c r="R2205" s="4">
        <v>8.8396290000000004</v>
      </c>
      <c r="S2205" s="3" t="s">
        <v>6879</v>
      </c>
      <c r="T2205" s="4">
        <v>36.880000000000003</v>
      </c>
      <c r="U2205" s="4">
        <v>792.28809808000005</v>
      </c>
      <c r="V2205" s="10">
        <v>1068.6790980000001</v>
      </c>
      <c r="W2205" s="4">
        <v>4.1214750542299399</v>
      </c>
      <c r="X2205" s="4">
        <v>36.92</v>
      </c>
      <c r="Y2205" s="4">
        <v>21.272500000000001</v>
      </c>
      <c r="Z2205" s="4">
        <v>6.5378480000000003</v>
      </c>
      <c r="AA2205" s="10">
        <v>5.4235294116999997</v>
      </c>
      <c r="AB2205" s="10">
        <v>6.6932849364000004</v>
      </c>
      <c r="AC2205" s="4">
        <v>2.6237170000000001</v>
      </c>
      <c r="AD2205" s="4">
        <v>2.5372248290598001</v>
      </c>
      <c r="AE2205" s="4">
        <v>2.5887708083456999</v>
      </c>
      <c r="AF2205" s="4">
        <v>3.533407</v>
      </c>
      <c r="AG2205" s="4">
        <v>3.8024789288662002</v>
      </c>
      <c r="AH2205" s="4">
        <v>3.7336288874983001</v>
      </c>
      <c r="AI2205" s="4">
        <v>1.5656969999999999</v>
      </c>
      <c r="AJ2205" s="4">
        <v>1.5656969999999999</v>
      </c>
    </row>
    <row r="2206" spans="1:36" hidden="1" x14ac:dyDescent="0.3">
      <c r="A2206" s="1" t="s">
        <v>2200</v>
      </c>
      <c r="B2206" s="2">
        <v>4406983</v>
      </c>
      <c r="C2206" s="3" t="s">
        <v>2936</v>
      </c>
      <c r="D2206" s="4">
        <v>3337.79267089</v>
      </c>
      <c r="E2206" s="3" t="s">
        <v>2946</v>
      </c>
      <c r="F2206" s="3" t="s">
        <v>2947</v>
      </c>
      <c r="G2206" s="3" t="s">
        <v>2948</v>
      </c>
      <c r="H2206" s="3" t="s">
        <v>2990</v>
      </c>
      <c r="I2206" s="3" t="s">
        <v>3391</v>
      </c>
      <c r="J2206" s="4">
        <v>25.929717</v>
      </c>
      <c r="K2206" s="4">
        <v>12.427657999999999</v>
      </c>
      <c r="L2206" s="4">
        <v>8.526904</v>
      </c>
      <c r="M2206" s="4">
        <v>3.1581890000000001</v>
      </c>
      <c r="N2206" s="4" t="s">
        <v>2924</v>
      </c>
      <c r="O2206" s="4">
        <v>8.9739850000000008</v>
      </c>
      <c r="P2206" s="4" t="s">
        <v>2924</v>
      </c>
      <c r="Q2206" s="4">
        <v>22.466515999999999</v>
      </c>
      <c r="R2206" s="4">
        <v>7.8928060000000002</v>
      </c>
      <c r="S2206" s="3" t="s">
        <v>6880</v>
      </c>
      <c r="T2206" s="4">
        <v>36.909999999999997</v>
      </c>
      <c r="U2206" s="4">
        <v>3337.79267089</v>
      </c>
      <c r="V2206" s="10">
        <v>4911.8936700000004</v>
      </c>
      <c r="W2206" s="4" t="s">
        <v>2935</v>
      </c>
      <c r="X2206" s="4">
        <v>40.98</v>
      </c>
      <c r="Y2206" s="4">
        <v>26.98</v>
      </c>
      <c r="Z2206" s="4" t="s">
        <v>2924</v>
      </c>
      <c r="AA2206" s="10">
        <v>9.0033173968</v>
      </c>
      <c r="AB2206" s="10">
        <v>10.0034690979</v>
      </c>
      <c r="AC2206" s="4">
        <v>2.0838239999999999</v>
      </c>
      <c r="AD2206" s="4">
        <v>1.9412179485609</v>
      </c>
      <c r="AE2206" s="4">
        <v>2.0480710826476001</v>
      </c>
      <c r="AF2206" s="4">
        <v>22.466515999999999</v>
      </c>
      <c r="AG2206" s="4">
        <v>7.5712158553817002</v>
      </c>
      <c r="AH2206" s="4">
        <v>8.2942525259432998</v>
      </c>
      <c r="AI2206" s="4" t="s">
        <v>2924</v>
      </c>
      <c r="AJ2206" s="4" t="s">
        <v>2924</v>
      </c>
    </row>
    <row r="2207" spans="1:36" hidden="1" x14ac:dyDescent="0.3">
      <c r="A2207" s="1" t="s">
        <v>2201</v>
      </c>
      <c r="B2207" s="2">
        <v>4810605</v>
      </c>
      <c r="C2207" s="3" t="s">
        <v>2957</v>
      </c>
      <c r="D2207" s="4">
        <v>4090.92733585</v>
      </c>
      <c r="E2207" s="3" t="s">
        <v>2946</v>
      </c>
      <c r="F2207" s="3" t="s">
        <v>2947</v>
      </c>
      <c r="G2207" s="3" t="s">
        <v>2948</v>
      </c>
      <c r="H2207" s="3" t="s">
        <v>2990</v>
      </c>
      <c r="I2207" s="3" t="s">
        <v>2950</v>
      </c>
      <c r="J2207" s="4">
        <v>2.4126460000000001</v>
      </c>
      <c r="K2207" s="4">
        <v>52.919255</v>
      </c>
      <c r="L2207" s="4">
        <v>24.092742000000001</v>
      </c>
      <c r="M2207" s="4">
        <v>-0.485045</v>
      </c>
      <c r="N2207" s="4">
        <v>241.37254899999999</v>
      </c>
      <c r="O2207" s="4" t="s">
        <v>2924</v>
      </c>
      <c r="P2207" s="4">
        <v>1.4521649999999999</v>
      </c>
      <c r="Q2207" s="4">
        <v>26.458881000000002</v>
      </c>
      <c r="R2207" s="4" t="s">
        <v>2924</v>
      </c>
      <c r="S2207" s="3" t="s">
        <v>6881</v>
      </c>
      <c r="T2207" s="5" t="s">
        <v>6882</v>
      </c>
      <c r="U2207" s="4">
        <v>4090.92733585</v>
      </c>
      <c r="V2207" s="10">
        <v>3576.182335</v>
      </c>
      <c r="W2207" s="4" t="s">
        <v>2935</v>
      </c>
      <c r="X2207" s="4">
        <v>18.75</v>
      </c>
      <c r="Y2207" s="5" t="s">
        <v>6883</v>
      </c>
      <c r="Z2207" s="4">
        <v>241.37254899999999</v>
      </c>
      <c r="AA2207" s="10" t="s">
        <v>2924</v>
      </c>
      <c r="AB2207" s="10" t="s">
        <v>2924</v>
      </c>
      <c r="AC2207" s="4">
        <v>11.428716</v>
      </c>
      <c r="AD2207" s="4">
        <v>5.8775518795702002</v>
      </c>
      <c r="AE2207" s="4">
        <v>9.8329675029019992</v>
      </c>
      <c r="AF2207" s="4">
        <v>26.458881000000002</v>
      </c>
      <c r="AG2207" s="4">
        <v>19.858114647000601</v>
      </c>
      <c r="AH2207" s="4">
        <v>19.529215549334101</v>
      </c>
      <c r="AI2207" s="4">
        <v>1.4521649999999999</v>
      </c>
      <c r="AJ2207" s="4">
        <v>1.5115419999999999</v>
      </c>
    </row>
    <row r="2208" spans="1:36" hidden="1" x14ac:dyDescent="0.3">
      <c r="A2208" s="1" t="s">
        <v>2202</v>
      </c>
      <c r="B2208" s="2">
        <v>4347089</v>
      </c>
      <c r="C2208" s="3" t="s">
        <v>2936</v>
      </c>
      <c r="D2208" s="4">
        <v>5706.6619935600002</v>
      </c>
      <c r="E2208" s="3" t="s">
        <v>2930</v>
      </c>
      <c r="F2208" s="3" t="s">
        <v>2954</v>
      </c>
      <c r="G2208" s="3" t="s">
        <v>3052</v>
      </c>
      <c r="H2208" s="3" t="s">
        <v>3053</v>
      </c>
      <c r="I2208" s="3" t="s">
        <v>2972</v>
      </c>
      <c r="J2208" s="4">
        <v>7.8585459999999996</v>
      </c>
      <c r="K2208" s="4">
        <v>-3.6842109999999999</v>
      </c>
      <c r="L2208" s="4">
        <v>3.5849060000000001</v>
      </c>
      <c r="M2208" s="4">
        <v>2.425373</v>
      </c>
      <c r="N2208" s="4">
        <v>11.090909090909101</v>
      </c>
      <c r="O2208" s="4" t="s">
        <v>2924</v>
      </c>
      <c r="P2208" s="4">
        <v>0.89173999999999998</v>
      </c>
      <c r="Q2208" s="4" t="s">
        <v>2935</v>
      </c>
      <c r="R2208" s="4" t="s">
        <v>2935</v>
      </c>
      <c r="S2208" s="3" t="s">
        <v>6884</v>
      </c>
      <c r="T2208" s="4">
        <v>10.98</v>
      </c>
      <c r="U2208" s="4">
        <v>5706.6619935600002</v>
      </c>
      <c r="V2208" s="10" t="s">
        <v>2935</v>
      </c>
      <c r="W2208" s="4">
        <v>9.1074681238615707</v>
      </c>
      <c r="X2208" s="5" t="s">
        <v>6885</v>
      </c>
      <c r="Y2208" s="4">
        <v>9.9700000000000006</v>
      </c>
      <c r="Z2208" s="4">
        <v>11.12462</v>
      </c>
      <c r="AA2208" s="10">
        <v>5.9878933304000004</v>
      </c>
      <c r="AB2208" s="10">
        <v>5.8210735586000002</v>
      </c>
      <c r="AC2208" s="4" t="s">
        <v>2935</v>
      </c>
      <c r="AD2208" s="4" t="s">
        <v>2935</v>
      </c>
      <c r="AE2208" s="4" t="s">
        <v>2935</v>
      </c>
      <c r="AF2208" s="4" t="s">
        <v>2935</v>
      </c>
      <c r="AG2208" s="4" t="s">
        <v>2935</v>
      </c>
      <c r="AH2208" s="4" t="s">
        <v>2935</v>
      </c>
      <c r="AI2208" s="4">
        <v>0.89173999999999998</v>
      </c>
      <c r="AJ2208" s="4">
        <v>0.96307299999999996</v>
      </c>
    </row>
    <row r="2209" spans="1:36" hidden="1" x14ac:dyDescent="0.3">
      <c r="A2209" s="1" t="s">
        <v>2203</v>
      </c>
      <c r="B2209" s="2">
        <v>7600444</v>
      </c>
      <c r="C2209" s="3" t="s">
        <v>2919</v>
      </c>
      <c r="D2209" s="4">
        <v>10451.665561600001</v>
      </c>
      <c r="E2209" s="3" t="s">
        <v>2925</v>
      </c>
      <c r="F2209" s="3" t="s">
        <v>3012</v>
      </c>
      <c r="G2209" s="3" t="s">
        <v>3525</v>
      </c>
      <c r="H2209" s="3" t="s">
        <v>3526</v>
      </c>
      <c r="I2209" s="3" t="s">
        <v>3527</v>
      </c>
      <c r="J2209" s="4">
        <v>-37.674985</v>
      </c>
      <c r="K2209" s="4">
        <v>-20.062450999999999</v>
      </c>
      <c r="L2209" s="4">
        <v>-2.383222</v>
      </c>
      <c r="M2209" s="4">
        <v>1.789264</v>
      </c>
      <c r="N2209" s="4" t="s">
        <v>2924</v>
      </c>
      <c r="O2209" s="4" t="s">
        <v>2924</v>
      </c>
      <c r="P2209" s="4">
        <v>1.77224</v>
      </c>
      <c r="Q2209" s="4" t="s">
        <v>2924</v>
      </c>
      <c r="R2209" s="4" t="s">
        <v>2924</v>
      </c>
      <c r="S2209" s="3" t="s">
        <v>6886</v>
      </c>
      <c r="T2209" s="5" t="s">
        <v>6887</v>
      </c>
      <c r="U2209" s="4">
        <v>10451.665561600001</v>
      </c>
      <c r="V2209" s="10">
        <v>9756.6655609999998</v>
      </c>
      <c r="W2209" s="4" t="s">
        <v>2935</v>
      </c>
      <c r="X2209" s="4">
        <v>24.614999999999998</v>
      </c>
      <c r="Y2209" s="5" t="s">
        <v>5572</v>
      </c>
      <c r="Z2209" s="4" t="s">
        <v>2924</v>
      </c>
      <c r="AA2209" s="10" t="s">
        <v>2924</v>
      </c>
      <c r="AB2209" s="10" t="s">
        <v>2924</v>
      </c>
      <c r="AC2209" s="4">
        <v>2.1438510000000002</v>
      </c>
      <c r="AD2209" s="4">
        <v>1.9963449819974</v>
      </c>
      <c r="AE2209" s="4">
        <v>2.1041524982676001</v>
      </c>
      <c r="AF2209" s="4" t="s">
        <v>2924</v>
      </c>
      <c r="AG2209" s="4" t="s">
        <v>2924</v>
      </c>
      <c r="AH2209" s="4" t="s">
        <v>2924</v>
      </c>
      <c r="AI2209" s="4">
        <v>1.77224</v>
      </c>
      <c r="AJ2209" s="4">
        <v>1.77224</v>
      </c>
    </row>
    <row r="2210" spans="1:36" hidden="1" x14ac:dyDescent="0.3">
      <c r="A2210" s="1" t="s">
        <v>2204</v>
      </c>
      <c r="B2210" s="2">
        <v>103386</v>
      </c>
      <c r="C2210" s="3" t="s">
        <v>2936</v>
      </c>
      <c r="D2210" s="4">
        <v>8153.4716600399997</v>
      </c>
      <c r="E2210" s="3" t="s">
        <v>2930</v>
      </c>
      <c r="F2210" s="3" t="s">
        <v>2958</v>
      </c>
      <c r="G2210" s="3" t="s">
        <v>2958</v>
      </c>
      <c r="H2210" s="3" t="s">
        <v>3118</v>
      </c>
      <c r="I2210" s="3" t="s">
        <v>3119</v>
      </c>
      <c r="J2210" s="4">
        <v>28.998114999999999</v>
      </c>
      <c r="K2210" s="4">
        <v>18.658308999999999</v>
      </c>
      <c r="L2210" s="4">
        <v>11.876768</v>
      </c>
      <c r="M2210" s="4">
        <v>1.7672289999999999</v>
      </c>
      <c r="N2210" s="4">
        <v>19.553846153846202</v>
      </c>
      <c r="O2210" s="4">
        <v>14.924638891001701</v>
      </c>
      <c r="P2210" s="4">
        <v>4.6623869999999998</v>
      </c>
      <c r="Q2210" s="4">
        <v>15.077980999999999</v>
      </c>
      <c r="R2210" s="4">
        <v>19.856321999999999</v>
      </c>
      <c r="S2210" s="3" t="s">
        <v>6888</v>
      </c>
      <c r="T2210" s="4">
        <v>177.94</v>
      </c>
      <c r="U2210" s="4">
        <v>8153.4716600399997</v>
      </c>
      <c r="V2210" s="10">
        <v>8209.2216599999992</v>
      </c>
      <c r="W2210" s="4">
        <v>0.65190513656288596</v>
      </c>
      <c r="X2210" s="4">
        <v>180.26</v>
      </c>
      <c r="Y2210" s="4">
        <v>125.77</v>
      </c>
      <c r="Z2210" s="4">
        <v>19.577511000000001</v>
      </c>
      <c r="AA2210" s="10">
        <v>31.6320907329</v>
      </c>
      <c r="AB2210" s="10">
        <v>30.096985565400001</v>
      </c>
      <c r="AC2210" s="4">
        <v>4.6516890000000002</v>
      </c>
      <c r="AD2210" s="4">
        <v>4.5739413511634002</v>
      </c>
      <c r="AE2210" s="4">
        <v>4.6462900268364997</v>
      </c>
      <c r="AF2210" s="4">
        <v>15.077980999999999</v>
      </c>
      <c r="AG2210" s="4" t="s">
        <v>2935</v>
      </c>
      <c r="AH2210" s="4" t="s">
        <v>2935</v>
      </c>
      <c r="AI2210" s="4">
        <v>4.6623869999999998</v>
      </c>
      <c r="AJ2210" s="4">
        <v>4.8097089999999998</v>
      </c>
    </row>
    <row r="2211" spans="1:36" hidden="1" x14ac:dyDescent="0.3">
      <c r="A2211" s="1" t="s">
        <v>2205</v>
      </c>
      <c r="B2211" s="2">
        <v>4279712</v>
      </c>
      <c r="C2211" s="3" t="s">
        <v>2936</v>
      </c>
      <c r="D2211" s="4">
        <v>1503.27484529</v>
      </c>
      <c r="E2211" s="3" t="s">
        <v>2977</v>
      </c>
      <c r="F2211" s="3" t="s">
        <v>2978</v>
      </c>
      <c r="G2211" s="3" t="s">
        <v>3167</v>
      </c>
      <c r="H2211" s="3" t="s">
        <v>3167</v>
      </c>
      <c r="I2211" s="3" t="s">
        <v>2980</v>
      </c>
      <c r="J2211" s="4">
        <v>-5.3486149999999997</v>
      </c>
      <c r="K2211" s="4">
        <v>6.5591400000000002</v>
      </c>
      <c r="L2211" s="4">
        <v>8.9010990000000003</v>
      </c>
      <c r="M2211" s="4">
        <v>3.1217480000000002</v>
      </c>
      <c r="N2211" s="4">
        <v>34.172413793103502</v>
      </c>
      <c r="O2211" s="4">
        <v>5.4570480000000003</v>
      </c>
      <c r="P2211" s="4">
        <v>0.77859800000000001</v>
      </c>
      <c r="Q2211" s="4">
        <v>10.961793999999999</v>
      </c>
      <c r="R2211" s="4">
        <v>11.724572</v>
      </c>
      <c r="S2211" s="3" t="s">
        <v>6889</v>
      </c>
      <c r="T2211" s="4">
        <v>9.91</v>
      </c>
      <c r="U2211" s="4">
        <v>1503.27484529</v>
      </c>
      <c r="V2211" s="10">
        <v>3827.1788449999999</v>
      </c>
      <c r="W2211" s="4">
        <v>6.05449041372351</v>
      </c>
      <c r="X2211" s="4">
        <v>12.39</v>
      </c>
      <c r="Y2211" s="5" t="s">
        <v>6890</v>
      </c>
      <c r="Z2211" s="4">
        <v>34.409722000000002</v>
      </c>
      <c r="AA2211" s="10">
        <v>88.0888888888</v>
      </c>
      <c r="AB2211" s="10">
        <v>46.442965601200001</v>
      </c>
      <c r="AC2211" s="4">
        <v>2.8151329999999999</v>
      </c>
      <c r="AD2211" s="4">
        <v>2.7630917609710002</v>
      </c>
      <c r="AE2211" s="4">
        <v>2.8058733113778001</v>
      </c>
      <c r="AF2211" s="4">
        <v>10.961793999999999</v>
      </c>
      <c r="AG2211" s="4">
        <v>10.552041009044499</v>
      </c>
      <c r="AH2211" s="4">
        <v>10.745602861639</v>
      </c>
      <c r="AI2211" s="4">
        <v>0.77859800000000001</v>
      </c>
      <c r="AJ2211" s="4">
        <v>0.77859800000000001</v>
      </c>
    </row>
    <row r="2212" spans="1:36" hidden="1" x14ac:dyDescent="0.3">
      <c r="A2212" s="1" t="s">
        <v>2206</v>
      </c>
      <c r="B2212" s="2">
        <v>4054105</v>
      </c>
      <c r="C2212" s="3" t="s">
        <v>2936</v>
      </c>
      <c r="D2212" s="4">
        <v>7575.2009111999996</v>
      </c>
      <c r="E2212" s="3" t="s">
        <v>2937</v>
      </c>
      <c r="F2212" s="3" t="s">
        <v>2967</v>
      </c>
      <c r="G2212" s="3" t="s">
        <v>3087</v>
      </c>
      <c r="H2212" s="3" t="s">
        <v>3088</v>
      </c>
      <c r="I2212" s="3" t="s">
        <v>3149</v>
      </c>
      <c r="J2212" s="4">
        <v>-8.1466899999999995</v>
      </c>
      <c r="K2212" s="4">
        <v>20.173884999999999</v>
      </c>
      <c r="L2212" s="4">
        <v>13.607305999999999</v>
      </c>
      <c r="M2212" s="4">
        <v>1.661673</v>
      </c>
      <c r="N2212" s="4">
        <v>27.141818000000001</v>
      </c>
      <c r="O2212" s="4">
        <v>24.368265999999998</v>
      </c>
      <c r="P2212" s="4">
        <v>5.1397880000000002</v>
      </c>
      <c r="Q2212" s="4">
        <v>18.946124999999999</v>
      </c>
      <c r="R2212" s="4">
        <v>32.321401999999999</v>
      </c>
      <c r="S2212" s="3" t="s">
        <v>6891</v>
      </c>
      <c r="T2212" s="4">
        <v>74.64</v>
      </c>
      <c r="U2212" s="4">
        <v>7575.2009111999996</v>
      </c>
      <c r="V2212" s="10">
        <v>7243.6909109999997</v>
      </c>
      <c r="W2212" s="4">
        <v>2.84030010718114</v>
      </c>
      <c r="X2212" s="4">
        <v>88.39</v>
      </c>
      <c r="Y2212" s="4">
        <v>57.05</v>
      </c>
      <c r="Z2212" s="4">
        <v>27.141818000000001</v>
      </c>
      <c r="AA2212" s="10">
        <v>27.1744274948</v>
      </c>
      <c r="AB2212" s="10">
        <v>30.1327390756</v>
      </c>
      <c r="AC2212" s="4">
        <v>1.2305900000000001</v>
      </c>
      <c r="AD2212" s="4">
        <v>1.232046361039</v>
      </c>
      <c r="AE2212" s="4">
        <v>1.2482090818816001</v>
      </c>
      <c r="AF2212" s="4">
        <v>18.946124999999999</v>
      </c>
      <c r="AG2212" s="4">
        <v>15.969519295635701</v>
      </c>
      <c r="AH2212" s="4">
        <v>18.162967866824399</v>
      </c>
      <c r="AI2212" s="4">
        <v>5.1397880000000002</v>
      </c>
      <c r="AJ2212" s="4">
        <v>6.1371479999999998</v>
      </c>
    </row>
    <row r="2213" spans="1:36" hidden="1" x14ac:dyDescent="0.3">
      <c r="A2213" s="1" t="s">
        <v>2207</v>
      </c>
      <c r="B2213" s="2">
        <v>4580570</v>
      </c>
      <c r="C2213" s="3" t="s">
        <v>2919</v>
      </c>
      <c r="D2213" s="4">
        <v>32397.709001849998</v>
      </c>
      <c r="E2213" s="3" t="s">
        <v>2930</v>
      </c>
      <c r="F2213" s="3" t="s">
        <v>2954</v>
      </c>
      <c r="G2213" s="3" t="s">
        <v>2955</v>
      </c>
      <c r="H2213" s="3" t="s">
        <v>3267</v>
      </c>
      <c r="I2213" s="3" t="s">
        <v>3512</v>
      </c>
      <c r="J2213" s="4">
        <v>342.09891399999998</v>
      </c>
      <c r="K2213" s="4">
        <v>84.263448999999994</v>
      </c>
      <c r="L2213" s="4">
        <v>33.710324999999997</v>
      </c>
      <c r="M2213" s="4">
        <v>13.397277000000001</v>
      </c>
      <c r="N2213" s="4">
        <v>62.118644067796602</v>
      </c>
      <c r="O2213" s="4">
        <v>15.6062021242927</v>
      </c>
      <c r="P2213" s="4">
        <v>4.4930729999999999</v>
      </c>
      <c r="Q2213" s="4" t="s">
        <v>2935</v>
      </c>
      <c r="R2213" s="4" t="s">
        <v>2935</v>
      </c>
      <c r="S2213" s="3" t="s">
        <v>6892</v>
      </c>
      <c r="T2213" s="4">
        <v>36.65</v>
      </c>
      <c r="U2213" s="4">
        <v>32397.709001849998</v>
      </c>
      <c r="V2213" s="10" t="s">
        <v>2935</v>
      </c>
      <c r="W2213" s="4" t="s">
        <v>2935</v>
      </c>
      <c r="X2213" s="4">
        <v>38.11</v>
      </c>
      <c r="Y2213" s="5" t="s">
        <v>6893</v>
      </c>
      <c r="Z2213" s="4">
        <v>62.013536000000002</v>
      </c>
      <c r="AA2213" s="10">
        <v>51.373703392199999</v>
      </c>
      <c r="AB2213" s="10">
        <v>50.214421746299998</v>
      </c>
      <c r="AC2213" s="4" t="s">
        <v>2935</v>
      </c>
      <c r="AD2213" s="4" t="s">
        <v>2935</v>
      </c>
      <c r="AE2213" s="4" t="s">
        <v>2935</v>
      </c>
      <c r="AF2213" s="4" t="s">
        <v>2935</v>
      </c>
      <c r="AG2213" s="4" t="s">
        <v>2935</v>
      </c>
      <c r="AH2213" s="4" t="s">
        <v>2935</v>
      </c>
      <c r="AI2213" s="4">
        <v>4.4930729999999999</v>
      </c>
      <c r="AJ2213" s="4">
        <v>4.63279</v>
      </c>
    </row>
    <row r="2214" spans="1:36" hidden="1" x14ac:dyDescent="0.3">
      <c r="A2214" s="1" t="s">
        <v>2208</v>
      </c>
      <c r="B2214" s="2">
        <v>5123418</v>
      </c>
      <c r="C2214" s="3" t="s">
        <v>2936</v>
      </c>
      <c r="D2214" s="4">
        <v>32404.35455136</v>
      </c>
      <c r="E2214" s="3" t="s">
        <v>3107</v>
      </c>
      <c r="F2214" s="3" t="s">
        <v>3108</v>
      </c>
      <c r="G2214" s="3" t="s">
        <v>3212</v>
      </c>
      <c r="H2214" s="3" t="s">
        <v>3474</v>
      </c>
      <c r="I2214" s="3" t="s">
        <v>2950</v>
      </c>
      <c r="J2214" s="4">
        <v>29.470372000000001</v>
      </c>
      <c r="K2214" s="4">
        <v>13.883763999999999</v>
      </c>
      <c r="L2214" s="4">
        <v>19.593122000000001</v>
      </c>
      <c r="M2214" s="4">
        <v>-2.6611470000000002</v>
      </c>
      <c r="N2214" s="4" t="s">
        <v>2924</v>
      </c>
      <c r="O2214" s="4">
        <v>52.700107000000003</v>
      </c>
      <c r="P2214" s="4">
        <v>170.86505199999999</v>
      </c>
      <c r="Q2214" s="4" t="s">
        <v>2924</v>
      </c>
      <c r="R2214" s="4">
        <v>46.523815999999997</v>
      </c>
      <c r="S2214" s="3" t="s">
        <v>6894</v>
      </c>
      <c r="T2214" s="4">
        <v>49.38</v>
      </c>
      <c r="U2214" s="4">
        <v>32404.35455136</v>
      </c>
      <c r="V2214" s="10">
        <v>31829.210551</v>
      </c>
      <c r="W2214" s="4" t="s">
        <v>2935</v>
      </c>
      <c r="X2214" s="4">
        <v>55.1</v>
      </c>
      <c r="Y2214" s="4">
        <v>29.55</v>
      </c>
      <c r="Z2214" s="4" t="s">
        <v>2924</v>
      </c>
      <c r="AA2214" s="10" t="s">
        <v>2924</v>
      </c>
      <c r="AB2214" s="10" t="s">
        <v>2924</v>
      </c>
      <c r="AC2214" s="4">
        <v>9.4624609999999993</v>
      </c>
      <c r="AD2214" s="4">
        <v>6.3927256952754004</v>
      </c>
      <c r="AE2214" s="4">
        <v>7.2892176157695001</v>
      </c>
      <c r="AF2214" s="4" t="s">
        <v>2924</v>
      </c>
      <c r="AG2214" s="4">
        <v>34.227942405515101</v>
      </c>
      <c r="AH2214" s="4">
        <v>41.695701508016199</v>
      </c>
      <c r="AI2214" s="4">
        <v>170.86505199999999</v>
      </c>
      <c r="AJ2214" s="4" t="s">
        <v>2924</v>
      </c>
    </row>
    <row r="2215" spans="1:36" hidden="1" x14ac:dyDescent="0.3">
      <c r="A2215" s="1" t="s">
        <v>2209</v>
      </c>
      <c r="B2215" s="2">
        <v>21466716</v>
      </c>
      <c r="C2215" s="3" t="s">
        <v>2936</v>
      </c>
      <c r="D2215" s="4">
        <v>2003.7761289</v>
      </c>
      <c r="E2215" s="3" t="s">
        <v>2930</v>
      </c>
      <c r="F2215" s="3" t="s">
        <v>2954</v>
      </c>
      <c r="G2215" s="3" t="s">
        <v>2954</v>
      </c>
      <c r="H2215" s="3" t="s">
        <v>3493</v>
      </c>
      <c r="I2215" s="3" t="s">
        <v>3522</v>
      </c>
      <c r="J2215" s="4">
        <v>52.159467999999997</v>
      </c>
      <c r="K2215" s="4">
        <v>-30.395136999999998</v>
      </c>
      <c r="L2215" s="4">
        <v>-17.625899</v>
      </c>
      <c r="M2215" s="4">
        <v>1.029412</v>
      </c>
      <c r="N2215" s="4" t="s">
        <v>2924</v>
      </c>
      <c r="O2215" s="4" t="s">
        <v>2924</v>
      </c>
      <c r="P2215" s="4">
        <v>3.0519769999999999</v>
      </c>
      <c r="Q2215" s="4">
        <v>60.631956000000002</v>
      </c>
      <c r="R2215" s="4" t="s">
        <v>2924</v>
      </c>
      <c r="S2215" s="3" t="s">
        <v>6895</v>
      </c>
      <c r="T2215" s="4">
        <v>13.74</v>
      </c>
      <c r="U2215" s="4">
        <v>2003.7761289</v>
      </c>
      <c r="V2215" s="10">
        <v>23540.266127999999</v>
      </c>
      <c r="W2215" s="4" t="s">
        <v>2935</v>
      </c>
      <c r="X2215" s="4">
        <v>21.38</v>
      </c>
      <c r="Y2215" s="4">
        <v>8.81</v>
      </c>
      <c r="Z2215" s="4" t="s">
        <v>2924</v>
      </c>
      <c r="AA2215" s="10">
        <v>29.067061561199999</v>
      </c>
      <c r="AB2215" s="10">
        <v>63.960525090700003</v>
      </c>
      <c r="AC2215" s="4">
        <v>5.4685629999999996</v>
      </c>
      <c r="AD2215" s="4">
        <v>4.0300623722997004</v>
      </c>
      <c r="AE2215" s="4">
        <v>4.8261894535826997</v>
      </c>
      <c r="AF2215" s="4">
        <v>60.631956000000002</v>
      </c>
      <c r="AG2215" s="4">
        <v>16.145587193415601</v>
      </c>
      <c r="AH2215" s="4">
        <v>28.556154701279802</v>
      </c>
      <c r="AI2215" s="4">
        <v>3.0519769999999999</v>
      </c>
      <c r="AJ2215" s="4" t="s">
        <v>2924</v>
      </c>
    </row>
    <row r="2216" spans="1:36" hidden="1" x14ac:dyDescent="0.3">
      <c r="A2216" s="1" t="s">
        <v>2210</v>
      </c>
      <c r="B2216" s="2">
        <v>7528766</v>
      </c>
      <c r="C2216" s="3" t="s">
        <v>2957</v>
      </c>
      <c r="D2216" s="4">
        <v>11627.93167428</v>
      </c>
      <c r="E2216" s="3" t="s">
        <v>2937</v>
      </c>
      <c r="F2216" s="3" t="s">
        <v>2938</v>
      </c>
      <c r="G2216" s="3" t="s">
        <v>2952</v>
      </c>
      <c r="H2216" s="3" t="s">
        <v>2952</v>
      </c>
      <c r="I2216" s="3" t="s">
        <v>3828</v>
      </c>
      <c r="J2216" s="4">
        <v>431.050228</v>
      </c>
      <c r="K2216" s="4">
        <v>240.05848</v>
      </c>
      <c r="L2216" s="4">
        <v>108.422939</v>
      </c>
      <c r="M2216" s="4">
        <v>22.421053000000001</v>
      </c>
      <c r="N2216" s="4" t="s">
        <v>2924</v>
      </c>
      <c r="O2216" s="4" t="s">
        <v>2924</v>
      </c>
      <c r="P2216" s="4">
        <v>27.690476</v>
      </c>
      <c r="Q2216" s="4" t="s">
        <v>2924</v>
      </c>
      <c r="R2216" s="4" t="s">
        <v>2924</v>
      </c>
      <c r="S2216" s="3" t="s">
        <v>6896</v>
      </c>
      <c r="T2216" s="4">
        <v>23.26</v>
      </c>
      <c r="U2216" s="4">
        <v>11627.93167428</v>
      </c>
      <c r="V2216" s="10">
        <v>11594.736674</v>
      </c>
      <c r="W2216" s="4" t="s">
        <v>2935</v>
      </c>
      <c r="X2216" s="4">
        <v>23.81</v>
      </c>
      <c r="Y2216" s="4">
        <v>3.47</v>
      </c>
      <c r="Z2216" s="4" t="s">
        <v>2924</v>
      </c>
      <c r="AA2216" s="10" t="s">
        <v>2924</v>
      </c>
      <c r="AB2216" s="10" t="s">
        <v>2924</v>
      </c>
      <c r="AC2216" s="4">
        <v>31.869695</v>
      </c>
      <c r="AD2216" s="4">
        <v>20.359802803061498</v>
      </c>
      <c r="AE2216" s="4">
        <v>26.714472582587199</v>
      </c>
      <c r="AF2216" s="4" t="s">
        <v>2924</v>
      </c>
      <c r="AG2216" s="4" t="s">
        <v>2924</v>
      </c>
      <c r="AH2216" s="4" t="s">
        <v>2924</v>
      </c>
      <c r="AI2216" s="4">
        <v>27.690476</v>
      </c>
      <c r="AJ2216" s="4">
        <v>40.452173999999999</v>
      </c>
    </row>
    <row r="2217" spans="1:36" hidden="1" x14ac:dyDescent="0.3">
      <c r="A2217" s="1" t="s">
        <v>2211</v>
      </c>
      <c r="B2217" s="2">
        <v>5995985</v>
      </c>
      <c r="C2217" s="3" t="s">
        <v>2941</v>
      </c>
      <c r="D2217" s="4">
        <v>1286.2264693499999</v>
      </c>
      <c r="E2217" s="3" t="s">
        <v>2920</v>
      </c>
      <c r="F2217" s="3" t="s">
        <v>2921</v>
      </c>
      <c r="G2217" s="3" t="s">
        <v>2942</v>
      </c>
      <c r="H2217" s="3" t="s">
        <v>2942</v>
      </c>
      <c r="I2217" s="3" t="s">
        <v>2943</v>
      </c>
      <c r="J2217" s="4">
        <v>-36.584269999999997</v>
      </c>
      <c r="K2217" s="4">
        <v>-23.688479999999998</v>
      </c>
      <c r="L2217" s="4">
        <v>-20.282485999999999</v>
      </c>
      <c r="M2217" s="4">
        <v>0.92989999999999995</v>
      </c>
      <c r="N2217" s="4" t="s">
        <v>2924</v>
      </c>
      <c r="O2217" s="4" t="s">
        <v>2924</v>
      </c>
      <c r="P2217" s="4">
        <v>3.8988670000000001</v>
      </c>
      <c r="Q2217" s="4" t="s">
        <v>2924</v>
      </c>
      <c r="R2217" s="4" t="s">
        <v>2924</v>
      </c>
      <c r="S2217" s="3" t="s">
        <v>6897</v>
      </c>
      <c r="T2217" s="4">
        <v>14.11</v>
      </c>
      <c r="U2217" s="4">
        <v>1286.2264693499999</v>
      </c>
      <c r="V2217" s="10">
        <v>1076.206469</v>
      </c>
      <c r="W2217" s="4" t="s">
        <v>2935</v>
      </c>
      <c r="X2217" s="4">
        <v>32.524999999999999</v>
      </c>
      <c r="Y2217" s="4">
        <v>12.62</v>
      </c>
      <c r="Z2217" s="4" t="s">
        <v>2924</v>
      </c>
      <c r="AA2217" s="10" t="s">
        <v>2924</v>
      </c>
      <c r="AB2217" s="10" t="s">
        <v>2924</v>
      </c>
      <c r="AC2217" s="4" t="s">
        <v>2935</v>
      </c>
      <c r="AD2217" s="4">
        <v>45.423930315500698</v>
      </c>
      <c r="AE2217" s="4" t="s">
        <v>2924</v>
      </c>
      <c r="AF2217" s="4" t="s">
        <v>2924</v>
      </c>
      <c r="AG2217" s="4" t="s">
        <v>2924</v>
      </c>
      <c r="AH2217" s="4" t="s">
        <v>2924</v>
      </c>
      <c r="AI2217" s="4">
        <v>3.8988670000000001</v>
      </c>
      <c r="AJ2217" s="4">
        <v>4.8438040000000004</v>
      </c>
    </row>
    <row r="2218" spans="1:36" hidden="1" x14ac:dyDescent="0.3">
      <c r="A2218" s="1" t="s">
        <v>2212</v>
      </c>
      <c r="B2218" s="2">
        <v>4095448</v>
      </c>
      <c r="C2218" s="3" t="s">
        <v>2936</v>
      </c>
      <c r="D2218" s="4">
        <v>32837.165865739997</v>
      </c>
      <c r="E2218" s="3" t="s">
        <v>2937</v>
      </c>
      <c r="F2218" s="3" t="s">
        <v>2938</v>
      </c>
      <c r="G2218" s="3" t="s">
        <v>2994</v>
      </c>
      <c r="H2218" s="3" t="s">
        <v>2995</v>
      </c>
      <c r="I2218" s="3" t="s">
        <v>3829</v>
      </c>
      <c r="J2218" s="4">
        <v>6.5421250000000004</v>
      </c>
      <c r="K2218" s="4">
        <v>10.580541999999999</v>
      </c>
      <c r="L2218" s="4">
        <v>8.2108709999999991</v>
      </c>
      <c r="M2218" s="4">
        <v>1.6459900000000001</v>
      </c>
      <c r="N2218" s="4">
        <v>35.128019000000002</v>
      </c>
      <c r="O2218" s="4">
        <v>51.883696</v>
      </c>
      <c r="P2218" s="4">
        <v>9.403511</v>
      </c>
      <c r="Q2218" s="4">
        <v>21.005773000000001</v>
      </c>
      <c r="R2218" s="4">
        <v>52.653523999999997</v>
      </c>
      <c r="S2218" s="3" t="s">
        <v>6898</v>
      </c>
      <c r="T2218" s="4">
        <v>290.86</v>
      </c>
      <c r="U2218" s="4">
        <v>32837.165865739997</v>
      </c>
      <c r="V2218" s="10">
        <v>36627.765865000001</v>
      </c>
      <c r="W2218" s="4">
        <v>1.8015540122395699</v>
      </c>
      <c r="X2218" s="4">
        <v>312.755</v>
      </c>
      <c r="Y2218" s="4">
        <v>242.81</v>
      </c>
      <c r="Z2218" s="4">
        <v>35.128019000000002</v>
      </c>
      <c r="AA2218" s="10">
        <v>30.7294087816</v>
      </c>
      <c r="AB2218" s="10">
        <v>30.7294087816</v>
      </c>
      <c r="AC2218" s="4">
        <v>4.4321010000000003</v>
      </c>
      <c r="AD2218" s="4">
        <v>4.5013989783157999</v>
      </c>
      <c r="AE2218" s="4">
        <v>4.5013989783157999</v>
      </c>
      <c r="AF2218" s="4">
        <v>21.005773000000001</v>
      </c>
      <c r="AG2218" s="4">
        <v>21.863133536513502</v>
      </c>
      <c r="AH2218" s="4">
        <v>21.863133536513502</v>
      </c>
      <c r="AI2218" s="4">
        <v>9.403511</v>
      </c>
      <c r="AJ2218" s="4" t="s">
        <v>2924</v>
      </c>
    </row>
    <row r="2219" spans="1:36" hidden="1" x14ac:dyDescent="0.3">
      <c r="A2219" s="1" t="s">
        <v>2213</v>
      </c>
      <c r="B2219" s="2">
        <v>4963895</v>
      </c>
      <c r="C2219" s="3" t="s">
        <v>2936</v>
      </c>
      <c r="D2219" s="4">
        <v>1976.89940858</v>
      </c>
      <c r="E2219" s="3" t="s">
        <v>2946</v>
      </c>
      <c r="F2219" s="3" t="s">
        <v>3022</v>
      </c>
      <c r="G2219" s="3" t="s">
        <v>3029</v>
      </c>
      <c r="H2219" s="3" t="s">
        <v>3150</v>
      </c>
      <c r="I2219" s="3" t="s">
        <v>3254</v>
      </c>
      <c r="J2219" s="4">
        <v>-20.560887999999998</v>
      </c>
      <c r="K2219" s="4">
        <v>2.130531</v>
      </c>
      <c r="L2219" s="4">
        <v>5.2767559999999998</v>
      </c>
      <c r="M2219" s="4">
        <v>2.21922</v>
      </c>
      <c r="N2219" s="4">
        <v>39.633370999999997</v>
      </c>
      <c r="O2219" s="4">
        <v>19.300419000000002</v>
      </c>
      <c r="P2219" s="4">
        <v>1.5149440000000001</v>
      </c>
      <c r="Q2219" s="4">
        <v>22.991329</v>
      </c>
      <c r="R2219" s="4">
        <v>24.758431999999999</v>
      </c>
      <c r="S2219" s="3" t="s">
        <v>6899</v>
      </c>
      <c r="T2219" s="4">
        <v>105.94</v>
      </c>
      <c r="U2219" s="4">
        <v>1976.89940858</v>
      </c>
      <c r="V2219" s="10">
        <v>1857.6994079999999</v>
      </c>
      <c r="W2219" s="4" t="s">
        <v>2935</v>
      </c>
      <c r="X2219" s="4">
        <v>138.85499999999999</v>
      </c>
      <c r="Y2219" s="4">
        <v>96.1</v>
      </c>
      <c r="Z2219" s="4">
        <v>39.633370999999997</v>
      </c>
      <c r="AA2219" s="10">
        <v>35.851099830700001</v>
      </c>
      <c r="AB2219" s="10">
        <v>39.382899628200001</v>
      </c>
      <c r="AC2219" s="4">
        <v>2.2049840000000001</v>
      </c>
      <c r="AD2219" s="4">
        <v>2.2620388529679998</v>
      </c>
      <c r="AE2219" s="4">
        <v>2.2391362719218999</v>
      </c>
      <c r="AF2219" s="4">
        <v>22.991329</v>
      </c>
      <c r="AG2219" s="4">
        <v>14.2982444333269</v>
      </c>
      <c r="AH2219" s="4">
        <v>15.8642135610589</v>
      </c>
      <c r="AI2219" s="4">
        <v>1.5149440000000001</v>
      </c>
      <c r="AJ2219" s="4">
        <v>2.4109600000000002</v>
      </c>
    </row>
    <row r="2220" spans="1:36" hidden="1" x14ac:dyDescent="0.3">
      <c r="A2220" s="1" t="s">
        <v>2214</v>
      </c>
      <c r="B2220" s="2">
        <v>5290844</v>
      </c>
      <c r="C2220" s="3" t="s">
        <v>2919</v>
      </c>
      <c r="D2220" s="4">
        <v>9121.21029232</v>
      </c>
      <c r="E2220" s="3" t="s">
        <v>2920</v>
      </c>
      <c r="F2220" s="3" t="s">
        <v>2921</v>
      </c>
      <c r="G2220" s="3" t="s">
        <v>2942</v>
      </c>
      <c r="H2220" s="3" t="s">
        <v>2942</v>
      </c>
      <c r="I2220" s="3" t="s">
        <v>2943</v>
      </c>
      <c r="J2220" s="4">
        <v>37.239868999999999</v>
      </c>
      <c r="K2220" s="4">
        <v>7.2773969999999997</v>
      </c>
      <c r="L2220" s="4">
        <v>6.820119</v>
      </c>
      <c r="M2220" s="5" t="s">
        <v>3830</v>
      </c>
      <c r="N2220" s="4">
        <v>2.228348</v>
      </c>
      <c r="O2220" s="4" t="s">
        <v>2924</v>
      </c>
      <c r="P2220" s="4">
        <v>1.7831220000000001</v>
      </c>
      <c r="Q2220" s="4" t="s">
        <v>2924</v>
      </c>
      <c r="R2220" s="4" t="s">
        <v>2924</v>
      </c>
      <c r="S2220" s="3" t="s">
        <v>6900</v>
      </c>
      <c r="T2220" s="4">
        <v>12.53</v>
      </c>
      <c r="U2220" s="4">
        <v>9121.21029232</v>
      </c>
      <c r="V2220" s="10">
        <v>4214.3522919999996</v>
      </c>
      <c r="W2220" s="4" t="s">
        <v>2935</v>
      </c>
      <c r="X2220" s="4">
        <v>13.055</v>
      </c>
      <c r="Y2220" s="5" t="s">
        <v>6901</v>
      </c>
      <c r="Z2220" s="4">
        <v>2.1287799999999999</v>
      </c>
      <c r="AA2220" s="10" t="s">
        <v>2924</v>
      </c>
      <c r="AB2220" s="10" t="s">
        <v>2924</v>
      </c>
      <c r="AC2220" s="4">
        <v>32.636761</v>
      </c>
      <c r="AD2220" s="4">
        <v>53.0738083885877</v>
      </c>
      <c r="AE2220" s="4">
        <v>33.711258427110103</v>
      </c>
      <c r="AF2220" s="4" t="s">
        <v>2924</v>
      </c>
      <c r="AG2220" s="4" t="s">
        <v>2924</v>
      </c>
      <c r="AH2220" s="4" t="s">
        <v>2924</v>
      </c>
      <c r="AI2220" s="4">
        <v>1.7831220000000001</v>
      </c>
      <c r="AJ2220" s="4">
        <v>1.7831220000000001</v>
      </c>
    </row>
    <row r="2221" spans="1:36" hidden="1" x14ac:dyDescent="0.3">
      <c r="A2221" s="1" t="s">
        <v>2215</v>
      </c>
      <c r="B2221" s="2">
        <v>6225324</v>
      </c>
      <c r="C2221" s="3" t="s">
        <v>2919</v>
      </c>
      <c r="D2221" s="4">
        <v>10047.7865084</v>
      </c>
      <c r="E2221" s="3" t="s">
        <v>3107</v>
      </c>
      <c r="F2221" s="3" t="s">
        <v>3108</v>
      </c>
      <c r="G2221" s="3" t="s">
        <v>3212</v>
      </c>
      <c r="H2221" s="3" t="s">
        <v>3213</v>
      </c>
      <c r="I2221" s="3" t="s">
        <v>3709</v>
      </c>
      <c r="J2221" s="4">
        <v>-27.104182000000002</v>
      </c>
      <c r="K2221" s="4">
        <v>11.955994</v>
      </c>
      <c r="L2221" s="4">
        <v>-9.8841000000000001</v>
      </c>
      <c r="M2221" s="4">
        <v>0.47916399999999998</v>
      </c>
      <c r="N2221" s="4" t="s">
        <v>2924</v>
      </c>
      <c r="O2221" s="4">
        <v>66.924565000000001</v>
      </c>
      <c r="P2221" s="5" t="s">
        <v>3831</v>
      </c>
      <c r="Q2221" s="4">
        <v>61.340561000000001</v>
      </c>
      <c r="R2221" s="4">
        <v>17.833817</v>
      </c>
      <c r="S2221" s="3" t="s">
        <v>6902</v>
      </c>
      <c r="T2221" s="4">
        <v>69.2</v>
      </c>
      <c r="U2221" s="4">
        <v>10047.7865084</v>
      </c>
      <c r="V2221" s="10">
        <v>8534.0055080000002</v>
      </c>
      <c r="W2221" s="4" t="s">
        <v>2935</v>
      </c>
      <c r="X2221" s="4">
        <v>108.84</v>
      </c>
      <c r="Y2221" s="4">
        <v>48.330100000000002</v>
      </c>
      <c r="Z2221" s="4" t="s">
        <v>2924</v>
      </c>
      <c r="AA2221" s="10" t="s">
        <v>2924</v>
      </c>
      <c r="AB2221" s="10" t="s">
        <v>2924</v>
      </c>
      <c r="AC2221" s="4">
        <v>2.1902979999999999</v>
      </c>
      <c r="AD2221" s="4">
        <v>1.9264418231649001</v>
      </c>
      <c r="AE2221" s="4">
        <v>2.1068125755142</v>
      </c>
      <c r="AF2221" s="4">
        <v>61.340561000000001</v>
      </c>
      <c r="AG2221" s="4">
        <v>34.361488374115602</v>
      </c>
      <c r="AH2221" s="4">
        <v>39.433984106090698</v>
      </c>
      <c r="AI2221" s="5" t="s">
        <v>3831</v>
      </c>
      <c r="AJ2221" s="4">
        <v>4.9726929999999996</v>
      </c>
    </row>
    <row r="2222" spans="1:36" hidden="1" x14ac:dyDescent="0.3">
      <c r="A2222" s="1" t="s">
        <v>2216</v>
      </c>
      <c r="B2222" s="2">
        <v>4004396</v>
      </c>
      <c r="C2222" s="3" t="s">
        <v>2936</v>
      </c>
      <c r="D2222" s="4">
        <v>24520.362960080001</v>
      </c>
      <c r="E2222" s="3" t="s">
        <v>2937</v>
      </c>
      <c r="F2222" s="3" t="s">
        <v>2967</v>
      </c>
      <c r="G2222" s="3" t="s">
        <v>2968</v>
      </c>
      <c r="H2222" s="3" t="s">
        <v>2969</v>
      </c>
      <c r="I2222" s="3" t="s">
        <v>3832</v>
      </c>
      <c r="J2222" s="4">
        <v>26.164964000000001</v>
      </c>
      <c r="K2222" s="4">
        <v>0.75621899999999997</v>
      </c>
      <c r="L2222" s="4">
        <v>2.2208760000000001</v>
      </c>
      <c r="M2222" s="4">
        <v>1.4425969999999999</v>
      </c>
      <c r="N2222" s="4">
        <v>52.195875999999998</v>
      </c>
      <c r="O2222" s="4">
        <v>45.571556999999999</v>
      </c>
      <c r="P2222" s="4">
        <v>18.607130000000002</v>
      </c>
      <c r="Q2222" s="4">
        <v>28.224246000000001</v>
      </c>
      <c r="R2222" s="4">
        <v>54.168061000000002</v>
      </c>
      <c r="S2222" s="3" t="s">
        <v>6903</v>
      </c>
      <c r="T2222" s="4">
        <v>50.63</v>
      </c>
      <c r="U2222" s="4">
        <v>24520.362960080001</v>
      </c>
      <c r="V2222" s="10">
        <v>25264.538960000002</v>
      </c>
      <c r="W2222" s="4">
        <v>1.3035749555599401</v>
      </c>
      <c r="X2222" s="4">
        <v>52.156999999999996</v>
      </c>
      <c r="Y2222" s="4">
        <v>39.619999999999997</v>
      </c>
      <c r="Z2222" s="4">
        <v>52.195875999999998</v>
      </c>
      <c r="AA2222" s="10">
        <v>46.879629629599997</v>
      </c>
      <c r="AB2222" s="10">
        <v>50.9992344574</v>
      </c>
      <c r="AC2222" s="4">
        <v>7.6313500000000003</v>
      </c>
      <c r="AD2222" s="4">
        <v>7.0481784666504996</v>
      </c>
      <c r="AE2222" s="4">
        <v>7.4831547632140003</v>
      </c>
      <c r="AF2222" s="4">
        <v>28.224246000000001</v>
      </c>
      <c r="AG2222" s="4">
        <v>30.398586659511601</v>
      </c>
      <c r="AH2222" s="4">
        <v>32.392987796012399</v>
      </c>
      <c r="AI2222" s="4">
        <v>18.607130000000002</v>
      </c>
      <c r="AJ2222" s="4" t="s">
        <v>2924</v>
      </c>
    </row>
    <row r="2223" spans="1:36" hidden="1" x14ac:dyDescent="0.3">
      <c r="A2223" s="1" t="s">
        <v>2217</v>
      </c>
      <c r="B2223" s="2">
        <v>19273577</v>
      </c>
      <c r="C2223" s="3" t="s">
        <v>2919</v>
      </c>
      <c r="D2223" s="4">
        <v>1649.373</v>
      </c>
      <c r="E2223" s="3" t="s">
        <v>2930</v>
      </c>
      <c r="F2223" s="3" t="s">
        <v>2958</v>
      </c>
      <c r="G2223" s="3" t="s">
        <v>2958</v>
      </c>
      <c r="H2223" s="3" t="s">
        <v>3118</v>
      </c>
      <c r="I2223" s="3" t="s">
        <v>3119</v>
      </c>
      <c r="J2223" s="4">
        <v>1021.457906</v>
      </c>
      <c r="K2223" s="4">
        <v>144.034853</v>
      </c>
      <c r="L2223" s="4">
        <v>174.93078299999999</v>
      </c>
      <c r="M2223" s="4">
        <v>22.854572000000001</v>
      </c>
      <c r="N2223" s="4" t="s">
        <v>2924</v>
      </c>
      <c r="O2223" s="4">
        <v>9.7493043162385007</v>
      </c>
      <c r="P2223" s="5" t="s">
        <v>3833</v>
      </c>
      <c r="Q2223" s="4">
        <v>30.970379000000001</v>
      </c>
      <c r="R2223" s="4">
        <v>70.609313</v>
      </c>
      <c r="S2223" s="3" t="s">
        <v>6904</v>
      </c>
      <c r="T2223" s="4">
        <v>109.23</v>
      </c>
      <c r="U2223" s="4">
        <v>1649.373</v>
      </c>
      <c r="V2223" s="10">
        <v>1387.473</v>
      </c>
      <c r="W2223" s="4" t="s">
        <v>2935</v>
      </c>
      <c r="X2223" s="4">
        <v>118.15</v>
      </c>
      <c r="Y2223" s="5" t="s">
        <v>4275</v>
      </c>
      <c r="Z2223" s="4" t="s">
        <v>2924</v>
      </c>
      <c r="AA2223" s="10" t="s">
        <v>2924</v>
      </c>
      <c r="AB2223" s="10" t="s">
        <v>2924</v>
      </c>
      <c r="AC2223" s="4">
        <v>1.3282339999999999</v>
      </c>
      <c r="AD2223" s="4">
        <v>1.1581484822826</v>
      </c>
      <c r="AE2223" s="4">
        <v>1.2216134218332999</v>
      </c>
      <c r="AF2223" s="4">
        <v>30.970379000000001</v>
      </c>
      <c r="AG2223" s="4">
        <v>29.026631799163201</v>
      </c>
      <c r="AH2223" s="4">
        <v>16.811062876052599</v>
      </c>
      <c r="AI2223" s="5" t="s">
        <v>3833</v>
      </c>
      <c r="AJ2223" s="5" t="s">
        <v>3833</v>
      </c>
    </row>
    <row r="2224" spans="1:36" hidden="1" x14ac:dyDescent="0.3">
      <c r="A2224" s="1" t="s">
        <v>2218</v>
      </c>
      <c r="B2224" s="2">
        <v>4677071</v>
      </c>
      <c r="C2224" s="3" t="s">
        <v>2919</v>
      </c>
      <c r="D2224" s="4">
        <v>60063.336641139998</v>
      </c>
      <c r="E2224" s="3" t="s">
        <v>2946</v>
      </c>
      <c r="F2224" s="3" t="s">
        <v>2947</v>
      </c>
      <c r="G2224" s="3" t="s">
        <v>2948</v>
      </c>
      <c r="H2224" s="3" t="s">
        <v>2990</v>
      </c>
      <c r="I2224" s="3" t="s">
        <v>2950</v>
      </c>
      <c r="J2224" s="4">
        <v>6.5735650000000003</v>
      </c>
      <c r="K2224" s="4">
        <v>2.5953810000000002</v>
      </c>
      <c r="L2224" s="4">
        <v>1.4562580000000001</v>
      </c>
      <c r="M2224" s="4">
        <v>2.1724459999999999</v>
      </c>
      <c r="N2224" s="4">
        <v>41.283903000000002</v>
      </c>
      <c r="O2224" s="4">
        <v>27.522601999999999</v>
      </c>
      <c r="P2224" s="4">
        <v>3.243954</v>
      </c>
      <c r="Q2224" s="4">
        <v>24.492629999999998</v>
      </c>
      <c r="R2224" s="4">
        <v>31.130673000000002</v>
      </c>
      <c r="S2224" s="3" t="s">
        <v>6905</v>
      </c>
      <c r="T2224" s="4">
        <v>560.14</v>
      </c>
      <c r="U2224" s="4">
        <v>60063.336641139998</v>
      </c>
      <c r="V2224" s="10">
        <v>68170.336641000002</v>
      </c>
      <c r="W2224" s="4">
        <v>0.58913842967829499</v>
      </c>
      <c r="X2224" s="5" t="s">
        <v>6906</v>
      </c>
      <c r="Y2224" s="4">
        <v>508.22</v>
      </c>
      <c r="Z2224" s="4">
        <v>40.960878000000001</v>
      </c>
      <c r="AA2224" s="10">
        <v>28.654447235199999</v>
      </c>
      <c r="AB2224" s="10">
        <v>30.698019047700001</v>
      </c>
      <c r="AC2224" s="4">
        <v>10.061151000000001</v>
      </c>
      <c r="AD2224" s="4">
        <v>9.0461115117430992</v>
      </c>
      <c r="AE2224" s="4">
        <v>9.7382444447022003</v>
      </c>
      <c r="AF2224" s="4">
        <v>24.492629999999998</v>
      </c>
      <c r="AG2224" s="4">
        <v>22.350519676032199</v>
      </c>
      <c r="AH2224" s="4">
        <v>24.0095366243245</v>
      </c>
      <c r="AI2224" s="4">
        <v>3.243954</v>
      </c>
      <c r="AJ2224" s="4" t="s">
        <v>2924</v>
      </c>
    </row>
    <row r="2225" spans="1:36" hidden="1" x14ac:dyDescent="0.3">
      <c r="A2225" s="1" t="s">
        <v>2219</v>
      </c>
      <c r="B2225" s="2">
        <v>4070608</v>
      </c>
      <c r="C2225" s="3" t="s">
        <v>2919</v>
      </c>
      <c r="D2225" s="4">
        <v>48467.184209359999</v>
      </c>
      <c r="E2225" s="3" t="s">
        <v>2925</v>
      </c>
      <c r="F2225" s="3" t="s">
        <v>2926</v>
      </c>
      <c r="G2225" s="3" t="s">
        <v>2927</v>
      </c>
      <c r="H2225" s="3" t="s">
        <v>2965</v>
      </c>
      <c r="I2225" s="3" t="s">
        <v>2966</v>
      </c>
      <c r="J2225" s="4">
        <v>11.44252</v>
      </c>
      <c r="K2225" s="4">
        <v>-4.2158410000000002</v>
      </c>
      <c r="L2225" s="4">
        <v>0.23327600000000001</v>
      </c>
      <c r="M2225" s="4">
        <v>3.8382260000000001</v>
      </c>
      <c r="N2225" s="4">
        <v>22.984580999999999</v>
      </c>
      <c r="O2225" s="4">
        <v>28.594636999999999</v>
      </c>
      <c r="P2225" s="4">
        <v>9.0959470000000007</v>
      </c>
      <c r="Q2225" s="4">
        <v>12.260180999999999</v>
      </c>
      <c r="R2225" s="4">
        <v>42.530624000000003</v>
      </c>
      <c r="S2225" s="3" t="s">
        <v>6907</v>
      </c>
      <c r="T2225" s="5" t="s">
        <v>6908</v>
      </c>
      <c r="U2225" s="4">
        <v>48467.184209359999</v>
      </c>
      <c r="V2225" s="10">
        <v>49852.398208999999</v>
      </c>
      <c r="W2225" s="4">
        <v>1.0062290368950599</v>
      </c>
      <c r="X2225" s="5" t="s">
        <v>6909</v>
      </c>
      <c r="Y2225" s="4">
        <v>127.52500000000001</v>
      </c>
      <c r="Z2225" s="4">
        <v>22.984580999999999</v>
      </c>
      <c r="AA2225" s="10">
        <v>22.416756176100002</v>
      </c>
      <c r="AB2225" s="10">
        <v>23.635945923200001</v>
      </c>
      <c r="AC2225" s="4">
        <v>2.347162</v>
      </c>
      <c r="AD2225" s="4">
        <v>2.2642201346597002</v>
      </c>
      <c r="AE2225" s="4">
        <v>2.3564258039042998</v>
      </c>
      <c r="AF2225" s="4">
        <v>12.260180999999999</v>
      </c>
      <c r="AG2225" s="4">
        <v>15.9201797105426</v>
      </c>
      <c r="AH2225" s="4">
        <v>16.645237594394501</v>
      </c>
      <c r="AI2225" s="4">
        <v>9.0959470000000007</v>
      </c>
      <c r="AJ2225" s="4">
        <v>9.0959470000000007</v>
      </c>
    </row>
    <row r="2226" spans="1:36" hidden="1" x14ac:dyDescent="0.3">
      <c r="A2226" s="1" t="s">
        <v>2220</v>
      </c>
      <c r="B2226" s="2">
        <v>4980858</v>
      </c>
      <c r="C2226" s="3" t="s">
        <v>2936</v>
      </c>
      <c r="D2226" s="4">
        <v>64930.681707600001</v>
      </c>
      <c r="E2226" s="3" t="s">
        <v>2925</v>
      </c>
      <c r="F2226" s="3" t="s">
        <v>2981</v>
      </c>
      <c r="G2226" s="3" t="s">
        <v>2982</v>
      </c>
      <c r="H2226" s="3" t="s">
        <v>3063</v>
      </c>
      <c r="I2226" s="3" t="s">
        <v>3759</v>
      </c>
      <c r="J2226" s="4">
        <v>131.20153199999999</v>
      </c>
      <c r="K2226" s="4">
        <v>52.948255000000003</v>
      </c>
      <c r="L2226" s="4">
        <v>18.755839999999999</v>
      </c>
      <c r="M2226" s="4">
        <v>4.3198410000000003</v>
      </c>
      <c r="N2226" s="4">
        <v>24.226524999999999</v>
      </c>
      <c r="O2226" s="4" t="s">
        <v>2924</v>
      </c>
      <c r="P2226" s="4">
        <v>9.2164719999999996</v>
      </c>
      <c r="Q2226" s="4">
        <v>14.008069000000001</v>
      </c>
      <c r="R2226" s="4" t="s">
        <v>2924</v>
      </c>
      <c r="S2226" s="3" t="s">
        <v>6910</v>
      </c>
      <c r="T2226" s="4">
        <v>241.49</v>
      </c>
      <c r="U2226" s="4">
        <v>64930.681707600001</v>
      </c>
      <c r="V2226" s="10">
        <v>86247.681706999996</v>
      </c>
      <c r="W2226" s="4">
        <v>0.66255331483705304</v>
      </c>
      <c r="X2226" s="4">
        <v>242.19990000000001</v>
      </c>
      <c r="Y2226" s="4">
        <v>103.60639999999999</v>
      </c>
      <c r="Z2226" s="4">
        <v>24.226524999999999</v>
      </c>
      <c r="AA2226" s="10">
        <v>17.671379229500001</v>
      </c>
      <c r="AB2226" s="10">
        <v>20.6871147775</v>
      </c>
      <c r="AC2226" s="4">
        <v>5.3720140000000001</v>
      </c>
      <c r="AD2226" s="4">
        <v>4.9062821285215001</v>
      </c>
      <c r="AE2226" s="4">
        <v>5.2349473729006997</v>
      </c>
      <c r="AF2226" s="4">
        <v>14.008069000000001</v>
      </c>
      <c r="AG2226" s="4">
        <v>13.554384710966</v>
      </c>
      <c r="AH2226" s="4">
        <v>14.7019829665901</v>
      </c>
      <c r="AI2226" s="4">
        <v>9.2164719999999996</v>
      </c>
      <c r="AJ2226" s="4">
        <v>10.412193</v>
      </c>
    </row>
    <row r="2227" spans="1:36" hidden="1" x14ac:dyDescent="0.3">
      <c r="A2227" s="1" t="s">
        <v>2221</v>
      </c>
      <c r="B2227" s="2">
        <v>4216479</v>
      </c>
      <c r="C2227" s="3" t="s">
        <v>2919</v>
      </c>
      <c r="D2227" s="4">
        <v>9797.1108466500009</v>
      </c>
      <c r="E2227" s="3" t="s">
        <v>3033</v>
      </c>
      <c r="F2227" s="3" t="s">
        <v>3033</v>
      </c>
      <c r="G2227" s="3" t="s">
        <v>3054</v>
      </c>
      <c r="H2227" s="3" t="s">
        <v>3055</v>
      </c>
      <c r="I2227" s="3" t="s">
        <v>3056</v>
      </c>
      <c r="J2227" s="4">
        <v>27.135421000000001</v>
      </c>
      <c r="K2227" s="4">
        <v>7.2873910000000004</v>
      </c>
      <c r="L2227" s="4">
        <v>-3.422571</v>
      </c>
      <c r="M2227" s="4">
        <v>6.2393039999999997</v>
      </c>
      <c r="N2227" s="4">
        <v>34.172018000000001</v>
      </c>
      <c r="O2227" s="4">
        <v>22.543500999999999</v>
      </c>
      <c r="P2227" s="4">
        <v>3.2208480000000002</v>
      </c>
      <c r="Q2227" s="4">
        <v>18.373654999999999</v>
      </c>
      <c r="R2227" s="4">
        <v>28.146274999999999</v>
      </c>
      <c r="S2227" s="3" t="s">
        <v>6911</v>
      </c>
      <c r="T2227" s="4">
        <v>148.99</v>
      </c>
      <c r="U2227" s="4">
        <v>9797.1108466500009</v>
      </c>
      <c r="V2227" s="10">
        <v>9681.5198459999992</v>
      </c>
      <c r="W2227" s="4">
        <v>1.2081347741459201</v>
      </c>
      <c r="X2227" s="4">
        <v>155.10329999999999</v>
      </c>
      <c r="Y2227" s="4">
        <v>100.55</v>
      </c>
      <c r="Z2227" s="4">
        <v>34.172018000000001</v>
      </c>
      <c r="AA2227" s="10">
        <v>25.112084948500002</v>
      </c>
      <c r="AB2227" s="10">
        <v>29.1122322569</v>
      </c>
      <c r="AC2227" s="4">
        <v>14.611608</v>
      </c>
      <c r="AD2227" s="4">
        <v>11.313151151639399</v>
      </c>
      <c r="AE2227" s="4">
        <v>13.1990727280164</v>
      </c>
      <c r="AF2227" s="4">
        <v>18.373654999999999</v>
      </c>
      <c r="AG2227" s="4">
        <v>13.2793863115958</v>
      </c>
      <c r="AH2227" s="4">
        <v>16.562063511016799</v>
      </c>
      <c r="AI2227" s="4">
        <v>3.2208480000000002</v>
      </c>
      <c r="AJ2227" s="4">
        <v>3.2208480000000002</v>
      </c>
    </row>
    <row r="2228" spans="1:36" hidden="1" x14ac:dyDescent="0.3">
      <c r="A2228" s="1" t="s">
        <v>2222</v>
      </c>
      <c r="B2228" s="2">
        <v>20262963</v>
      </c>
      <c r="C2228" s="3" t="s">
        <v>2919</v>
      </c>
      <c r="D2228" s="4">
        <v>11742.892900229999</v>
      </c>
      <c r="E2228" s="3" t="s">
        <v>2920</v>
      </c>
      <c r="F2228" s="3" t="s">
        <v>2921</v>
      </c>
      <c r="G2228" s="3" t="s">
        <v>3114</v>
      </c>
      <c r="H2228" s="3" t="s">
        <v>3114</v>
      </c>
      <c r="I2228" s="3" t="s">
        <v>3051</v>
      </c>
      <c r="J2228" s="4">
        <v>-2.32816</v>
      </c>
      <c r="K2228" s="4">
        <v>-4.6880639999999998</v>
      </c>
      <c r="L2228" s="4">
        <v>-3.4344169999999998</v>
      </c>
      <c r="M2228" s="4">
        <v>2.8404669999999999</v>
      </c>
      <c r="N2228" s="4">
        <v>10.348473</v>
      </c>
      <c r="O2228" s="4" t="s">
        <v>2924</v>
      </c>
      <c r="P2228" s="4">
        <v>1.716011</v>
      </c>
      <c r="Q2228" s="4" t="s">
        <v>2935</v>
      </c>
      <c r="R2228" s="4" t="s">
        <v>2924</v>
      </c>
      <c r="S2228" s="3" t="s">
        <v>6912</v>
      </c>
      <c r="T2228" s="4">
        <v>26.43</v>
      </c>
      <c r="U2228" s="4">
        <v>11742.892900229999</v>
      </c>
      <c r="V2228" s="10">
        <v>21740.3089</v>
      </c>
      <c r="W2228" s="4">
        <v>3.1782065834279201</v>
      </c>
      <c r="X2228" s="4">
        <v>31.655000000000001</v>
      </c>
      <c r="Y2228" s="4">
        <v>25.100100000000001</v>
      </c>
      <c r="Z2228" s="4">
        <v>10.348473</v>
      </c>
      <c r="AA2228" s="10">
        <v>6.3347874022999999</v>
      </c>
      <c r="AB2228" s="10">
        <v>6.6565253089</v>
      </c>
      <c r="AC2228" s="4">
        <v>9.5941220000000005</v>
      </c>
      <c r="AD2228" s="4">
        <v>7.7322437094609997</v>
      </c>
      <c r="AE2228" s="4">
        <v>8.1944728462907008</v>
      </c>
      <c r="AF2228" s="4" t="s">
        <v>2935</v>
      </c>
      <c r="AG2228" s="4">
        <v>8.5366148625065001</v>
      </c>
      <c r="AH2228" s="4">
        <v>8.7034612741309996</v>
      </c>
      <c r="AI2228" s="4">
        <v>1.716011</v>
      </c>
      <c r="AJ2228" s="4">
        <v>1.717349</v>
      </c>
    </row>
    <row r="2229" spans="1:36" hidden="1" x14ac:dyDescent="0.3">
      <c r="A2229" s="1" t="s">
        <v>2223</v>
      </c>
      <c r="B2229" s="2">
        <v>5720973</v>
      </c>
      <c r="C2229" s="3" t="s">
        <v>2936</v>
      </c>
      <c r="D2229" s="4">
        <v>515.94387979999999</v>
      </c>
      <c r="E2229" s="3" t="s">
        <v>2930</v>
      </c>
      <c r="F2229" s="3" t="s">
        <v>2954</v>
      </c>
      <c r="G2229" s="3" t="s">
        <v>2955</v>
      </c>
      <c r="H2229" s="3" t="s">
        <v>2956</v>
      </c>
      <c r="I2229" s="3"/>
      <c r="J2229" s="4">
        <v>19.343494</v>
      </c>
      <c r="K2229" s="4">
        <v>6.8205669999999996</v>
      </c>
      <c r="L2229" s="4">
        <v>5.3830229999999997</v>
      </c>
      <c r="M2229" s="4">
        <v>4.3032789999999999</v>
      </c>
      <c r="N2229" s="4">
        <v>7.6197600000000003</v>
      </c>
      <c r="O2229" s="4">
        <v>13.430078999999999</v>
      </c>
      <c r="P2229" s="4">
        <v>0.96365000000000001</v>
      </c>
      <c r="Q2229" s="4" t="s">
        <v>2935</v>
      </c>
      <c r="R2229" s="4">
        <v>50.220742000000001</v>
      </c>
      <c r="S2229" s="3" t="s">
        <v>6913</v>
      </c>
      <c r="T2229" s="5" t="s">
        <v>5143</v>
      </c>
      <c r="U2229" s="4">
        <v>515.94387979999999</v>
      </c>
      <c r="V2229" s="10">
        <v>517.92118900000003</v>
      </c>
      <c r="W2229" s="4">
        <v>7.0726915520628699</v>
      </c>
      <c r="X2229" s="5" t="s">
        <v>6914</v>
      </c>
      <c r="Y2229" s="4">
        <v>8.3699999999999992</v>
      </c>
      <c r="Z2229" s="4">
        <v>7.6197600000000003</v>
      </c>
      <c r="AA2229" s="10" t="s">
        <v>2935</v>
      </c>
      <c r="AB2229" s="10" t="s">
        <v>2935</v>
      </c>
      <c r="AC2229" s="4">
        <v>69.101783999999995</v>
      </c>
      <c r="AD2229" s="4" t="s">
        <v>2935</v>
      </c>
      <c r="AE2229" s="4" t="s">
        <v>2935</v>
      </c>
      <c r="AF2229" s="4" t="s">
        <v>2935</v>
      </c>
      <c r="AG2229" s="4" t="s">
        <v>2935</v>
      </c>
      <c r="AH2229" s="4" t="s">
        <v>2935</v>
      </c>
      <c r="AI2229" s="4">
        <v>0.96365000000000001</v>
      </c>
      <c r="AJ2229" s="4">
        <v>0.96365000000000001</v>
      </c>
    </row>
    <row r="2230" spans="1:36" hidden="1" x14ac:dyDescent="0.3">
      <c r="A2230" s="1" t="s">
        <v>2224</v>
      </c>
      <c r="B2230" s="2">
        <v>5720673</v>
      </c>
      <c r="C2230" s="3" t="s">
        <v>2936</v>
      </c>
      <c r="D2230" s="4">
        <v>1900.9047332800001</v>
      </c>
      <c r="E2230" s="3" t="s">
        <v>2930</v>
      </c>
      <c r="F2230" s="3" t="s">
        <v>2954</v>
      </c>
      <c r="G2230" s="3" t="s">
        <v>2955</v>
      </c>
      <c r="H2230" s="3" t="s">
        <v>2956</v>
      </c>
      <c r="I2230" s="3" t="s">
        <v>3002</v>
      </c>
      <c r="J2230" s="4">
        <v>22.985074999999998</v>
      </c>
      <c r="K2230" s="4">
        <v>8.9947090000000003</v>
      </c>
      <c r="L2230" s="4">
        <v>5.9125959999999997</v>
      </c>
      <c r="M2230" s="4">
        <v>3.4526050000000001</v>
      </c>
      <c r="N2230" s="4">
        <v>8.3400809999999996</v>
      </c>
      <c r="O2230" s="4">
        <v>25.952756000000001</v>
      </c>
      <c r="P2230" s="4">
        <v>0.99637200000000004</v>
      </c>
      <c r="Q2230" s="4" t="s">
        <v>2935</v>
      </c>
      <c r="R2230" s="4">
        <v>197.417877</v>
      </c>
      <c r="S2230" s="3" t="s">
        <v>6915</v>
      </c>
      <c r="T2230" s="4">
        <v>16.48</v>
      </c>
      <c r="U2230" s="4">
        <v>1900.9047332800001</v>
      </c>
      <c r="V2230" s="10">
        <v>1935.8210730000001</v>
      </c>
      <c r="W2230" s="4">
        <v>6.7961165048543704</v>
      </c>
      <c r="X2230" s="4">
        <v>16.928899999999999</v>
      </c>
      <c r="Y2230" s="4">
        <v>13.115</v>
      </c>
      <c r="Z2230" s="4">
        <v>8.3400809999999996</v>
      </c>
      <c r="AA2230" s="10" t="s">
        <v>2935</v>
      </c>
      <c r="AB2230" s="10" t="s">
        <v>2935</v>
      </c>
      <c r="AC2230" s="4">
        <v>84.477926999999994</v>
      </c>
      <c r="AD2230" s="4" t="s">
        <v>2935</v>
      </c>
      <c r="AE2230" s="4" t="s">
        <v>2935</v>
      </c>
      <c r="AF2230" s="4" t="s">
        <v>2935</v>
      </c>
      <c r="AG2230" s="4" t="s">
        <v>2935</v>
      </c>
      <c r="AH2230" s="4" t="s">
        <v>2935</v>
      </c>
      <c r="AI2230" s="4">
        <v>0.99637200000000004</v>
      </c>
      <c r="AJ2230" s="4">
        <v>0.99637200000000004</v>
      </c>
    </row>
    <row r="2231" spans="1:36" hidden="1" x14ac:dyDescent="0.3">
      <c r="A2231" s="1" t="s">
        <v>2225</v>
      </c>
      <c r="B2231" s="2">
        <v>4978055</v>
      </c>
      <c r="C2231" s="3" t="s">
        <v>2936</v>
      </c>
      <c r="D2231" s="4">
        <v>1361.86065132</v>
      </c>
      <c r="E2231" s="3" t="s">
        <v>3098</v>
      </c>
      <c r="F2231" s="3" t="s">
        <v>3098</v>
      </c>
      <c r="G2231" s="3" t="s">
        <v>3184</v>
      </c>
      <c r="H2231" s="3" t="s">
        <v>3185</v>
      </c>
      <c r="I2231" s="3" t="s">
        <v>3304</v>
      </c>
      <c r="J2231" s="4">
        <v>-13.225371000000001</v>
      </c>
      <c r="K2231" s="4">
        <v>3.0448719999999998</v>
      </c>
      <c r="L2231" s="4">
        <v>2.2257549999999999</v>
      </c>
      <c r="M2231" s="4">
        <v>12.216405</v>
      </c>
      <c r="N2231" s="4">
        <v>11.627485999999999</v>
      </c>
      <c r="O2231" s="4">
        <v>9.7869100000000007</v>
      </c>
      <c r="P2231" s="4">
        <v>1.269998</v>
      </c>
      <c r="Q2231" s="4">
        <v>4.1367279999999997</v>
      </c>
      <c r="R2231" s="4">
        <v>10.181225</v>
      </c>
      <c r="S2231" s="3" t="s">
        <v>6916</v>
      </c>
      <c r="T2231" s="4">
        <v>6.43</v>
      </c>
      <c r="U2231" s="4">
        <v>1361.86065132</v>
      </c>
      <c r="V2231" s="10">
        <v>1119.3086510000001</v>
      </c>
      <c r="W2231" s="4">
        <v>2.48833592534992</v>
      </c>
      <c r="X2231" s="5" t="s">
        <v>5147</v>
      </c>
      <c r="Y2231" s="4">
        <v>5.63</v>
      </c>
      <c r="Z2231" s="4">
        <v>11.627485999999999</v>
      </c>
      <c r="AA2231" s="10">
        <v>21.606182795599999</v>
      </c>
      <c r="AB2231" s="10">
        <v>14.827284047399999</v>
      </c>
      <c r="AC2231" s="4">
        <v>0.75928099999999998</v>
      </c>
      <c r="AD2231" s="4">
        <v>0.83348764935440001</v>
      </c>
      <c r="AE2231" s="4">
        <v>0.79429123183560002</v>
      </c>
      <c r="AF2231" s="4">
        <v>4.1367279999999997</v>
      </c>
      <c r="AG2231" s="4">
        <v>5.2946126727251999</v>
      </c>
      <c r="AH2231" s="4">
        <v>4.7300832873626</v>
      </c>
      <c r="AI2231" s="4">
        <v>1.269998</v>
      </c>
      <c r="AJ2231" s="4">
        <v>1.3522609999999999</v>
      </c>
    </row>
    <row r="2232" spans="1:36" hidden="1" x14ac:dyDescent="0.3">
      <c r="A2232" s="1" t="s">
        <v>2226</v>
      </c>
      <c r="B2232" s="2">
        <v>4985921</v>
      </c>
      <c r="C2232" s="3" t="s">
        <v>2936</v>
      </c>
      <c r="D2232" s="4">
        <v>17744.137157149999</v>
      </c>
      <c r="E2232" s="3" t="s">
        <v>3033</v>
      </c>
      <c r="F2232" s="3" t="s">
        <v>3033</v>
      </c>
      <c r="G2232" s="3" t="s">
        <v>3034</v>
      </c>
      <c r="H2232" s="3" t="s">
        <v>3073</v>
      </c>
      <c r="I2232" s="3" t="s">
        <v>3074</v>
      </c>
      <c r="J2232" s="4">
        <v>34.704445999999997</v>
      </c>
      <c r="K2232" s="4">
        <v>20.610620000000001</v>
      </c>
      <c r="L2232" s="4">
        <v>5.5827850000000003</v>
      </c>
      <c r="M2232" s="4">
        <v>1.9371529999999999</v>
      </c>
      <c r="N2232" s="4">
        <v>28.909624999999998</v>
      </c>
      <c r="O2232" s="4">
        <v>22.059200000000001</v>
      </c>
      <c r="P2232" s="4">
        <v>6.6972699999999996</v>
      </c>
      <c r="Q2232" s="4">
        <v>16.821069999999999</v>
      </c>
      <c r="R2232" s="4">
        <v>25.950790999999999</v>
      </c>
      <c r="S2232" s="3" t="s">
        <v>6917</v>
      </c>
      <c r="T2232" s="4">
        <v>137.87</v>
      </c>
      <c r="U2232" s="4">
        <v>17744.137157149999</v>
      </c>
      <c r="V2232" s="10">
        <v>19882.912156999999</v>
      </c>
      <c r="W2232" s="4">
        <v>1.47965474722565</v>
      </c>
      <c r="X2232" s="4">
        <v>138.26</v>
      </c>
      <c r="Y2232" s="4">
        <v>100.56</v>
      </c>
      <c r="Z2232" s="4">
        <v>28.909624999999998</v>
      </c>
      <c r="AA2232" s="10">
        <v>24.2634894935</v>
      </c>
      <c r="AB2232" s="10">
        <v>24.853801169499999</v>
      </c>
      <c r="AC2232" s="4">
        <v>2.7265969999999999</v>
      </c>
      <c r="AD2232" s="4">
        <v>2.6586479820059998</v>
      </c>
      <c r="AE2232" s="4">
        <v>2.6894509837121001</v>
      </c>
      <c r="AF2232" s="4">
        <v>16.821069999999999</v>
      </c>
      <c r="AG2232" s="4">
        <v>16.118568722655901</v>
      </c>
      <c r="AH2232" s="4">
        <v>16.464717582349</v>
      </c>
      <c r="AI2232" s="4">
        <v>6.6972699999999996</v>
      </c>
      <c r="AJ2232" s="4">
        <v>21.401738999999999</v>
      </c>
    </row>
    <row r="2233" spans="1:36" hidden="1" x14ac:dyDescent="0.3">
      <c r="A2233" s="1" t="s">
        <v>2227</v>
      </c>
      <c r="B2233" s="2">
        <v>4001600</v>
      </c>
      <c r="C2233" s="3" t="s">
        <v>2936</v>
      </c>
      <c r="D2233" s="4">
        <v>160746.85026569001</v>
      </c>
      <c r="E2233" s="3" t="s">
        <v>2937</v>
      </c>
      <c r="F2233" s="3" t="s">
        <v>2938</v>
      </c>
      <c r="G2233" s="3" t="s">
        <v>2952</v>
      </c>
      <c r="H2233" s="3" t="s">
        <v>2952</v>
      </c>
      <c r="I2233" s="3" t="s">
        <v>3205</v>
      </c>
      <c r="J2233" s="4">
        <v>51.000250000000001</v>
      </c>
      <c r="K2233" s="4">
        <v>2.330114</v>
      </c>
      <c r="L2233" s="4">
        <v>-3.791922</v>
      </c>
      <c r="M2233" s="4">
        <v>1.8898170000000001</v>
      </c>
      <c r="N2233" s="4">
        <v>34.387813000000001</v>
      </c>
      <c r="O2233" s="4">
        <v>22.090726</v>
      </c>
      <c r="P2233" s="4">
        <v>2.6302949999999998</v>
      </c>
      <c r="Q2233" s="4">
        <v>15.305277</v>
      </c>
      <c r="R2233" s="4">
        <v>21.399445</v>
      </c>
      <c r="S2233" s="3" t="s">
        <v>6918</v>
      </c>
      <c r="T2233" s="4">
        <v>120.77</v>
      </c>
      <c r="U2233" s="4">
        <v>160746.85026569001</v>
      </c>
      <c r="V2233" s="10">
        <v>199557.85026499999</v>
      </c>
      <c r="W2233" s="4">
        <v>2.0866109133062798</v>
      </c>
      <c r="X2233" s="5" t="s">
        <v>6919</v>
      </c>
      <c r="Y2233" s="4">
        <v>79.13</v>
      </c>
      <c r="Z2233" s="4">
        <v>34.387813000000001</v>
      </c>
      <c r="AA2233" s="10">
        <v>20.664579162599999</v>
      </c>
      <c r="AB2233" s="10">
        <v>21.694845834900001</v>
      </c>
      <c r="AC2233" s="4">
        <v>2.5247060000000001</v>
      </c>
      <c r="AD2233" s="4">
        <v>2.4068278454841998</v>
      </c>
      <c r="AE2233" s="4">
        <v>2.5027308160608999</v>
      </c>
      <c r="AF2233" s="4">
        <v>15.305277</v>
      </c>
      <c r="AG2233" s="4">
        <v>14.630790256820999</v>
      </c>
      <c r="AH2233" s="4">
        <v>15.2345892002017</v>
      </c>
      <c r="AI2233" s="4">
        <v>2.6302949999999998</v>
      </c>
      <c r="AJ2233" s="4" t="s">
        <v>2924</v>
      </c>
    </row>
    <row r="2234" spans="1:36" hidden="1" x14ac:dyDescent="0.3">
      <c r="A2234" s="1" t="s">
        <v>2228</v>
      </c>
      <c r="B2234" s="2">
        <v>5294421</v>
      </c>
      <c r="C2234" s="3" t="s">
        <v>2936</v>
      </c>
      <c r="D2234" s="4">
        <v>9273.39642155</v>
      </c>
      <c r="E2234" s="3" t="s">
        <v>2946</v>
      </c>
      <c r="F2234" s="3" t="s">
        <v>2947</v>
      </c>
      <c r="G2234" s="3" t="s">
        <v>2948</v>
      </c>
      <c r="H2234" s="3" t="s">
        <v>2949</v>
      </c>
      <c r="I2234" s="3" t="s">
        <v>2950</v>
      </c>
      <c r="J2234" s="4">
        <v>37.972973000000003</v>
      </c>
      <c r="K2234" s="4">
        <v>41.139066</v>
      </c>
      <c r="L2234" s="4">
        <v>32.219631999999997</v>
      </c>
      <c r="M2234" s="4">
        <v>18.061979999999998</v>
      </c>
      <c r="N2234" s="4" t="s">
        <v>2924</v>
      </c>
      <c r="O2234" s="4" t="s">
        <v>2924</v>
      </c>
      <c r="P2234" s="4" t="s">
        <v>2924</v>
      </c>
      <c r="Q2234" s="4" t="s">
        <v>2924</v>
      </c>
      <c r="R2234" s="4">
        <v>21.669397</v>
      </c>
      <c r="S2234" s="3" t="s">
        <v>6920</v>
      </c>
      <c r="T2234" s="4">
        <v>51.05</v>
      </c>
      <c r="U2234" s="4">
        <v>9273.39642155</v>
      </c>
      <c r="V2234" s="10">
        <v>8988.9644210000006</v>
      </c>
      <c r="W2234" s="4" t="s">
        <v>2935</v>
      </c>
      <c r="X2234" s="4">
        <v>51.58</v>
      </c>
      <c r="Y2234" s="4">
        <v>28.34</v>
      </c>
      <c r="Z2234" s="4" t="s">
        <v>2924</v>
      </c>
      <c r="AA2234" s="10" t="s">
        <v>2924</v>
      </c>
      <c r="AB2234" s="10" t="s">
        <v>2935</v>
      </c>
      <c r="AC2234" s="4">
        <v>12.265211000000001</v>
      </c>
      <c r="AD2234" s="4">
        <v>9.5259407483928005</v>
      </c>
      <c r="AE2234" s="4">
        <v>10.7661995486155</v>
      </c>
      <c r="AF2234" s="4" t="s">
        <v>2924</v>
      </c>
      <c r="AG2234" s="4" t="s">
        <v>2924</v>
      </c>
      <c r="AH2234" s="4" t="s">
        <v>2924</v>
      </c>
      <c r="AI2234" s="4" t="s">
        <v>2924</v>
      </c>
      <c r="AJ2234" s="4" t="s">
        <v>2924</v>
      </c>
    </row>
    <row r="2235" spans="1:36" hidden="1" x14ac:dyDescent="0.3">
      <c r="A2235" s="1" t="s">
        <v>2229</v>
      </c>
      <c r="B2235" s="2">
        <v>14719678</v>
      </c>
      <c r="C2235" s="3" t="s">
        <v>2941</v>
      </c>
      <c r="D2235" s="4">
        <v>1841.4444334</v>
      </c>
      <c r="E2235" s="3" t="s">
        <v>3107</v>
      </c>
      <c r="F2235" s="3" t="s">
        <v>3108</v>
      </c>
      <c r="G2235" s="3" t="s">
        <v>3109</v>
      </c>
      <c r="H2235" s="3" t="s">
        <v>3109</v>
      </c>
      <c r="I2235" s="3" t="s">
        <v>3239</v>
      </c>
      <c r="J2235" s="4">
        <v>26.264590999999999</v>
      </c>
      <c r="K2235" s="4">
        <v>6.0457520000000002</v>
      </c>
      <c r="L2235" s="4">
        <v>10.940170999999999</v>
      </c>
      <c r="M2235" s="4">
        <v>15.686275</v>
      </c>
      <c r="N2235" s="4" t="s">
        <v>2924</v>
      </c>
      <c r="O2235" s="4" t="s">
        <v>2924</v>
      </c>
      <c r="P2235" s="4">
        <v>11.094016999999999</v>
      </c>
      <c r="Q2235" s="4" t="s">
        <v>2924</v>
      </c>
      <c r="R2235" s="4" t="s">
        <v>2924</v>
      </c>
      <c r="S2235" s="3" t="s">
        <v>6921</v>
      </c>
      <c r="T2235" s="4">
        <v>6.49</v>
      </c>
      <c r="U2235" s="4">
        <v>1841.4444334</v>
      </c>
      <c r="V2235" s="10">
        <v>1711.5353230000001</v>
      </c>
      <c r="W2235" s="4" t="s">
        <v>2935</v>
      </c>
      <c r="X2235" s="5" t="s">
        <v>6087</v>
      </c>
      <c r="Y2235" s="4">
        <v>3.33</v>
      </c>
      <c r="Z2235" s="4" t="s">
        <v>2924</v>
      </c>
      <c r="AA2235" s="10" t="s">
        <v>2924</v>
      </c>
      <c r="AB2235" s="10" t="s">
        <v>2924</v>
      </c>
      <c r="AC2235" s="4">
        <v>19.982485</v>
      </c>
      <c r="AD2235" s="4">
        <v>15.861942531185701</v>
      </c>
      <c r="AE2235" s="4">
        <v>17.887278744206199</v>
      </c>
      <c r="AF2235" s="4" t="s">
        <v>2924</v>
      </c>
      <c r="AG2235" s="4" t="s">
        <v>2924</v>
      </c>
      <c r="AH2235" s="4" t="s">
        <v>2924</v>
      </c>
      <c r="AI2235" s="4">
        <v>11.094016999999999</v>
      </c>
      <c r="AJ2235" s="4">
        <v>14.295154</v>
      </c>
    </row>
    <row r="2236" spans="1:36" hidden="1" x14ac:dyDescent="0.3">
      <c r="A2236" s="1" t="s">
        <v>2230</v>
      </c>
      <c r="B2236" s="2">
        <v>4156274</v>
      </c>
      <c r="C2236" s="3" t="s">
        <v>2919</v>
      </c>
      <c r="D2236" s="4">
        <v>4667.9632077300002</v>
      </c>
      <c r="E2236" s="3" t="s">
        <v>2937</v>
      </c>
      <c r="F2236" s="3" t="s">
        <v>2938</v>
      </c>
      <c r="G2236" s="3" t="s">
        <v>3039</v>
      </c>
      <c r="H2236" s="3" t="s">
        <v>3039</v>
      </c>
      <c r="I2236" s="3" t="s">
        <v>3199</v>
      </c>
      <c r="J2236" s="4">
        <v>54.639175000000002</v>
      </c>
      <c r="K2236" s="4">
        <v>15.986855</v>
      </c>
      <c r="L2236" s="4">
        <v>15.6738</v>
      </c>
      <c r="M2236" s="4">
        <v>-1.0880320000000001</v>
      </c>
      <c r="N2236" s="4">
        <v>15.923567</v>
      </c>
      <c r="O2236" s="4" t="s">
        <v>2924</v>
      </c>
      <c r="P2236" s="4">
        <v>2.2754850000000002</v>
      </c>
      <c r="Q2236" s="4">
        <v>9.1105300000000007</v>
      </c>
      <c r="R2236" s="4" t="s">
        <v>2924</v>
      </c>
      <c r="S2236" s="3" t="s">
        <v>6922</v>
      </c>
      <c r="T2236" s="4">
        <v>60</v>
      </c>
      <c r="U2236" s="4">
        <v>4667.9632077300002</v>
      </c>
      <c r="V2236" s="10">
        <v>6436.4982069999996</v>
      </c>
      <c r="W2236" s="5" t="s">
        <v>6923</v>
      </c>
      <c r="X2236" s="4">
        <v>65.150000000000006</v>
      </c>
      <c r="Y2236" s="4">
        <v>38.43</v>
      </c>
      <c r="Z2236" s="4">
        <v>15.923567</v>
      </c>
      <c r="AA2236" s="10">
        <v>16.415868672999999</v>
      </c>
      <c r="AB2236" s="10">
        <v>16.460905349699999</v>
      </c>
      <c r="AC2236" s="4">
        <v>0.82259499999999997</v>
      </c>
      <c r="AD2236" s="4">
        <v>0.85048887723690003</v>
      </c>
      <c r="AE2236" s="4">
        <v>0.84106138579019996</v>
      </c>
      <c r="AF2236" s="4">
        <v>9.1105300000000007</v>
      </c>
      <c r="AG2236" s="4">
        <v>9.6225104570922007</v>
      </c>
      <c r="AH2236" s="4">
        <v>9.4481184712330997</v>
      </c>
      <c r="AI2236" s="4">
        <v>2.2754850000000002</v>
      </c>
      <c r="AJ2236" s="4">
        <v>2.8673839999999999</v>
      </c>
    </row>
    <row r="2237" spans="1:36" hidden="1" x14ac:dyDescent="0.3">
      <c r="A2237" s="1" t="s">
        <v>2231</v>
      </c>
      <c r="B2237" s="2">
        <v>22795226</v>
      </c>
      <c r="C2237" s="3" t="s">
        <v>2936</v>
      </c>
      <c r="D2237" s="4">
        <v>1180.24569288</v>
      </c>
      <c r="E2237" s="3" t="s">
        <v>2925</v>
      </c>
      <c r="F2237" s="3" t="s">
        <v>2981</v>
      </c>
      <c r="G2237" s="3" t="s">
        <v>2982</v>
      </c>
      <c r="H2237" s="3" t="s">
        <v>2983</v>
      </c>
      <c r="I2237" s="3" t="s">
        <v>3513</v>
      </c>
      <c r="J2237" s="4">
        <v>189.56521699999999</v>
      </c>
      <c r="K2237" s="4">
        <v>47.182319999999997</v>
      </c>
      <c r="L2237" s="4">
        <v>21.866423000000001</v>
      </c>
      <c r="M2237" s="4">
        <v>19.676549999999999</v>
      </c>
      <c r="N2237" s="4" t="s">
        <v>2924</v>
      </c>
      <c r="O2237" s="4">
        <v>20.429448000000001</v>
      </c>
      <c r="P2237" s="4">
        <v>15.952095999999999</v>
      </c>
      <c r="Q2237" s="4">
        <v>25.989284999999999</v>
      </c>
      <c r="R2237" s="4">
        <v>17.456627000000001</v>
      </c>
      <c r="S2237" s="3" t="s">
        <v>6924</v>
      </c>
      <c r="T2237" s="4">
        <v>13.32</v>
      </c>
      <c r="U2237" s="4">
        <v>1180.24569288</v>
      </c>
      <c r="V2237" s="10">
        <v>1083.7466919999999</v>
      </c>
      <c r="W2237" s="4" t="s">
        <v>2935</v>
      </c>
      <c r="X2237" s="4">
        <v>13.71</v>
      </c>
      <c r="Y2237" s="4">
        <v>3.56</v>
      </c>
      <c r="Z2237" s="4" t="s">
        <v>2924</v>
      </c>
      <c r="AA2237" s="10">
        <v>50.378214825999997</v>
      </c>
      <c r="AB2237" s="10">
        <v>75.656026354600002</v>
      </c>
      <c r="AC2237" s="4">
        <v>1.254675</v>
      </c>
      <c r="AD2237" s="4">
        <v>1.1064559253485999</v>
      </c>
      <c r="AE2237" s="4">
        <v>1.1860045238920001</v>
      </c>
      <c r="AF2237" s="4">
        <v>25.989284999999999</v>
      </c>
      <c r="AG2237" s="4">
        <v>10.225684658265299</v>
      </c>
      <c r="AH2237" s="4">
        <v>12.709903950948</v>
      </c>
      <c r="AI2237" s="4">
        <v>15.952095999999999</v>
      </c>
      <c r="AJ2237" s="4" t="s">
        <v>2924</v>
      </c>
    </row>
    <row r="2238" spans="1:36" hidden="1" x14ac:dyDescent="0.3">
      <c r="A2238" s="1" t="s">
        <v>2232</v>
      </c>
      <c r="B2238" s="2">
        <v>106554287</v>
      </c>
      <c r="C2238" s="3" t="s">
        <v>2936</v>
      </c>
      <c r="D2238" s="4">
        <v>4560.00598816</v>
      </c>
      <c r="E2238" s="3" t="s">
        <v>2937</v>
      </c>
      <c r="F2238" s="3" t="s">
        <v>3060</v>
      </c>
      <c r="G2238" s="3" t="s">
        <v>3178</v>
      </c>
      <c r="H2238" s="3" t="s">
        <v>3179</v>
      </c>
      <c r="I2238" s="3" t="s">
        <v>3518</v>
      </c>
      <c r="J2238" s="4">
        <v>38.544210999999997</v>
      </c>
      <c r="K2238" s="4">
        <v>-0.45630100000000001</v>
      </c>
      <c r="L2238" s="4">
        <v>-1.9363760000000001</v>
      </c>
      <c r="M2238" s="4">
        <v>4.0733949999999997</v>
      </c>
      <c r="N2238" s="4" t="s">
        <v>2935</v>
      </c>
      <c r="O2238" s="4" t="s">
        <v>2935</v>
      </c>
      <c r="P2238" s="4" t="s">
        <v>2935</v>
      </c>
      <c r="Q2238" s="4" t="s">
        <v>2935</v>
      </c>
      <c r="R2238" s="4" t="s">
        <v>2935</v>
      </c>
      <c r="S2238" s="3" t="s">
        <v>6925</v>
      </c>
      <c r="T2238" s="4">
        <v>28.36</v>
      </c>
      <c r="U2238" s="4">
        <v>4560.00598816</v>
      </c>
      <c r="V2238" s="10">
        <v>5208.0059879999999</v>
      </c>
      <c r="W2238" s="4" t="s">
        <v>2935</v>
      </c>
      <c r="X2238" s="4">
        <v>32.82</v>
      </c>
      <c r="Y2238" s="4">
        <v>18.75</v>
      </c>
      <c r="Z2238" s="4" t="s">
        <v>2935</v>
      </c>
      <c r="AA2238" s="10">
        <v>78.450899031800006</v>
      </c>
      <c r="AB2238" s="10">
        <v>224.13656840269999</v>
      </c>
      <c r="AC2238" s="4" t="s">
        <v>2935</v>
      </c>
      <c r="AD2238" s="4">
        <v>0.77286518394449999</v>
      </c>
      <c r="AE2238" s="4">
        <v>1.1447656233451</v>
      </c>
      <c r="AF2238" s="4" t="s">
        <v>2935</v>
      </c>
      <c r="AG2238" s="4">
        <v>25.641118242935502</v>
      </c>
      <c r="AH2238" s="4">
        <v>44.005953200973103</v>
      </c>
      <c r="AI2238" s="4" t="s">
        <v>2935</v>
      </c>
      <c r="AJ2238" s="4" t="s">
        <v>2935</v>
      </c>
    </row>
    <row r="2239" spans="1:36" hidden="1" x14ac:dyDescent="0.3">
      <c r="A2239" s="1" t="s">
        <v>2233</v>
      </c>
      <c r="B2239" s="2">
        <v>5181255</v>
      </c>
      <c r="C2239" s="3" t="s">
        <v>2941</v>
      </c>
      <c r="D2239" s="4">
        <v>1806.84916595</v>
      </c>
      <c r="E2239" s="3" t="s">
        <v>2920</v>
      </c>
      <c r="F2239" s="3" t="s">
        <v>2961</v>
      </c>
      <c r="G2239" s="3" t="s">
        <v>2962</v>
      </c>
      <c r="H2239" s="3" t="s">
        <v>3090</v>
      </c>
      <c r="I2239" s="3" t="s">
        <v>3246</v>
      </c>
      <c r="J2239" s="4">
        <v>52.638747000000002</v>
      </c>
      <c r="K2239" s="4">
        <v>-17.485734999999998</v>
      </c>
      <c r="L2239" s="4">
        <v>-10.857029000000001</v>
      </c>
      <c r="M2239" s="4">
        <v>-0.488346</v>
      </c>
      <c r="N2239" s="4" t="s">
        <v>2924</v>
      </c>
      <c r="O2239" s="4" t="s">
        <v>2924</v>
      </c>
      <c r="P2239" s="4">
        <v>6.5084200000000001</v>
      </c>
      <c r="Q2239" s="4" t="s">
        <v>2924</v>
      </c>
      <c r="R2239" s="4" t="s">
        <v>2924</v>
      </c>
      <c r="S2239" s="3" t="s">
        <v>6926</v>
      </c>
      <c r="T2239" s="4">
        <v>44.83</v>
      </c>
      <c r="U2239" s="4">
        <v>1806.84916595</v>
      </c>
      <c r="V2239" s="10">
        <v>1581.0331650000001</v>
      </c>
      <c r="W2239" s="4" t="s">
        <v>2935</v>
      </c>
      <c r="X2239" s="4">
        <v>66.540000000000006</v>
      </c>
      <c r="Y2239" s="4">
        <v>28.54</v>
      </c>
      <c r="Z2239" s="4" t="s">
        <v>2924</v>
      </c>
      <c r="AA2239" s="10" t="s">
        <v>2924</v>
      </c>
      <c r="AB2239" s="10" t="s">
        <v>2924</v>
      </c>
      <c r="AC2239" s="4">
        <v>12.323612000000001</v>
      </c>
      <c r="AD2239" s="4">
        <v>9.0053083213910998</v>
      </c>
      <c r="AE2239" s="4">
        <v>11.293961250596</v>
      </c>
      <c r="AF2239" s="4" t="s">
        <v>2924</v>
      </c>
      <c r="AG2239" s="4" t="s">
        <v>2924</v>
      </c>
      <c r="AH2239" s="4" t="s">
        <v>2924</v>
      </c>
      <c r="AI2239" s="4">
        <v>6.5084200000000001</v>
      </c>
      <c r="AJ2239" s="4">
        <v>6.5084200000000001</v>
      </c>
    </row>
    <row r="2240" spans="1:36" hidden="1" x14ac:dyDescent="0.3">
      <c r="A2240" s="1" t="s">
        <v>2234</v>
      </c>
      <c r="B2240" s="2">
        <v>4250588</v>
      </c>
      <c r="C2240" s="3" t="s">
        <v>2936</v>
      </c>
      <c r="D2240" s="4">
        <v>9203.8688509500007</v>
      </c>
      <c r="E2240" s="3" t="s">
        <v>2930</v>
      </c>
      <c r="F2240" s="3" t="s">
        <v>2958</v>
      </c>
      <c r="G2240" s="3" t="s">
        <v>2958</v>
      </c>
      <c r="H2240" s="3" t="s">
        <v>2959</v>
      </c>
      <c r="I2240" s="3" t="s">
        <v>3160</v>
      </c>
      <c r="J2240" s="4">
        <v>59.813084000000003</v>
      </c>
      <c r="K2240" s="4">
        <v>13.630042</v>
      </c>
      <c r="L2240" s="4">
        <v>8.0370259999999991</v>
      </c>
      <c r="M2240" s="4">
        <v>3.650973</v>
      </c>
      <c r="N2240" s="4">
        <v>95.493506493506501</v>
      </c>
      <c r="O2240" s="4">
        <v>29.8398798632373</v>
      </c>
      <c r="P2240" s="4">
        <v>14.534492999999999</v>
      </c>
      <c r="Q2240" s="4">
        <v>18.573058</v>
      </c>
      <c r="R2240" s="4">
        <v>24.635777000000001</v>
      </c>
      <c r="S2240" s="3" t="s">
        <v>6927</v>
      </c>
      <c r="T2240" s="4">
        <v>73.53</v>
      </c>
      <c r="U2240" s="4">
        <v>9203.8688509500007</v>
      </c>
      <c r="V2240" s="10">
        <v>12287.210849999999</v>
      </c>
      <c r="W2240" s="4">
        <v>0.598395212838297</v>
      </c>
      <c r="X2240" s="4">
        <v>74.529899999999998</v>
      </c>
      <c r="Y2240" s="4">
        <v>41.49</v>
      </c>
      <c r="Z2240" s="4">
        <v>95</v>
      </c>
      <c r="AA2240" s="10">
        <v>35.126355515199997</v>
      </c>
      <c r="AB2240" s="10">
        <v>41.016801659999999</v>
      </c>
      <c r="AC2240" s="4">
        <v>5.2848629999999996</v>
      </c>
      <c r="AD2240" s="4">
        <v>4.2626308844944001</v>
      </c>
      <c r="AE2240" s="4">
        <v>4.8963075532904998</v>
      </c>
      <c r="AF2240" s="4">
        <v>18.573058</v>
      </c>
      <c r="AG2240" s="4">
        <v>12.652740944234401</v>
      </c>
      <c r="AH2240" s="4">
        <v>15.1506164544043</v>
      </c>
      <c r="AI2240" s="4">
        <v>14.534492999999999</v>
      </c>
      <c r="AJ2240" s="4" t="s">
        <v>2924</v>
      </c>
    </row>
    <row r="2241" spans="1:36" hidden="1" x14ac:dyDescent="0.3">
      <c r="A2241" s="1" t="s">
        <v>2235</v>
      </c>
      <c r="B2241" s="2">
        <v>105364</v>
      </c>
      <c r="C2241" s="3" t="s">
        <v>2936</v>
      </c>
      <c r="D2241" s="4">
        <v>7006.2195877100003</v>
      </c>
      <c r="E2241" s="3" t="s">
        <v>2937</v>
      </c>
      <c r="F2241" s="3" t="s">
        <v>3060</v>
      </c>
      <c r="G2241" s="3" t="s">
        <v>3178</v>
      </c>
      <c r="H2241" s="3" t="s">
        <v>3179</v>
      </c>
      <c r="I2241" s="3" t="s">
        <v>3834</v>
      </c>
      <c r="J2241" s="4">
        <v>54.039980999999997</v>
      </c>
      <c r="K2241" s="4">
        <v>19.790310999999999</v>
      </c>
      <c r="L2241" s="4">
        <v>13.682838</v>
      </c>
      <c r="M2241" s="5" t="s">
        <v>3835</v>
      </c>
      <c r="N2241" s="4">
        <v>15.499110999999999</v>
      </c>
      <c r="O2241" s="4">
        <v>65.611880999999997</v>
      </c>
      <c r="P2241" s="4">
        <v>2.2925979999999999</v>
      </c>
      <c r="Q2241" s="4">
        <v>5.4578340000000001</v>
      </c>
      <c r="R2241" s="4" t="s">
        <v>2924</v>
      </c>
      <c r="S2241" s="3" t="s">
        <v>6928</v>
      </c>
      <c r="T2241" s="4">
        <v>165.67</v>
      </c>
      <c r="U2241" s="4">
        <v>7006.2195877100003</v>
      </c>
      <c r="V2241" s="10">
        <v>15601.219587</v>
      </c>
      <c r="W2241" s="4">
        <v>1.9556950564375</v>
      </c>
      <c r="X2241" s="5" t="s">
        <v>6929</v>
      </c>
      <c r="Y2241" s="5" t="s">
        <v>6930</v>
      </c>
      <c r="Z2241" s="4">
        <v>15.499110999999999</v>
      </c>
      <c r="AA2241" s="10">
        <v>12.7181164259</v>
      </c>
      <c r="AB2241" s="10">
        <v>13.857162573</v>
      </c>
      <c r="AC2241" s="5" t="s">
        <v>6931</v>
      </c>
      <c r="AD2241" s="4">
        <v>1.1666401217213</v>
      </c>
      <c r="AE2241" s="4">
        <v>1.2235567451174001</v>
      </c>
      <c r="AF2241" s="4">
        <v>5.4578340000000001</v>
      </c>
      <c r="AG2241" s="4">
        <v>5.3011279602446004</v>
      </c>
      <c r="AH2241" s="4">
        <v>5.5206833615241004</v>
      </c>
      <c r="AI2241" s="4">
        <v>2.2925979999999999</v>
      </c>
      <c r="AJ2241" s="4">
        <v>4.8318599999999998</v>
      </c>
    </row>
    <row r="2242" spans="1:36" hidden="1" x14ac:dyDescent="0.3">
      <c r="A2242" s="1" t="s">
        <v>2236</v>
      </c>
      <c r="B2242" s="2">
        <v>4150169</v>
      </c>
      <c r="C2242" s="3" t="s">
        <v>2936</v>
      </c>
      <c r="D2242" s="4">
        <v>808.27982945999997</v>
      </c>
      <c r="E2242" s="3" t="s">
        <v>3033</v>
      </c>
      <c r="F2242" s="3" t="s">
        <v>3033</v>
      </c>
      <c r="G2242" s="3" t="s">
        <v>3054</v>
      </c>
      <c r="H2242" s="3" t="s">
        <v>3084</v>
      </c>
      <c r="I2242" s="3" t="s">
        <v>3836</v>
      </c>
      <c r="J2242" s="4">
        <v>-15.737052</v>
      </c>
      <c r="K2242" s="4">
        <v>32.532637000000001</v>
      </c>
      <c r="L2242" s="4">
        <v>18.598130999999999</v>
      </c>
      <c r="M2242" s="4">
        <v>2.8363049999999999</v>
      </c>
      <c r="N2242" s="4">
        <v>39.843013999999997</v>
      </c>
      <c r="O2242" s="4">
        <v>8.4571810000000003</v>
      </c>
      <c r="P2242" s="4">
        <v>0.97036900000000004</v>
      </c>
      <c r="Q2242" s="4">
        <v>8.1944680000000005</v>
      </c>
      <c r="R2242" s="4">
        <v>38.514932999999999</v>
      </c>
      <c r="S2242" s="3" t="s">
        <v>6932</v>
      </c>
      <c r="T2242" s="4">
        <v>25.38</v>
      </c>
      <c r="U2242" s="4">
        <v>808.27982945999997</v>
      </c>
      <c r="V2242" s="10">
        <v>1688.879829</v>
      </c>
      <c r="W2242" s="4">
        <v>2.95508274231678</v>
      </c>
      <c r="X2242" s="4">
        <v>36.200000000000003</v>
      </c>
      <c r="Y2242" s="4">
        <v>17.57</v>
      </c>
      <c r="Z2242" s="4">
        <v>39.843013999999997</v>
      </c>
      <c r="AA2242" s="10">
        <v>30.214285714199999</v>
      </c>
      <c r="AB2242" s="10" t="s">
        <v>2924</v>
      </c>
      <c r="AC2242" s="4">
        <v>0.35905300000000001</v>
      </c>
      <c r="AD2242" s="4">
        <v>0.36118721832369999</v>
      </c>
      <c r="AE2242" s="4">
        <v>0.36596238900080003</v>
      </c>
      <c r="AF2242" s="4">
        <v>8.1944680000000005</v>
      </c>
      <c r="AG2242" s="4">
        <v>11.8351774982481</v>
      </c>
      <c r="AH2242" s="4">
        <v>11.0637394628235</v>
      </c>
      <c r="AI2242" s="4">
        <v>0.97036900000000004</v>
      </c>
      <c r="AJ2242" s="4">
        <v>1.3432120000000001</v>
      </c>
    </row>
    <row r="2243" spans="1:36" hidden="1" x14ac:dyDescent="0.3">
      <c r="A2243" s="1" t="s">
        <v>2237</v>
      </c>
      <c r="B2243" s="2">
        <v>4060183</v>
      </c>
      <c r="C2243" s="3" t="s">
        <v>2936</v>
      </c>
      <c r="D2243" s="4">
        <v>6851.4400749899996</v>
      </c>
      <c r="E2243" s="3" t="s">
        <v>2977</v>
      </c>
      <c r="F2243" s="3" t="s">
        <v>2978</v>
      </c>
      <c r="G2243" s="3" t="s">
        <v>3167</v>
      </c>
      <c r="H2243" s="3" t="s">
        <v>3167</v>
      </c>
      <c r="I2243" s="3" t="s">
        <v>2980</v>
      </c>
      <c r="J2243" s="4">
        <v>17.854959999999998</v>
      </c>
      <c r="K2243" s="4">
        <v>13.263508</v>
      </c>
      <c r="L2243" s="4">
        <v>7.8478890000000003</v>
      </c>
      <c r="M2243" s="4">
        <v>3.8596180000000002</v>
      </c>
      <c r="N2243" s="4">
        <v>20.5523978685613</v>
      </c>
      <c r="O2243" s="4">
        <v>11.593026999999999</v>
      </c>
      <c r="P2243" s="4">
        <v>12.415236</v>
      </c>
      <c r="Q2243" s="4">
        <v>13.533360999999999</v>
      </c>
      <c r="R2243" s="4">
        <v>15.076751</v>
      </c>
      <c r="S2243" s="3" t="s">
        <v>6933</v>
      </c>
      <c r="T2243" s="4">
        <v>115.71</v>
      </c>
      <c r="U2243" s="4">
        <v>6851.4400749899996</v>
      </c>
      <c r="V2243" s="10">
        <v>10197.157074000001</v>
      </c>
      <c r="W2243" s="4">
        <v>3.97545588108202</v>
      </c>
      <c r="X2243" s="4">
        <v>122.91</v>
      </c>
      <c r="Y2243" s="4">
        <v>93.76</v>
      </c>
      <c r="Z2243" s="4">
        <v>20.060680000000001</v>
      </c>
      <c r="AA2243" s="10">
        <v>23.656771344399999</v>
      </c>
      <c r="AB2243" s="10">
        <v>26.1753574765</v>
      </c>
      <c r="AC2243" s="4">
        <v>4.3659749999999997</v>
      </c>
      <c r="AD2243" s="4">
        <v>4.2401896649994004</v>
      </c>
      <c r="AE2243" s="4">
        <v>4.3374797506578</v>
      </c>
      <c r="AF2243" s="4">
        <v>13.533360999999999</v>
      </c>
      <c r="AG2243" s="4">
        <v>12.9606963740859</v>
      </c>
      <c r="AH2243" s="4">
        <v>13.356425793780501</v>
      </c>
      <c r="AI2243" s="4">
        <v>12.415236</v>
      </c>
      <c r="AJ2243" s="4">
        <v>15.800901</v>
      </c>
    </row>
    <row r="2244" spans="1:36" hidden="1" x14ac:dyDescent="0.3">
      <c r="A2244" s="1" t="s">
        <v>2238</v>
      </c>
      <c r="B2244" s="2">
        <v>4023623</v>
      </c>
      <c r="C2244" s="3" t="s">
        <v>2936</v>
      </c>
      <c r="D2244" s="4">
        <v>159464.97151363999</v>
      </c>
      <c r="E2244" s="3" t="s">
        <v>2930</v>
      </c>
      <c r="F2244" s="3" t="s">
        <v>2954</v>
      </c>
      <c r="G2244" s="3" t="s">
        <v>2955</v>
      </c>
      <c r="H2244" s="3" t="s">
        <v>3393</v>
      </c>
      <c r="I2244" s="3" t="s">
        <v>3837</v>
      </c>
      <c r="J2244" s="4">
        <v>23.936401</v>
      </c>
      <c r="K2244" s="4">
        <v>3.1560800000000002</v>
      </c>
      <c r="L2244" s="4">
        <v>0.18304999999999999</v>
      </c>
      <c r="M2244" s="4">
        <v>2.2193960000000001</v>
      </c>
      <c r="N2244" s="4">
        <v>45.455027000000001</v>
      </c>
      <c r="O2244" s="4">
        <v>31.333212</v>
      </c>
      <c r="P2244" s="4">
        <v>4.6962919999999997</v>
      </c>
      <c r="Q2244" s="4">
        <v>25.626356999999999</v>
      </c>
      <c r="R2244" s="4">
        <v>37.583295999999997</v>
      </c>
      <c r="S2244" s="3" t="s">
        <v>6934</v>
      </c>
      <c r="T2244" s="4">
        <v>514.46</v>
      </c>
      <c r="U2244" s="4">
        <v>159464.97151363999</v>
      </c>
      <c r="V2244" s="10">
        <v>174207.971513</v>
      </c>
      <c r="W2244" s="4">
        <v>0.70753800101076902</v>
      </c>
      <c r="X2244" s="4">
        <v>533.29</v>
      </c>
      <c r="Y2244" s="4">
        <v>407.69</v>
      </c>
      <c r="Z2244" s="4">
        <v>45.455027000000001</v>
      </c>
      <c r="AA2244" s="10">
        <v>31.885513120799999</v>
      </c>
      <c r="AB2244" s="10">
        <v>33.681941801900003</v>
      </c>
      <c r="AC2244" s="4">
        <v>12.653107</v>
      </c>
      <c r="AD2244" s="4">
        <v>11.935199076279799</v>
      </c>
      <c r="AE2244" s="4">
        <v>12.400215796946</v>
      </c>
      <c r="AF2244" s="4">
        <v>25.626356999999999</v>
      </c>
      <c r="AG2244" s="4">
        <v>24.310350476276898</v>
      </c>
      <c r="AH2244" s="4">
        <v>25.251619938039202</v>
      </c>
      <c r="AI2244" s="4">
        <v>4.6962919999999997</v>
      </c>
      <c r="AJ2244" s="4" t="s">
        <v>2924</v>
      </c>
    </row>
    <row r="2245" spans="1:36" hidden="1" x14ac:dyDescent="0.3">
      <c r="A2245" s="1" t="s">
        <v>2239</v>
      </c>
      <c r="B2245" s="2">
        <v>100445</v>
      </c>
      <c r="C2245" s="3" t="s">
        <v>2919</v>
      </c>
      <c r="D2245" s="4">
        <v>1662.0026711999999</v>
      </c>
      <c r="E2245" s="3" t="s">
        <v>2930</v>
      </c>
      <c r="F2245" s="3" t="s">
        <v>2931</v>
      </c>
      <c r="G2245" s="3" t="s">
        <v>2931</v>
      </c>
      <c r="H2245" s="3" t="s">
        <v>2932</v>
      </c>
      <c r="I2245" s="3" t="s">
        <v>2933</v>
      </c>
      <c r="J2245" s="4">
        <v>53.715499000000001</v>
      </c>
      <c r="K2245" s="4">
        <v>6.3923589999999999</v>
      </c>
      <c r="L2245" s="4">
        <v>12.103225999999999</v>
      </c>
      <c r="M2245" s="4">
        <v>2.5980159999999999</v>
      </c>
      <c r="N2245" s="4">
        <v>12.3760683760684</v>
      </c>
      <c r="O2245" s="4">
        <v>11.368752000000001</v>
      </c>
      <c r="P2245" s="4">
        <v>1.2080759999999999</v>
      </c>
      <c r="Q2245" s="4" t="s">
        <v>2935</v>
      </c>
      <c r="R2245" s="4" t="s">
        <v>2935</v>
      </c>
      <c r="S2245" s="3" t="s">
        <v>6935</v>
      </c>
      <c r="T2245" s="4">
        <v>43.44</v>
      </c>
      <c r="U2245" s="4">
        <v>1662.0026711999999</v>
      </c>
      <c r="V2245" s="10" t="s">
        <v>2935</v>
      </c>
      <c r="W2245" s="4">
        <v>3.1307550644567201</v>
      </c>
      <c r="X2245" s="4">
        <v>45.79</v>
      </c>
      <c r="Y2245" s="4">
        <v>27.43</v>
      </c>
      <c r="Z2245" s="4">
        <v>12.376068</v>
      </c>
      <c r="AA2245" s="10">
        <v>14.509018036000001</v>
      </c>
      <c r="AB2245" s="10">
        <v>12.9439809296</v>
      </c>
      <c r="AC2245" s="4" t="s">
        <v>2935</v>
      </c>
      <c r="AD2245" s="4" t="s">
        <v>2935</v>
      </c>
      <c r="AE2245" s="4" t="s">
        <v>2935</v>
      </c>
      <c r="AF2245" s="4" t="s">
        <v>2935</v>
      </c>
      <c r="AG2245" s="4" t="s">
        <v>2935</v>
      </c>
      <c r="AH2245" s="4" t="s">
        <v>2935</v>
      </c>
      <c r="AI2245" s="4">
        <v>1.2080759999999999</v>
      </c>
      <c r="AJ2245" s="4">
        <v>1.6634119999999999</v>
      </c>
    </row>
    <row r="2246" spans="1:36" hidden="1" x14ac:dyDescent="0.3">
      <c r="A2246" s="1" t="s">
        <v>2240</v>
      </c>
      <c r="B2246" s="2">
        <v>4979305</v>
      </c>
      <c r="C2246" s="3" t="s">
        <v>2936</v>
      </c>
      <c r="D2246" s="4">
        <v>919.51928914999996</v>
      </c>
      <c r="E2246" s="3" t="s">
        <v>3098</v>
      </c>
      <c r="F2246" s="3" t="s">
        <v>3098</v>
      </c>
      <c r="G2246" s="3" t="s">
        <v>3099</v>
      </c>
      <c r="H2246" s="3" t="s">
        <v>3158</v>
      </c>
      <c r="I2246" s="3" t="s">
        <v>3159</v>
      </c>
      <c r="J2246" s="4">
        <v>0.928149</v>
      </c>
      <c r="K2246" s="4">
        <v>-0.94235899999999995</v>
      </c>
      <c r="L2246" s="4">
        <v>4.5590190000000002</v>
      </c>
      <c r="M2246" s="4">
        <v>1.857235</v>
      </c>
      <c r="N2246" s="4">
        <v>9.7180280000000003</v>
      </c>
      <c r="O2246" s="4" t="s">
        <v>2935</v>
      </c>
      <c r="P2246" s="4">
        <v>107.811966</v>
      </c>
      <c r="Q2246" s="4" t="s">
        <v>2935</v>
      </c>
      <c r="R2246" s="4" t="s">
        <v>2935</v>
      </c>
      <c r="S2246" s="3" t="s">
        <v>6936</v>
      </c>
      <c r="T2246" s="4">
        <v>63.07</v>
      </c>
      <c r="U2246" s="4">
        <v>919.51928914999996</v>
      </c>
      <c r="V2246" s="10">
        <v>910.85295900000006</v>
      </c>
      <c r="W2246" s="4">
        <v>9.7862692246710008</v>
      </c>
      <c r="X2246" s="4">
        <v>72.5</v>
      </c>
      <c r="Y2246" s="4">
        <v>57.73</v>
      </c>
      <c r="Z2246" s="4">
        <v>9.7180280000000003</v>
      </c>
      <c r="AA2246" s="10" t="s">
        <v>2935</v>
      </c>
      <c r="AB2246" s="10">
        <v>14.5021937225785</v>
      </c>
      <c r="AC2246" s="4">
        <v>9.2968240000000009</v>
      </c>
      <c r="AD2246" s="4" t="s">
        <v>2935</v>
      </c>
      <c r="AE2246" s="4" t="s">
        <v>2935</v>
      </c>
      <c r="AF2246" s="4" t="s">
        <v>2935</v>
      </c>
      <c r="AG2246" s="4" t="s">
        <v>2935</v>
      </c>
      <c r="AH2246" s="4" t="s">
        <v>2935</v>
      </c>
      <c r="AI2246" s="4">
        <v>107.811966</v>
      </c>
      <c r="AJ2246" s="4">
        <v>107.811966</v>
      </c>
    </row>
    <row r="2247" spans="1:36" hidden="1" x14ac:dyDescent="0.3">
      <c r="A2247" s="1" t="s">
        <v>2241</v>
      </c>
      <c r="B2247" s="2">
        <v>27717640</v>
      </c>
      <c r="C2247" s="3" t="s">
        <v>2936</v>
      </c>
      <c r="D2247" s="4">
        <v>2145.5247010399999</v>
      </c>
      <c r="E2247" s="3" t="s">
        <v>3098</v>
      </c>
      <c r="F2247" s="3" t="s">
        <v>3098</v>
      </c>
      <c r="G2247" s="3" t="s">
        <v>3099</v>
      </c>
      <c r="H2247" s="3" t="s">
        <v>3158</v>
      </c>
      <c r="I2247" s="3" t="s">
        <v>3159</v>
      </c>
      <c r="J2247" s="4">
        <v>129.33333300000001</v>
      </c>
      <c r="K2247" s="4">
        <v>60</v>
      </c>
      <c r="L2247" s="4">
        <v>22.419929</v>
      </c>
      <c r="M2247" s="4">
        <v>16.61017</v>
      </c>
      <c r="N2247" s="4" t="s">
        <v>2924</v>
      </c>
      <c r="O2247" s="4" t="s">
        <v>2924</v>
      </c>
      <c r="P2247" s="4">
        <v>11.326435</v>
      </c>
      <c r="Q2247" s="4" t="s">
        <v>2935</v>
      </c>
      <c r="R2247" s="4">
        <v>53.450322999999997</v>
      </c>
      <c r="S2247" s="3" t="s">
        <v>6937</v>
      </c>
      <c r="T2247" s="4">
        <v>24.08</v>
      </c>
      <c r="U2247" s="4">
        <v>2145.5247010399999</v>
      </c>
      <c r="V2247" s="10">
        <v>2671.7137010000001</v>
      </c>
      <c r="W2247" s="4" t="s">
        <v>2935</v>
      </c>
      <c r="X2247" s="4">
        <v>28.67</v>
      </c>
      <c r="Y2247" s="5" t="s">
        <v>4145</v>
      </c>
      <c r="Z2247" s="4" t="s">
        <v>2924</v>
      </c>
      <c r="AA2247" s="10">
        <v>22.126251952499999</v>
      </c>
      <c r="AB2247" s="10" t="s">
        <v>2924</v>
      </c>
      <c r="AC2247" s="4" t="s">
        <v>2935</v>
      </c>
      <c r="AD2247" s="4">
        <v>4.5582816251878997</v>
      </c>
      <c r="AE2247" s="4">
        <v>27.858790233780301</v>
      </c>
      <c r="AF2247" s="4" t="s">
        <v>2935</v>
      </c>
      <c r="AG2247" s="4">
        <v>9.5347380770882992</v>
      </c>
      <c r="AH2247" s="4" t="s">
        <v>2924</v>
      </c>
      <c r="AI2247" s="4">
        <v>11.326435</v>
      </c>
      <c r="AJ2247" s="4">
        <v>11.326435</v>
      </c>
    </row>
    <row r="2248" spans="1:36" hidden="1" x14ac:dyDescent="0.3">
      <c r="A2248" s="1" t="s">
        <v>2242</v>
      </c>
      <c r="B2248" s="2">
        <v>4259507</v>
      </c>
      <c r="C2248" s="3" t="s">
        <v>2919</v>
      </c>
      <c r="D2248" s="4">
        <v>4355.5630800500003</v>
      </c>
      <c r="E2248" s="3" t="s">
        <v>2977</v>
      </c>
      <c r="F2248" s="3" t="s">
        <v>2978</v>
      </c>
      <c r="G2248" s="3" t="s">
        <v>3083</v>
      </c>
      <c r="H2248" s="3" t="s">
        <v>3083</v>
      </c>
      <c r="I2248" s="3" t="s">
        <v>2980</v>
      </c>
      <c r="J2248" s="4">
        <v>26.878015000000001</v>
      </c>
      <c r="K2248" s="4">
        <v>13.923266999999999</v>
      </c>
      <c r="L2248" s="4">
        <v>-1.392609</v>
      </c>
      <c r="M2248" s="4">
        <v>1.2651269999999999</v>
      </c>
      <c r="N2248" s="4">
        <v>44.902439024390198</v>
      </c>
      <c r="O2248" s="4">
        <v>13.821320999999999</v>
      </c>
      <c r="P2248" s="4">
        <v>1.586795</v>
      </c>
      <c r="Q2248" s="4">
        <v>16.574211999999999</v>
      </c>
      <c r="R2248" s="4">
        <v>22.081294</v>
      </c>
      <c r="S2248" s="3" t="s">
        <v>6938</v>
      </c>
      <c r="T2248" s="4">
        <v>18.41</v>
      </c>
      <c r="U2248" s="4">
        <v>4355.5630800500003</v>
      </c>
      <c r="V2248" s="10">
        <v>6761.1460800000004</v>
      </c>
      <c r="W2248" s="4">
        <v>6.5181966322650702</v>
      </c>
      <c r="X2248" s="4">
        <v>20.03</v>
      </c>
      <c r="Y2248" s="4">
        <v>12.83</v>
      </c>
      <c r="Z2248" s="4">
        <v>45.122548999999999</v>
      </c>
      <c r="AA2248" s="10">
        <v>27.572262992300001</v>
      </c>
      <c r="AB2248" s="10">
        <v>35.458397534600003</v>
      </c>
      <c r="AC2248" s="4">
        <v>9.9089960000000001</v>
      </c>
      <c r="AD2248" s="4">
        <v>9.4030664098599992</v>
      </c>
      <c r="AE2248" s="4">
        <v>9.9112654967188991</v>
      </c>
      <c r="AF2248" s="4">
        <v>16.574211999999999</v>
      </c>
      <c r="AG2248" s="4">
        <v>14.867628148885</v>
      </c>
      <c r="AH2248" s="4">
        <v>15.6756444675572</v>
      </c>
      <c r="AI2248" s="4">
        <v>1.586795</v>
      </c>
      <c r="AJ2248" s="4">
        <v>1.6036589999999999</v>
      </c>
    </row>
    <row r="2249" spans="1:36" hidden="1" x14ac:dyDescent="0.3">
      <c r="A2249" s="1" t="s">
        <v>2243</v>
      </c>
      <c r="B2249" s="2">
        <v>5429719</v>
      </c>
      <c r="C2249" s="3" t="s">
        <v>2936</v>
      </c>
      <c r="D2249" s="4">
        <v>1486.5869058000001</v>
      </c>
      <c r="E2249" s="3" t="s">
        <v>2977</v>
      </c>
      <c r="F2249" s="3" t="s">
        <v>2978</v>
      </c>
      <c r="G2249" s="3" t="s">
        <v>3141</v>
      </c>
      <c r="H2249" s="3" t="s">
        <v>3504</v>
      </c>
      <c r="I2249" s="3" t="s">
        <v>2980</v>
      </c>
      <c r="J2249" s="4">
        <v>6.7727040000000001</v>
      </c>
      <c r="K2249" s="4">
        <v>-13.723051</v>
      </c>
      <c r="L2249" s="4">
        <v>-11.896698000000001</v>
      </c>
      <c r="M2249" s="4">
        <v>2.867029</v>
      </c>
      <c r="N2249" s="4">
        <v>12.241176470588201</v>
      </c>
      <c r="O2249" s="4">
        <v>27.97043</v>
      </c>
      <c r="P2249" s="4">
        <v>0.64978499999999995</v>
      </c>
      <c r="Q2249" s="4">
        <v>18.263743000000002</v>
      </c>
      <c r="R2249" s="4" t="s">
        <v>2924</v>
      </c>
      <c r="S2249" s="3" t="s">
        <v>6939</v>
      </c>
      <c r="T2249" s="4">
        <v>20.81</v>
      </c>
      <c r="U2249" s="4">
        <v>1486.5869058000001</v>
      </c>
      <c r="V2249" s="10">
        <v>5808.1259049999999</v>
      </c>
      <c r="W2249" s="4">
        <v>3.40221047573282</v>
      </c>
      <c r="X2249" s="4">
        <v>28.8</v>
      </c>
      <c r="Y2249" s="4">
        <v>17.91</v>
      </c>
      <c r="Z2249" s="4">
        <v>12.270047</v>
      </c>
      <c r="AA2249" s="10">
        <v>12.8591732064</v>
      </c>
      <c r="AB2249" s="10">
        <v>13.234125091399999</v>
      </c>
      <c r="AC2249" s="4">
        <v>14.481612999999999</v>
      </c>
      <c r="AD2249" s="4">
        <v>15.286259548112399</v>
      </c>
      <c r="AE2249" s="4">
        <v>15.945344193575799</v>
      </c>
      <c r="AF2249" s="4">
        <v>18.263743000000002</v>
      </c>
      <c r="AG2249" s="4">
        <v>17.9550203875332</v>
      </c>
      <c r="AH2249" s="4">
        <v>18.944977173395699</v>
      </c>
      <c r="AI2249" s="4">
        <v>0.64978499999999995</v>
      </c>
      <c r="AJ2249" s="4">
        <v>0.71558699999999997</v>
      </c>
    </row>
    <row r="2250" spans="1:36" hidden="1" x14ac:dyDescent="0.3">
      <c r="A2250" s="1" t="s">
        <v>2244</v>
      </c>
      <c r="B2250" s="2">
        <v>4074760</v>
      </c>
      <c r="C2250" s="3" t="s">
        <v>2919</v>
      </c>
      <c r="D2250" s="4">
        <v>1259.15327402</v>
      </c>
      <c r="E2250" s="3" t="s">
        <v>2930</v>
      </c>
      <c r="F2250" s="3" t="s">
        <v>2958</v>
      </c>
      <c r="G2250" s="3" t="s">
        <v>2958</v>
      </c>
      <c r="H2250" s="3" t="s">
        <v>3118</v>
      </c>
      <c r="I2250" s="3" t="s">
        <v>3133</v>
      </c>
      <c r="J2250" s="4">
        <v>10.279401999999999</v>
      </c>
      <c r="K2250" s="4">
        <v>0.89168999999999998</v>
      </c>
      <c r="L2250" s="4">
        <v>5.9161260000000002</v>
      </c>
      <c r="M2250" s="4">
        <v>0</v>
      </c>
      <c r="N2250" s="4">
        <v>16.803960396039599</v>
      </c>
      <c r="O2250" s="4">
        <v>11.572289026698099</v>
      </c>
      <c r="P2250" s="4">
        <v>1.478861</v>
      </c>
      <c r="Q2250" s="4">
        <v>11.414882</v>
      </c>
      <c r="R2250" s="4">
        <v>6.8285260000000001</v>
      </c>
      <c r="S2250" s="3" t="s">
        <v>6940</v>
      </c>
      <c r="T2250" s="4">
        <v>84.86</v>
      </c>
      <c r="U2250" s="4">
        <v>1259.15327402</v>
      </c>
      <c r="V2250" s="10">
        <v>1243.4002740000001</v>
      </c>
      <c r="W2250" s="4">
        <v>4.2422814046665103</v>
      </c>
      <c r="X2250" s="4">
        <v>90</v>
      </c>
      <c r="Y2250" s="4">
        <v>71.989999999999995</v>
      </c>
      <c r="Z2250" s="4">
        <v>16.727774</v>
      </c>
      <c r="AA2250" s="10">
        <v>16.611111111100001</v>
      </c>
      <c r="AB2250" s="10">
        <v>16.611111111100001</v>
      </c>
      <c r="AC2250" s="4">
        <v>1.1389640000000001</v>
      </c>
      <c r="AD2250" s="4">
        <v>1.3820744716267299</v>
      </c>
      <c r="AE2250" s="4">
        <v>1.3820744716267299</v>
      </c>
      <c r="AF2250" s="4">
        <v>11.414882</v>
      </c>
      <c r="AG2250" s="4" t="s">
        <v>2935</v>
      </c>
      <c r="AH2250" s="4" t="s">
        <v>2935</v>
      </c>
      <c r="AI2250" s="4">
        <v>1.478861</v>
      </c>
      <c r="AJ2250" s="4">
        <v>1.5236829999999999</v>
      </c>
    </row>
    <row r="2251" spans="1:36" hidden="1" x14ac:dyDescent="0.3">
      <c r="A2251" s="1" t="s">
        <v>2245</v>
      </c>
      <c r="B2251" s="2">
        <v>4994166</v>
      </c>
      <c r="C2251" s="3" t="s">
        <v>2919</v>
      </c>
      <c r="D2251" s="4">
        <v>14368.06453035</v>
      </c>
      <c r="E2251" s="3" t="s">
        <v>2937</v>
      </c>
      <c r="F2251" s="3" t="s">
        <v>3060</v>
      </c>
      <c r="G2251" s="3" t="s">
        <v>3178</v>
      </c>
      <c r="H2251" s="3" t="s">
        <v>3179</v>
      </c>
      <c r="I2251" s="3" t="s">
        <v>3838</v>
      </c>
      <c r="J2251" s="4">
        <v>27.723939999999999</v>
      </c>
      <c r="K2251" s="4">
        <v>37.390621000000003</v>
      </c>
      <c r="L2251" s="4">
        <v>26.006653</v>
      </c>
      <c r="M2251" s="4">
        <v>3.698528</v>
      </c>
      <c r="N2251" s="4">
        <v>38.664524999999998</v>
      </c>
      <c r="O2251" s="4" t="s">
        <v>2924</v>
      </c>
      <c r="P2251" s="4">
        <v>6.4388019999999999</v>
      </c>
      <c r="Q2251" s="4">
        <v>19.623607</v>
      </c>
      <c r="R2251" s="4" t="s">
        <v>2924</v>
      </c>
      <c r="S2251" s="3" t="s">
        <v>6941</v>
      </c>
      <c r="T2251" s="4">
        <v>541.69000000000005</v>
      </c>
      <c r="U2251" s="4">
        <v>14368.06453035</v>
      </c>
      <c r="V2251" s="10">
        <v>14662.62653</v>
      </c>
      <c r="W2251" s="4" t="s">
        <v>2935</v>
      </c>
      <c r="X2251" s="4">
        <v>628.33500000000004</v>
      </c>
      <c r="Y2251" s="5" t="s">
        <v>6942</v>
      </c>
      <c r="Z2251" s="4">
        <v>38.664524999999998</v>
      </c>
      <c r="AA2251" s="10">
        <v>36.3862915793</v>
      </c>
      <c r="AB2251" s="10">
        <v>39.923791835199999</v>
      </c>
      <c r="AC2251" s="4">
        <v>4.6236050000000004</v>
      </c>
      <c r="AD2251" s="4">
        <v>4.2546097025213996</v>
      </c>
      <c r="AE2251" s="4">
        <v>4.5612493998100998</v>
      </c>
      <c r="AF2251" s="4">
        <v>19.623607</v>
      </c>
      <c r="AG2251" s="4">
        <v>19.1207498085985</v>
      </c>
      <c r="AH2251" s="4">
        <v>21.041389365193101</v>
      </c>
      <c r="AI2251" s="4">
        <v>6.4388019999999999</v>
      </c>
      <c r="AJ2251" s="4">
        <v>6.487228</v>
      </c>
    </row>
    <row r="2252" spans="1:36" hidden="1" x14ac:dyDescent="0.3">
      <c r="A2252" s="1" t="s">
        <v>2246</v>
      </c>
      <c r="B2252" s="2">
        <v>4205848</v>
      </c>
      <c r="C2252" s="3" t="s">
        <v>2936</v>
      </c>
      <c r="D2252" s="4">
        <v>326971.12</v>
      </c>
      <c r="E2252" s="3" t="s">
        <v>2946</v>
      </c>
      <c r="F2252" s="3" t="s">
        <v>2947</v>
      </c>
      <c r="G2252" s="3" t="s">
        <v>2948</v>
      </c>
      <c r="H2252" s="3" t="s">
        <v>2990</v>
      </c>
      <c r="I2252" s="3" t="s">
        <v>2950</v>
      </c>
      <c r="J2252" s="4">
        <v>52.428915000000003</v>
      </c>
      <c r="K2252" s="4">
        <v>32.263429000000002</v>
      </c>
      <c r="L2252" s="4">
        <v>18.621024999999999</v>
      </c>
      <c r="M2252" s="4">
        <v>5.1528010000000002</v>
      </c>
      <c r="N2252" s="4">
        <v>59.55424</v>
      </c>
      <c r="O2252" s="4">
        <v>28.916131</v>
      </c>
      <c r="P2252" s="4">
        <v>5.6851729999999998</v>
      </c>
      <c r="Q2252" s="4">
        <v>32.402810000000002</v>
      </c>
      <c r="R2252" s="4">
        <v>25.241916</v>
      </c>
      <c r="S2252" s="3" t="s">
        <v>6943</v>
      </c>
      <c r="T2252" s="5" t="s">
        <v>6944</v>
      </c>
      <c r="U2252" s="4">
        <v>326971.12</v>
      </c>
      <c r="V2252" s="10">
        <v>326523.12</v>
      </c>
      <c r="W2252" s="4">
        <v>0.46780890006432402</v>
      </c>
      <c r="X2252" s="4">
        <v>348.86</v>
      </c>
      <c r="Y2252" s="4">
        <v>212</v>
      </c>
      <c r="Z2252" s="4">
        <v>59.55424</v>
      </c>
      <c r="AA2252" s="10">
        <v>32.638299090499999</v>
      </c>
      <c r="AB2252" s="10">
        <v>33.8448689429</v>
      </c>
      <c r="AC2252" s="4">
        <v>8.9544250000000005</v>
      </c>
      <c r="AD2252" s="4">
        <v>8.2779344858551003</v>
      </c>
      <c r="AE2252" s="4">
        <v>8.6233973659454008</v>
      </c>
      <c r="AF2252" s="4">
        <v>32.402810000000002</v>
      </c>
      <c r="AG2252" s="4">
        <v>23.276526946107801</v>
      </c>
      <c r="AH2252" s="4">
        <v>23.3868397583968</v>
      </c>
      <c r="AI2252" s="4">
        <v>5.6851729999999998</v>
      </c>
      <c r="AJ2252" s="4">
        <v>76.600223999999997</v>
      </c>
    </row>
    <row r="2253" spans="1:36" hidden="1" x14ac:dyDescent="0.3">
      <c r="A2253" s="1" t="s">
        <v>2247</v>
      </c>
      <c r="B2253" s="2">
        <v>4199608</v>
      </c>
      <c r="C2253" s="3" t="s">
        <v>2936</v>
      </c>
      <c r="D2253" s="4">
        <v>1321.39611605</v>
      </c>
      <c r="E2253" s="3" t="s">
        <v>2925</v>
      </c>
      <c r="F2253" s="3" t="s">
        <v>2926</v>
      </c>
      <c r="G2253" s="3" t="s">
        <v>2927</v>
      </c>
      <c r="H2253" s="3" t="s">
        <v>2928</v>
      </c>
      <c r="I2253" s="3" t="s">
        <v>3767</v>
      </c>
      <c r="J2253" s="4">
        <v>29.054725999999999</v>
      </c>
      <c r="K2253" s="4">
        <v>-0.68912700000000005</v>
      </c>
      <c r="L2253" s="4">
        <v>5.7049719999999997</v>
      </c>
      <c r="M2253" s="4">
        <v>-3.2811340000000002</v>
      </c>
      <c r="N2253" s="5" t="s">
        <v>3839</v>
      </c>
      <c r="O2253" s="4">
        <v>9.2709080000000004</v>
      </c>
      <c r="P2253" s="4">
        <v>2.101766</v>
      </c>
      <c r="Q2253" s="4">
        <v>4.3750749999999998</v>
      </c>
      <c r="R2253" s="4">
        <v>20.288741000000002</v>
      </c>
      <c r="S2253" s="3" t="s">
        <v>6945</v>
      </c>
      <c r="T2253" s="4">
        <v>12.97</v>
      </c>
      <c r="U2253" s="4">
        <v>1321.39611605</v>
      </c>
      <c r="V2253" s="10">
        <v>2812.1361160000001</v>
      </c>
      <c r="W2253" s="4" t="s">
        <v>2935</v>
      </c>
      <c r="X2253" s="4">
        <v>14.36</v>
      </c>
      <c r="Y2253" s="5" t="s">
        <v>5128</v>
      </c>
      <c r="Z2253" s="5" t="s">
        <v>3839</v>
      </c>
      <c r="AA2253" s="10">
        <v>7.0809698253000004</v>
      </c>
      <c r="AB2253" s="10">
        <v>7.0809698253000004</v>
      </c>
      <c r="AC2253" s="4">
        <v>0.75655399999999995</v>
      </c>
      <c r="AD2253" s="4">
        <v>0.7487536294421</v>
      </c>
      <c r="AE2253" s="4">
        <v>0.7487536294421</v>
      </c>
      <c r="AF2253" s="4">
        <v>4.3750749999999998</v>
      </c>
      <c r="AG2253" s="4">
        <v>6.3123145140292003</v>
      </c>
      <c r="AH2253" s="4">
        <v>6.3123145140292003</v>
      </c>
      <c r="AI2253" s="4">
        <v>2.101766</v>
      </c>
      <c r="AJ2253" s="4">
        <v>43.523490000000002</v>
      </c>
    </row>
    <row r="2254" spans="1:36" hidden="1" x14ac:dyDescent="0.3">
      <c r="A2254" s="1" t="s">
        <v>2248</v>
      </c>
      <c r="B2254" s="2">
        <v>5297753</v>
      </c>
      <c r="C2254" s="3" t="s">
        <v>2936</v>
      </c>
      <c r="D2254" s="4">
        <v>31350.953845399999</v>
      </c>
      <c r="E2254" s="3" t="s">
        <v>2946</v>
      </c>
      <c r="F2254" s="3" t="s">
        <v>2947</v>
      </c>
      <c r="G2254" s="3" t="s">
        <v>2948</v>
      </c>
      <c r="H2254" s="3" t="s">
        <v>2990</v>
      </c>
      <c r="I2254" s="3" t="s">
        <v>2950</v>
      </c>
      <c r="J2254" s="4">
        <v>106.63733000000001</v>
      </c>
      <c r="K2254" s="4">
        <v>37.909936000000002</v>
      </c>
      <c r="L2254" s="4">
        <v>20.819040000000001</v>
      </c>
      <c r="M2254" s="4">
        <v>13.815391</v>
      </c>
      <c r="N2254" s="4" t="s">
        <v>2924</v>
      </c>
      <c r="O2254" s="4" t="s">
        <v>2924</v>
      </c>
      <c r="P2254" s="4">
        <v>32.497115999999998</v>
      </c>
      <c r="Q2254" s="4" t="s">
        <v>2924</v>
      </c>
      <c r="R2254" s="4">
        <v>165.206084</v>
      </c>
      <c r="S2254" s="3" t="s">
        <v>6946</v>
      </c>
      <c r="T2254" s="4">
        <v>56.35</v>
      </c>
      <c r="U2254" s="4">
        <v>31350.953845399999</v>
      </c>
      <c r="V2254" s="10">
        <v>30558.313845000001</v>
      </c>
      <c r="W2254" s="4" t="s">
        <v>2935</v>
      </c>
      <c r="X2254" s="4">
        <v>56.76</v>
      </c>
      <c r="Y2254" s="4">
        <v>26.127800000000001</v>
      </c>
      <c r="Z2254" s="4" t="s">
        <v>2924</v>
      </c>
      <c r="AA2254" s="10">
        <v>267.44186046509998</v>
      </c>
      <c r="AB2254" s="10" t="s">
        <v>2924</v>
      </c>
      <c r="AC2254" s="4">
        <v>27.913865999999999</v>
      </c>
      <c r="AD2254" s="4">
        <v>22.3181886366398</v>
      </c>
      <c r="AE2254" s="4">
        <v>24.8984609384412</v>
      </c>
      <c r="AF2254" s="4" t="s">
        <v>2924</v>
      </c>
      <c r="AG2254" s="4" t="s">
        <v>2924</v>
      </c>
      <c r="AH2254" s="4" t="s">
        <v>2924</v>
      </c>
      <c r="AI2254" s="4">
        <v>32.497115999999998</v>
      </c>
      <c r="AJ2254" s="4">
        <v>32.497115999999998</v>
      </c>
    </row>
    <row r="2255" spans="1:36" hidden="1" x14ac:dyDescent="0.3">
      <c r="A2255" s="1" t="s">
        <v>2249</v>
      </c>
      <c r="B2255" s="2">
        <v>100651</v>
      </c>
      <c r="C2255" s="3" t="s">
        <v>2919</v>
      </c>
      <c r="D2255" s="4">
        <v>1708.3860179000001</v>
      </c>
      <c r="E2255" s="3" t="s">
        <v>2930</v>
      </c>
      <c r="F2255" s="3" t="s">
        <v>2931</v>
      </c>
      <c r="G2255" s="3" t="s">
        <v>2931</v>
      </c>
      <c r="H2255" s="3" t="s">
        <v>2932</v>
      </c>
      <c r="I2255" s="3" t="s">
        <v>2933</v>
      </c>
      <c r="J2255" s="4">
        <v>71.266968000000006</v>
      </c>
      <c r="K2255" s="4">
        <v>28.435697000000001</v>
      </c>
      <c r="L2255" s="4">
        <v>18.133583000000002</v>
      </c>
      <c r="M2255" s="4">
        <v>0.58464000000000005</v>
      </c>
      <c r="N2255" s="4">
        <v>19.921052631578899</v>
      </c>
      <c r="O2255" s="4">
        <v>25.419744999999999</v>
      </c>
      <c r="P2255" s="4">
        <v>1.0485930000000001</v>
      </c>
      <c r="Q2255" s="4" t="s">
        <v>2935</v>
      </c>
      <c r="R2255" s="4" t="s">
        <v>2935</v>
      </c>
      <c r="S2255" s="3" t="s">
        <v>6947</v>
      </c>
      <c r="T2255" s="4">
        <v>37.85</v>
      </c>
      <c r="U2255" s="4">
        <v>1708.3860179000001</v>
      </c>
      <c r="V2255" s="10" t="s">
        <v>2935</v>
      </c>
      <c r="W2255" s="4">
        <v>3.5931307793923399</v>
      </c>
      <c r="X2255" s="4">
        <v>39.06</v>
      </c>
      <c r="Y2255" s="4">
        <v>19.52</v>
      </c>
      <c r="Z2255" s="4">
        <v>20.026454999999999</v>
      </c>
      <c r="AA2255" s="10">
        <v>16.674008810499998</v>
      </c>
      <c r="AB2255" s="10">
        <v>20.9889482235</v>
      </c>
      <c r="AC2255" s="4" t="s">
        <v>2935</v>
      </c>
      <c r="AD2255" s="4" t="s">
        <v>2935</v>
      </c>
      <c r="AE2255" s="4" t="s">
        <v>2935</v>
      </c>
      <c r="AF2255" s="4" t="s">
        <v>2935</v>
      </c>
      <c r="AG2255" s="4" t="s">
        <v>2935</v>
      </c>
      <c r="AH2255" s="4" t="s">
        <v>2935</v>
      </c>
      <c r="AI2255" s="4">
        <v>1.0485930000000001</v>
      </c>
      <c r="AJ2255" s="4">
        <v>1.383103</v>
      </c>
    </row>
    <row r="2256" spans="1:36" hidden="1" x14ac:dyDescent="0.3">
      <c r="A2256" s="1" t="s">
        <v>2250</v>
      </c>
      <c r="B2256" s="2">
        <v>4122602</v>
      </c>
      <c r="C2256" s="3" t="s">
        <v>2919</v>
      </c>
      <c r="D2256" s="4">
        <v>4339.4901588599996</v>
      </c>
      <c r="E2256" s="3" t="s">
        <v>2946</v>
      </c>
      <c r="F2256" s="3" t="s">
        <v>3022</v>
      </c>
      <c r="G2256" s="3" t="s">
        <v>3029</v>
      </c>
      <c r="H2256" s="3" t="s">
        <v>3259</v>
      </c>
      <c r="I2256" s="3" t="s">
        <v>3253</v>
      </c>
      <c r="J2256" s="4">
        <v>59.234008000000003</v>
      </c>
      <c r="K2256" s="4">
        <v>16.334603000000001</v>
      </c>
      <c r="L2256" s="4">
        <v>22.000306999999999</v>
      </c>
      <c r="M2256" s="4">
        <v>3.1834720000000001</v>
      </c>
      <c r="N2256" s="4">
        <v>20.309463000000001</v>
      </c>
      <c r="O2256" s="4">
        <v>19.107315</v>
      </c>
      <c r="P2256" s="4">
        <v>1.84216</v>
      </c>
      <c r="Q2256" s="4">
        <v>8.6105900000000002</v>
      </c>
      <c r="R2256" s="4">
        <v>21.640188999999999</v>
      </c>
      <c r="S2256" s="3" t="s">
        <v>6948</v>
      </c>
      <c r="T2256" s="4">
        <v>79.41</v>
      </c>
      <c r="U2256" s="4">
        <v>4339.4901588599996</v>
      </c>
      <c r="V2256" s="10">
        <v>4030.9531579999998</v>
      </c>
      <c r="W2256" s="4" t="s">
        <v>2935</v>
      </c>
      <c r="X2256" s="4">
        <v>86.05</v>
      </c>
      <c r="Y2256" s="4">
        <v>48.83</v>
      </c>
      <c r="Z2256" s="4">
        <v>20.309463000000001</v>
      </c>
      <c r="AA2256" s="10">
        <v>13.436548223300001</v>
      </c>
      <c r="AB2256" s="10">
        <v>13.436548223300001</v>
      </c>
      <c r="AC2256" s="4">
        <v>0.53260799999999997</v>
      </c>
      <c r="AD2256" s="4">
        <v>0.49298615433580001</v>
      </c>
      <c r="AE2256" s="4">
        <v>0.49298615433580001</v>
      </c>
      <c r="AF2256" s="4">
        <v>8.6105900000000002</v>
      </c>
      <c r="AG2256" s="4">
        <v>6.9285391994524002</v>
      </c>
      <c r="AH2256" s="4">
        <v>6.9285391994524002</v>
      </c>
      <c r="AI2256" s="4">
        <v>1.84216</v>
      </c>
      <c r="AJ2256" s="4">
        <v>1.84216</v>
      </c>
    </row>
    <row r="2257" spans="1:36" hidden="1" x14ac:dyDescent="0.3">
      <c r="A2257" s="1" t="s">
        <v>2251</v>
      </c>
      <c r="B2257" s="2">
        <v>4257707</v>
      </c>
      <c r="C2257" s="3" t="s">
        <v>2919</v>
      </c>
      <c r="D2257" s="4">
        <v>1548.52921846</v>
      </c>
      <c r="E2257" s="3" t="s">
        <v>2946</v>
      </c>
      <c r="F2257" s="3" t="s">
        <v>2947</v>
      </c>
      <c r="G2257" s="3" t="s">
        <v>2948</v>
      </c>
      <c r="H2257" s="3" t="s">
        <v>2990</v>
      </c>
      <c r="I2257" s="3" t="s">
        <v>2950</v>
      </c>
      <c r="J2257" s="4">
        <v>8.4898279999999993</v>
      </c>
      <c r="K2257" s="4">
        <v>-21.533673</v>
      </c>
      <c r="L2257" s="4">
        <v>-25.934829000000001</v>
      </c>
      <c r="M2257" s="4">
        <v>-0.96428599999999998</v>
      </c>
      <c r="N2257" s="4">
        <v>21.834645999999999</v>
      </c>
      <c r="O2257" s="4">
        <v>22.380952000000001</v>
      </c>
      <c r="P2257" s="4">
        <v>3.286324</v>
      </c>
      <c r="Q2257" s="4">
        <v>13.592404999999999</v>
      </c>
      <c r="R2257" s="4">
        <v>24.404937</v>
      </c>
      <c r="S2257" s="3" t="s">
        <v>6949</v>
      </c>
      <c r="T2257" s="4">
        <v>27.73</v>
      </c>
      <c r="U2257" s="4">
        <v>1548.52921846</v>
      </c>
      <c r="V2257" s="10">
        <v>1425.544218</v>
      </c>
      <c r="W2257" s="4">
        <v>2.05553552109629</v>
      </c>
      <c r="X2257" s="4">
        <v>41.22</v>
      </c>
      <c r="Y2257" s="4">
        <v>25.3</v>
      </c>
      <c r="Z2257" s="4">
        <v>21.834645999999999</v>
      </c>
      <c r="AA2257" s="10">
        <v>18.7326893197</v>
      </c>
      <c r="AB2257" s="10">
        <v>18.803696997999999</v>
      </c>
      <c r="AC2257" s="4">
        <v>2.6451229999999999</v>
      </c>
      <c r="AD2257" s="4">
        <v>2.5781695907321001</v>
      </c>
      <c r="AE2257" s="4">
        <v>2.6200677362534002</v>
      </c>
      <c r="AF2257" s="4">
        <v>13.592404999999999</v>
      </c>
      <c r="AG2257" s="4">
        <v>13.524753829601901</v>
      </c>
      <c r="AH2257" s="4">
        <v>13.726047735315699</v>
      </c>
      <c r="AI2257" s="4">
        <v>3.286324</v>
      </c>
      <c r="AJ2257" s="4">
        <v>9.6318169999999999</v>
      </c>
    </row>
    <row r="2258" spans="1:36" hidden="1" x14ac:dyDescent="0.3">
      <c r="A2258" s="1" t="s">
        <v>2252</v>
      </c>
      <c r="B2258" s="2">
        <v>4401941</v>
      </c>
      <c r="C2258" s="3" t="s">
        <v>2919</v>
      </c>
      <c r="D2258" s="4">
        <v>10911.209619499999</v>
      </c>
      <c r="E2258" s="3" t="s">
        <v>2920</v>
      </c>
      <c r="F2258" s="3" t="s">
        <v>2921</v>
      </c>
      <c r="G2258" s="3" t="s">
        <v>2942</v>
      </c>
      <c r="H2258" s="3" t="s">
        <v>2942</v>
      </c>
      <c r="I2258" s="3" t="s">
        <v>2943</v>
      </c>
      <c r="J2258" s="4">
        <v>37.842404000000002</v>
      </c>
      <c r="K2258" s="4">
        <v>-19.232129</v>
      </c>
      <c r="L2258" s="4">
        <v>-11.049681</v>
      </c>
      <c r="M2258" s="4">
        <v>9.2691789999999994</v>
      </c>
      <c r="N2258" s="4">
        <v>93.631147999999996</v>
      </c>
      <c r="O2258" s="4" t="s">
        <v>2924</v>
      </c>
      <c r="P2258" s="4">
        <v>8.9332919999999998</v>
      </c>
      <c r="Q2258" s="4">
        <v>55.921073999999997</v>
      </c>
      <c r="R2258" s="4" t="s">
        <v>2924</v>
      </c>
      <c r="S2258" s="3" t="s">
        <v>6950</v>
      </c>
      <c r="T2258" s="4">
        <v>114.23</v>
      </c>
      <c r="U2258" s="4">
        <v>10911.209619499999</v>
      </c>
      <c r="V2258" s="10">
        <v>11127.678619</v>
      </c>
      <c r="W2258" s="4" t="s">
        <v>2935</v>
      </c>
      <c r="X2258" s="4">
        <v>173.25</v>
      </c>
      <c r="Y2258" s="4">
        <v>78.67</v>
      </c>
      <c r="Z2258" s="4">
        <v>93.631147999999996</v>
      </c>
      <c r="AA2258" s="10">
        <v>11.964764538200001</v>
      </c>
      <c r="AB2258" s="10">
        <v>52.514469867199999</v>
      </c>
      <c r="AC2258" s="4">
        <v>6.7837300000000003</v>
      </c>
      <c r="AD2258" s="4">
        <v>3.8947224912579999</v>
      </c>
      <c r="AE2258" s="4">
        <v>6.2059368097591996</v>
      </c>
      <c r="AF2258" s="4">
        <v>55.921073999999997</v>
      </c>
      <c r="AG2258" s="4">
        <v>11.8898564660121</v>
      </c>
      <c r="AH2258" s="4">
        <v>45.086992974969696</v>
      </c>
      <c r="AI2258" s="4">
        <v>8.9332919999999998</v>
      </c>
      <c r="AJ2258" s="4">
        <v>9.1398620000000008</v>
      </c>
    </row>
    <row r="2259" spans="1:36" hidden="1" x14ac:dyDescent="0.3">
      <c r="A2259" s="1" t="s">
        <v>2253</v>
      </c>
      <c r="B2259" s="2">
        <v>103068</v>
      </c>
      <c r="C2259" s="3" t="s">
        <v>2936</v>
      </c>
      <c r="D2259" s="4">
        <v>972.14997819999996</v>
      </c>
      <c r="E2259" s="3" t="s">
        <v>2977</v>
      </c>
      <c r="F2259" s="3" t="s">
        <v>2978</v>
      </c>
      <c r="G2259" s="3" t="s">
        <v>2979</v>
      </c>
      <c r="H2259" s="3" t="s">
        <v>2979</v>
      </c>
      <c r="I2259" s="3" t="s">
        <v>2980</v>
      </c>
      <c r="J2259" s="4">
        <v>11.660189000000001</v>
      </c>
      <c r="K2259" s="4">
        <v>0.75150300000000003</v>
      </c>
      <c r="L2259" s="4">
        <v>0.92848200000000003</v>
      </c>
      <c r="M2259" s="5" t="s">
        <v>3840</v>
      </c>
      <c r="N2259" s="4">
        <v>21.8586956521739</v>
      </c>
      <c r="O2259" s="4">
        <v>8.5085680000000004</v>
      </c>
      <c r="P2259" s="4">
        <v>6.2260059999999999</v>
      </c>
      <c r="Q2259" s="4">
        <v>16.624400999999999</v>
      </c>
      <c r="R2259" s="4">
        <v>22.414961999999999</v>
      </c>
      <c r="S2259" s="3" t="s">
        <v>6951</v>
      </c>
      <c r="T2259" s="4">
        <v>40.22</v>
      </c>
      <c r="U2259" s="4">
        <v>972.14997819999996</v>
      </c>
      <c r="V2259" s="10">
        <v>2810.359978</v>
      </c>
      <c r="W2259" s="4">
        <v>5.8677274987568397</v>
      </c>
      <c r="X2259" s="4">
        <v>42.389899999999997</v>
      </c>
      <c r="Y2259" s="4">
        <v>34.869999999999997</v>
      </c>
      <c r="Z2259" s="4">
        <v>21.752299000000001</v>
      </c>
      <c r="AA2259" s="10">
        <v>30.014925373099999</v>
      </c>
      <c r="AB2259" s="10">
        <v>23.940476190399998</v>
      </c>
      <c r="AC2259" s="4">
        <v>10.501856999999999</v>
      </c>
      <c r="AD2259" s="4">
        <v>10.148048567178</v>
      </c>
      <c r="AE2259" s="4">
        <v>10.555620159027701</v>
      </c>
      <c r="AF2259" s="4">
        <v>16.624400999999999</v>
      </c>
      <c r="AG2259" s="4">
        <v>16.232094873394299</v>
      </c>
      <c r="AH2259" s="4">
        <v>16.567881162786598</v>
      </c>
      <c r="AI2259" s="4">
        <v>6.2260059999999999</v>
      </c>
      <c r="AJ2259" s="4">
        <v>6.2260059999999999</v>
      </c>
    </row>
    <row r="2260" spans="1:36" hidden="1" x14ac:dyDescent="0.3">
      <c r="A2260" s="1" t="s">
        <v>2254</v>
      </c>
      <c r="B2260" s="2">
        <v>10745099</v>
      </c>
      <c r="C2260" s="3" t="s">
        <v>2936</v>
      </c>
      <c r="D2260" s="4">
        <v>1459.96988214</v>
      </c>
      <c r="E2260" s="3" t="s">
        <v>2925</v>
      </c>
      <c r="F2260" s="3" t="s">
        <v>2926</v>
      </c>
      <c r="G2260" s="3" t="s">
        <v>3086</v>
      </c>
      <c r="H2260" s="3" t="s">
        <v>3086</v>
      </c>
      <c r="I2260" s="3" t="s">
        <v>3841</v>
      </c>
      <c r="J2260" s="4">
        <v>-34.878745000000002</v>
      </c>
      <c r="K2260" s="4">
        <v>-4.4979079999999998</v>
      </c>
      <c r="L2260" s="4">
        <v>-5.1921080000000002</v>
      </c>
      <c r="M2260" s="4">
        <v>-0.327511</v>
      </c>
      <c r="N2260" s="4">
        <v>20.563063</v>
      </c>
      <c r="O2260" s="4">
        <v>28.354037000000002</v>
      </c>
      <c r="P2260" s="4">
        <v>3.3764789999999998</v>
      </c>
      <c r="Q2260" s="4">
        <v>12.425876000000001</v>
      </c>
      <c r="R2260" s="4">
        <v>25.437442999999998</v>
      </c>
      <c r="S2260" s="3" t="s">
        <v>6952</v>
      </c>
      <c r="T2260" s="5" t="s">
        <v>4822</v>
      </c>
      <c r="U2260" s="4">
        <v>1459.96988214</v>
      </c>
      <c r="V2260" s="10">
        <v>2616.6988820000001</v>
      </c>
      <c r="W2260" s="4" t="s">
        <v>2935</v>
      </c>
      <c r="X2260" s="4">
        <v>21.33</v>
      </c>
      <c r="Y2260" s="4">
        <v>7.78</v>
      </c>
      <c r="Z2260" s="4">
        <v>20.563063</v>
      </c>
      <c r="AA2260" s="10">
        <v>16.8823964497</v>
      </c>
      <c r="AB2260" s="10">
        <v>18.242122719699999</v>
      </c>
      <c r="AC2260" s="4">
        <v>1.72333</v>
      </c>
      <c r="AD2260" s="4">
        <v>1.6178145539938</v>
      </c>
      <c r="AE2260" s="4">
        <v>1.7070181314146</v>
      </c>
      <c r="AF2260" s="4">
        <v>12.425876000000001</v>
      </c>
      <c r="AG2260" s="4" t="s">
        <v>2935</v>
      </c>
      <c r="AH2260" s="4">
        <v>8.9809146883786006</v>
      </c>
      <c r="AI2260" s="4">
        <v>3.3764789999999998</v>
      </c>
      <c r="AJ2260" s="4" t="s">
        <v>2924</v>
      </c>
    </row>
    <row r="2261" spans="1:36" hidden="1" x14ac:dyDescent="0.3">
      <c r="A2261" s="1" t="s">
        <v>2255</v>
      </c>
      <c r="B2261" s="2">
        <v>4829067</v>
      </c>
      <c r="C2261" s="3" t="s">
        <v>2919</v>
      </c>
      <c r="D2261" s="4">
        <v>23725.940446559998</v>
      </c>
      <c r="E2261" s="3" t="s">
        <v>2977</v>
      </c>
      <c r="F2261" s="3" t="s">
        <v>2978</v>
      </c>
      <c r="G2261" s="3" t="s">
        <v>3141</v>
      </c>
      <c r="H2261" s="3" t="s">
        <v>3142</v>
      </c>
      <c r="I2261" s="3" t="s">
        <v>3242</v>
      </c>
      <c r="J2261" s="4">
        <v>-6.1380749999999997</v>
      </c>
      <c r="K2261" s="4">
        <v>1.0486789999999999</v>
      </c>
      <c r="L2261" s="4">
        <v>-8.6142629999999993</v>
      </c>
      <c r="M2261" s="4">
        <v>-0.194491</v>
      </c>
      <c r="N2261" s="4">
        <v>34.804416403785503</v>
      </c>
      <c r="O2261" s="4">
        <v>24.539591000000001</v>
      </c>
      <c r="P2261" s="4" t="s">
        <v>2924</v>
      </c>
      <c r="Q2261" s="4">
        <v>17.789200999999998</v>
      </c>
      <c r="R2261" s="4">
        <v>43.551820999999997</v>
      </c>
      <c r="S2261" s="3" t="s">
        <v>6953</v>
      </c>
      <c r="T2261" s="4">
        <v>220.66</v>
      </c>
      <c r="U2261" s="4">
        <v>23725.940446559998</v>
      </c>
      <c r="V2261" s="10">
        <v>38110.037446000002</v>
      </c>
      <c r="W2261" s="4">
        <v>1.7764887156711699</v>
      </c>
      <c r="X2261" s="4">
        <v>258.76</v>
      </c>
      <c r="Y2261" s="4">
        <v>183.64</v>
      </c>
      <c r="Z2261" s="4">
        <v>34.820892999999998</v>
      </c>
      <c r="AA2261" s="10">
        <v>25.448338696</v>
      </c>
      <c r="AB2261" s="10">
        <v>29.7119158705</v>
      </c>
      <c r="AC2261" s="4">
        <v>14.321923999999999</v>
      </c>
      <c r="AD2261" s="4">
        <v>14.0021698183398</v>
      </c>
      <c r="AE2261" s="4">
        <v>14.2751857043074</v>
      </c>
      <c r="AF2261" s="4">
        <v>17.789200999999998</v>
      </c>
      <c r="AG2261" s="4">
        <v>19.720636550060402</v>
      </c>
      <c r="AH2261" s="4">
        <v>20.084978636845101</v>
      </c>
      <c r="AI2261" s="4" t="s">
        <v>2924</v>
      </c>
      <c r="AJ2261" s="4" t="s">
        <v>2924</v>
      </c>
    </row>
    <row r="2262" spans="1:36" hidden="1" x14ac:dyDescent="0.3">
      <c r="A2262" s="1" t="s">
        <v>2256</v>
      </c>
      <c r="B2262" s="2">
        <v>109558562</v>
      </c>
      <c r="C2262" s="3" t="s">
        <v>2941</v>
      </c>
      <c r="D2262" s="4">
        <v>671.99033664000001</v>
      </c>
      <c r="E2262" s="3" t="s">
        <v>2920</v>
      </c>
      <c r="F2262" s="3" t="s">
        <v>2961</v>
      </c>
      <c r="G2262" s="3" t="s">
        <v>2974</v>
      </c>
      <c r="H2262" s="3" t="s">
        <v>3005</v>
      </c>
      <c r="I2262" s="3" t="s">
        <v>3556</v>
      </c>
      <c r="J2262" s="4">
        <v>-38.591549000000001</v>
      </c>
      <c r="K2262" s="4">
        <v>-40.814480000000003</v>
      </c>
      <c r="L2262" s="4">
        <v>-9.4182830000000006</v>
      </c>
      <c r="M2262" s="4">
        <v>-5.4913299999999996</v>
      </c>
      <c r="N2262" s="4" t="s">
        <v>2935</v>
      </c>
      <c r="O2262" s="4" t="s">
        <v>2935</v>
      </c>
      <c r="P2262" s="4">
        <v>3.2781950000000002</v>
      </c>
      <c r="Q2262" s="4">
        <v>5.746651</v>
      </c>
      <c r="R2262" s="4" t="s">
        <v>2935</v>
      </c>
      <c r="S2262" s="3" t="s">
        <v>6954</v>
      </c>
      <c r="T2262" s="4">
        <v>6.54</v>
      </c>
      <c r="U2262" s="4">
        <v>671.99033664000001</v>
      </c>
      <c r="V2262" s="10">
        <v>563.41098599999998</v>
      </c>
      <c r="W2262" s="4" t="s">
        <v>2935</v>
      </c>
      <c r="X2262" s="4">
        <v>36.520000000000003</v>
      </c>
      <c r="Y2262" s="5" t="s">
        <v>6955</v>
      </c>
      <c r="Z2262" s="4">
        <v>0.98272000000000004</v>
      </c>
      <c r="AA2262" s="10">
        <v>10.0615384615</v>
      </c>
      <c r="AB2262" s="10">
        <v>10.7213114754</v>
      </c>
      <c r="AC2262" s="4">
        <v>2.5226069999999998</v>
      </c>
      <c r="AD2262" s="4">
        <v>2.4911446971354998</v>
      </c>
      <c r="AE2262" s="4">
        <v>2.5924096700425001</v>
      </c>
      <c r="AF2262" s="4">
        <v>5.746651</v>
      </c>
      <c r="AG2262" s="4" t="s">
        <v>2935</v>
      </c>
      <c r="AH2262" s="4" t="s">
        <v>2935</v>
      </c>
      <c r="AI2262" s="4">
        <v>3.2781950000000002</v>
      </c>
      <c r="AJ2262" s="4">
        <v>3.6272880000000001</v>
      </c>
    </row>
    <row r="2263" spans="1:36" hidden="1" x14ac:dyDescent="0.3">
      <c r="A2263" s="1" t="s">
        <v>2257</v>
      </c>
      <c r="B2263" s="2">
        <v>4844747</v>
      </c>
      <c r="C2263" s="3" t="s">
        <v>2919</v>
      </c>
      <c r="D2263" s="4">
        <v>1227.5112717</v>
      </c>
      <c r="E2263" s="3" t="s">
        <v>2946</v>
      </c>
      <c r="F2263" s="3" t="s">
        <v>3022</v>
      </c>
      <c r="G2263" s="3" t="s">
        <v>3029</v>
      </c>
      <c r="H2263" s="3" t="s">
        <v>3197</v>
      </c>
      <c r="I2263" s="3" t="s">
        <v>3361</v>
      </c>
      <c r="J2263" s="4">
        <v>59.289276999999998</v>
      </c>
      <c r="K2263" s="4">
        <v>6.3918379999999999</v>
      </c>
      <c r="L2263" s="4">
        <v>8.5617169999999998</v>
      </c>
      <c r="M2263" s="4">
        <v>4.5203519999999999</v>
      </c>
      <c r="N2263" s="4">
        <v>16.263525999999999</v>
      </c>
      <c r="O2263" s="4">
        <v>4.0125640000000002</v>
      </c>
      <c r="P2263" s="4">
        <v>1.332047</v>
      </c>
      <c r="Q2263" s="4">
        <v>9.4667290000000008</v>
      </c>
      <c r="R2263" s="4">
        <v>3.986599</v>
      </c>
      <c r="S2263" s="3" t="s">
        <v>6956</v>
      </c>
      <c r="T2263" s="4">
        <v>51.1</v>
      </c>
      <c r="U2263" s="4">
        <v>1227.5112717</v>
      </c>
      <c r="V2263" s="10">
        <v>1237.5002710000001</v>
      </c>
      <c r="W2263" s="4" t="s">
        <v>2935</v>
      </c>
      <c r="X2263" s="4">
        <v>53.76</v>
      </c>
      <c r="Y2263" s="4">
        <v>31.01</v>
      </c>
      <c r="Z2263" s="4">
        <v>16.263525999999999</v>
      </c>
      <c r="AA2263" s="10">
        <v>14.340639295000001</v>
      </c>
      <c r="AB2263" s="10">
        <v>14.3405185598</v>
      </c>
      <c r="AC2263" s="4">
        <v>0.39172800000000002</v>
      </c>
      <c r="AD2263" s="4">
        <v>0.37328072846280003</v>
      </c>
      <c r="AE2263" s="4">
        <v>0.37749382923559999</v>
      </c>
      <c r="AF2263" s="4">
        <v>9.4667290000000008</v>
      </c>
      <c r="AG2263" s="4">
        <v>8.1414491513158005</v>
      </c>
      <c r="AH2263" s="4">
        <v>8.3633717714942009</v>
      </c>
      <c r="AI2263" s="4">
        <v>1.332047</v>
      </c>
      <c r="AJ2263" s="4">
        <v>2.0101490000000002</v>
      </c>
    </row>
    <row r="2264" spans="1:36" hidden="1" x14ac:dyDescent="0.3">
      <c r="A2264" s="1" t="s">
        <v>2258</v>
      </c>
      <c r="B2264" s="2">
        <v>4011047</v>
      </c>
      <c r="C2264" s="3" t="s">
        <v>2936</v>
      </c>
      <c r="D2264" s="4">
        <v>62459.584600540002</v>
      </c>
      <c r="E2264" s="3" t="s">
        <v>3098</v>
      </c>
      <c r="F2264" s="3" t="s">
        <v>3098</v>
      </c>
      <c r="G2264" s="3" t="s">
        <v>3184</v>
      </c>
      <c r="H2264" s="3" t="s">
        <v>3185</v>
      </c>
      <c r="I2264" s="3" t="s">
        <v>3304</v>
      </c>
      <c r="J2264" s="4">
        <v>-15.912547999999999</v>
      </c>
      <c r="K2264" s="4">
        <v>0.24932000000000001</v>
      </c>
      <c r="L2264" s="4">
        <v>5.4853329999999998</v>
      </c>
      <c r="M2264" s="4">
        <v>2.4316810000000002</v>
      </c>
      <c r="N2264" s="4">
        <v>14.221864999999999</v>
      </c>
      <c r="O2264" s="4">
        <v>13.592502</v>
      </c>
      <c r="P2264" s="4">
        <v>2.903565</v>
      </c>
      <c r="Q2264" s="4">
        <v>7.4262509999999997</v>
      </c>
      <c r="R2264" s="4">
        <v>19.217511999999999</v>
      </c>
      <c r="S2264" s="3" t="s">
        <v>6957</v>
      </c>
      <c r="T2264" s="4">
        <v>44.23</v>
      </c>
      <c r="U2264" s="4">
        <v>62459.584600540002</v>
      </c>
      <c r="V2264" s="10">
        <v>72190.584600000002</v>
      </c>
      <c r="W2264" s="4">
        <v>2.4869997739091101</v>
      </c>
      <c r="X2264" s="4">
        <v>55.69</v>
      </c>
      <c r="Y2264" s="4">
        <v>38.659999999999997</v>
      </c>
      <c r="Z2264" s="4">
        <v>14.221864999999999</v>
      </c>
      <c r="AA2264" s="10">
        <v>12.588228597400001</v>
      </c>
      <c r="AB2264" s="10">
        <v>13.0723783571</v>
      </c>
      <c r="AC2264" s="5" t="s">
        <v>6958</v>
      </c>
      <c r="AD2264" s="4">
        <v>1.9633297893871999</v>
      </c>
      <c r="AE2264" s="4">
        <v>1.9915171293420999</v>
      </c>
      <c r="AF2264" s="4">
        <v>7.4262509999999997</v>
      </c>
      <c r="AG2264" s="4">
        <v>7.6315307942406996</v>
      </c>
      <c r="AH2264" s="4">
        <v>7.9646295684205999</v>
      </c>
      <c r="AI2264" s="4">
        <v>2.903565</v>
      </c>
      <c r="AJ2264" s="4">
        <v>16.308997000000002</v>
      </c>
    </row>
    <row r="2265" spans="1:36" hidden="1" x14ac:dyDescent="0.3">
      <c r="A2265" s="1" t="s">
        <v>2259</v>
      </c>
      <c r="B2265" s="2">
        <v>4070738</v>
      </c>
      <c r="C2265" s="3" t="s">
        <v>2936</v>
      </c>
      <c r="D2265" s="4">
        <v>5537.6034449700001</v>
      </c>
      <c r="E2265" s="3" t="s">
        <v>2937</v>
      </c>
      <c r="F2265" s="3" t="s">
        <v>3060</v>
      </c>
      <c r="G2265" s="3" t="s">
        <v>3178</v>
      </c>
      <c r="H2265" s="3" t="s">
        <v>3179</v>
      </c>
      <c r="I2265" s="3" t="s">
        <v>3180</v>
      </c>
      <c r="J2265" s="4">
        <v>37.375053999999999</v>
      </c>
      <c r="K2265" s="4">
        <v>17.596726</v>
      </c>
      <c r="L2265" s="4">
        <v>13.013944</v>
      </c>
      <c r="M2265" s="4">
        <v>4.6342270000000001</v>
      </c>
      <c r="N2265" s="4">
        <v>49.701258000000003</v>
      </c>
      <c r="O2265" s="4">
        <v>54.973913000000003</v>
      </c>
      <c r="P2265" s="4">
        <v>1.8662179999999999</v>
      </c>
      <c r="Q2265" s="4">
        <v>9.6395009999999992</v>
      </c>
      <c r="R2265" s="4">
        <v>59.712713999999998</v>
      </c>
      <c r="S2265" s="3" t="s">
        <v>6959</v>
      </c>
      <c r="T2265" s="4">
        <v>31.61</v>
      </c>
      <c r="U2265" s="4">
        <v>5537.6034449700001</v>
      </c>
      <c r="V2265" s="10">
        <v>5569.7034439999998</v>
      </c>
      <c r="W2265" s="4">
        <v>1.2021512179689999</v>
      </c>
      <c r="X2265" s="4">
        <v>32.14</v>
      </c>
      <c r="Y2265" s="4">
        <v>20.5</v>
      </c>
      <c r="Z2265" s="4">
        <v>49.701258000000003</v>
      </c>
      <c r="AA2265" s="10">
        <v>33.609782030799998</v>
      </c>
      <c r="AB2265" s="10">
        <v>45.627102007799998</v>
      </c>
      <c r="AC2265" s="4">
        <v>1.046327</v>
      </c>
      <c r="AD2265" s="4">
        <v>1.0190647049426</v>
      </c>
      <c r="AE2265" s="4">
        <v>1.0507013194465</v>
      </c>
      <c r="AF2265" s="4">
        <v>9.6395009999999992</v>
      </c>
      <c r="AG2265" s="4">
        <v>8.4604379702191999</v>
      </c>
      <c r="AH2265" s="4">
        <v>9.5363902327440009</v>
      </c>
      <c r="AI2265" s="4">
        <v>1.8662179999999999</v>
      </c>
      <c r="AJ2265" s="4">
        <v>2.1436320000000002</v>
      </c>
    </row>
    <row r="2266" spans="1:36" hidden="1" x14ac:dyDescent="0.3">
      <c r="A2266" s="1" t="s">
        <v>2260</v>
      </c>
      <c r="B2266" s="2">
        <v>9761244</v>
      </c>
      <c r="C2266" s="3" t="s">
        <v>2919</v>
      </c>
      <c r="D2266" s="4">
        <v>2800.9593339200001</v>
      </c>
      <c r="E2266" s="3" t="s">
        <v>2920</v>
      </c>
      <c r="F2266" s="3" t="s">
        <v>2921</v>
      </c>
      <c r="G2266" s="3" t="s">
        <v>2942</v>
      </c>
      <c r="H2266" s="3" t="s">
        <v>2942</v>
      </c>
      <c r="I2266" s="3" t="s">
        <v>2943</v>
      </c>
      <c r="J2266" s="4">
        <v>154.85519600000001</v>
      </c>
      <c r="K2266" s="4">
        <v>232.81423799999999</v>
      </c>
      <c r="L2266" s="4">
        <v>2.817869</v>
      </c>
      <c r="M2266" s="4">
        <v>12.948282000000001</v>
      </c>
      <c r="N2266" s="4" t="s">
        <v>2924</v>
      </c>
      <c r="O2266" s="4" t="s">
        <v>2924</v>
      </c>
      <c r="P2266" s="4">
        <v>30.252780999999999</v>
      </c>
      <c r="Q2266" s="4" t="s">
        <v>2924</v>
      </c>
      <c r="R2266" s="4" t="s">
        <v>2924</v>
      </c>
      <c r="S2266" s="3" t="s">
        <v>6960</v>
      </c>
      <c r="T2266" s="4">
        <v>29.92</v>
      </c>
      <c r="U2266" s="4">
        <v>2800.9593339200001</v>
      </c>
      <c r="V2266" s="10">
        <v>2728.500333</v>
      </c>
      <c r="W2266" s="4" t="s">
        <v>2935</v>
      </c>
      <c r="X2266" s="4">
        <v>35.379899999999999</v>
      </c>
      <c r="Y2266" s="4">
        <v>6.76</v>
      </c>
      <c r="Z2266" s="4" t="s">
        <v>2924</v>
      </c>
      <c r="AA2266" s="10" t="s">
        <v>2924</v>
      </c>
      <c r="AB2266" s="10" t="s">
        <v>2924</v>
      </c>
      <c r="AC2266" s="4" t="s">
        <v>2935</v>
      </c>
      <c r="AD2266" s="4" t="s">
        <v>2935</v>
      </c>
      <c r="AE2266" s="4" t="s">
        <v>2935</v>
      </c>
      <c r="AF2266" s="4" t="s">
        <v>2924</v>
      </c>
      <c r="AG2266" s="4" t="s">
        <v>2935</v>
      </c>
      <c r="AH2266" s="4" t="s">
        <v>2935</v>
      </c>
      <c r="AI2266" s="4">
        <v>30.252780999999999</v>
      </c>
      <c r="AJ2266" s="4">
        <v>30.252780999999999</v>
      </c>
    </row>
    <row r="2267" spans="1:36" hidden="1" x14ac:dyDescent="0.3">
      <c r="A2267" s="1" t="s">
        <v>2261</v>
      </c>
      <c r="B2267" s="2">
        <v>4066312</v>
      </c>
      <c r="C2267" s="3" t="s">
        <v>2919</v>
      </c>
      <c r="D2267" s="4">
        <v>716.37805123999999</v>
      </c>
      <c r="E2267" s="3" t="s">
        <v>3107</v>
      </c>
      <c r="F2267" s="3" t="s">
        <v>3108</v>
      </c>
      <c r="G2267" s="3" t="s">
        <v>3328</v>
      </c>
      <c r="H2267" s="3" t="s">
        <v>3561</v>
      </c>
      <c r="I2267" s="3" t="s">
        <v>3842</v>
      </c>
      <c r="J2267" s="4">
        <v>-36.334083999999997</v>
      </c>
      <c r="K2267" s="4">
        <v>-17.551814</v>
      </c>
      <c r="L2267" s="4">
        <v>3.0352079999999999</v>
      </c>
      <c r="M2267" s="4">
        <v>3.2022699999999999</v>
      </c>
      <c r="N2267" s="4">
        <v>31.548946999999998</v>
      </c>
      <c r="O2267" s="4">
        <v>8.4500499999999992</v>
      </c>
      <c r="P2267" s="4">
        <v>0.74833899999999998</v>
      </c>
      <c r="Q2267" s="4">
        <v>8.8794199999999996</v>
      </c>
      <c r="R2267" s="4">
        <v>7.874371</v>
      </c>
      <c r="S2267" s="3" t="s">
        <v>6961</v>
      </c>
      <c r="T2267" s="4">
        <v>25.46</v>
      </c>
      <c r="U2267" s="4">
        <v>716.37805123999999</v>
      </c>
      <c r="V2267" s="10">
        <v>979.17805099999998</v>
      </c>
      <c r="W2267" s="4">
        <v>3.1421838177533399</v>
      </c>
      <c r="X2267" s="4">
        <v>41.787999999999997</v>
      </c>
      <c r="Y2267" s="4">
        <v>23.69</v>
      </c>
      <c r="Z2267" s="4">
        <v>31.548946999999998</v>
      </c>
      <c r="AA2267" s="10">
        <v>25.46</v>
      </c>
      <c r="AB2267" s="10">
        <v>19.142857142800001</v>
      </c>
      <c r="AC2267" s="4">
        <v>0.612599</v>
      </c>
      <c r="AD2267" s="4">
        <v>0.58594354494099998</v>
      </c>
      <c r="AE2267" s="4">
        <v>0.59224311725729994</v>
      </c>
      <c r="AF2267" s="4">
        <v>8.8794199999999996</v>
      </c>
      <c r="AG2267" s="4">
        <v>6.2515836870357999</v>
      </c>
      <c r="AH2267" s="4">
        <v>6.6292816830844998</v>
      </c>
      <c r="AI2267" s="4">
        <v>0.74833899999999998</v>
      </c>
      <c r="AJ2267" s="4">
        <v>1.088406</v>
      </c>
    </row>
    <row r="2268" spans="1:36" hidden="1" x14ac:dyDescent="0.3">
      <c r="A2268" s="1" t="s">
        <v>2262</v>
      </c>
      <c r="B2268" s="2">
        <v>5014297</v>
      </c>
      <c r="C2268" s="3" t="s">
        <v>2919</v>
      </c>
      <c r="D2268" s="4">
        <v>1518.37670428</v>
      </c>
      <c r="E2268" s="3" t="s">
        <v>2920</v>
      </c>
      <c r="F2268" s="3" t="s">
        <v>2961</v>
      </c>
      <c r="G2268" s="3" t="s">
        <v>3375</v>
      </c>
      <c r="H2268" s="3" t="s">
        <v>3375</v>
      </c>
      <c r="I2268" s="3" t="s">
        <v>2950</v>
      </c>
      <c r="J2268" s="4">
        <v>-32.882447999999997</v>
      </c>
      <c r="K2268" s="4">
        <v>6.9266290000000001</v>
      </c>
      <c r="L2268" s="4">
        <v>11.563169</v>
      </c>
      <c r="M2268" s="4">
        <v>12.405609999999999</v>
      </c>
      <c r="N2268" s="4" t="s">
        <v>2924</v>
      </c>
      <c r="O2268" s="4" t="s">
        <v>2924</v>
      </c>
      <c r="P2268" s="4">
        <v>3.377634</v>
      </c>
      <c r="Q2268" s="4" t="s">
        <v>2924</v>
      </c>
      <c r="R2268" s="4" t="s">
        <v>2924</v>
      </c>
      <c r="S2268" s="3" t="s">
        <v>6962</v>
      </c>
      <c r="T2268" s="4">
        <v>20.84</v>
      </c>
      <c r="U2268" s="4">
        <v>1518.37670428</v>
      </c>
      <c r="V2268" s="10">
        <v>1249.8417039999999</v>
      </c>
      <c r="W2268" s="4" t="s">
        <v>2935</v>
      </c>
      <c r="X2268" s="4">
        <v>38</v>
      </c>
      <c r="Y2268" s="4">
        <v>16.670000000000002</v>
      </c>
      <c r="Z2268" s="4" t="s">
        <v>2924</v>
      </c>
      <c r="AA2268" s="10" t="s">
        <v>2924</v>
      </c>
      <c r="AB2268" s="10" t="s">
        <v>2924</v>
      </c>
      <c r="AC2268" s="4">
        <v>6.4642080000000002</v>
      </c>
      <c r="AD2268" s="4">
        <v>5.2357000326329999</v>
      </c>
      <c r="AE2268" s="4">
        <v>6.1673331634880997</v>
      </c>
      <c r="AF2268" s="4" t="s">
        <v>2924</v>
      </c>
      <c r="AG2268" s="4" t="s">
        <v>2924</v>
      </c>
      <c r="AH2268" s="4" t="s">
        <v>2924</v>
      </c>
      <c r="AI2268" s="4">
        <v>3.377634</v>
      </c>
      <c r="AJ2268" s="4">
        <v>3.4141550000000001</v>
      </c>
    </row>
    <row r="2269" spans="1:36" x14ac:dyDescent="0.3">
      <c r="A2269" s="1" t="s">
        <v>895</v>
      </c>
      <c r="B2269" s="2">
        <v>4040823</v>
      </c>
      <c r="C2269" s="3" t="s">
        <v>2936</v>
      </c>
      <c r="D2269" s="4">
        <v>31431.7519637</v>
      </c>
      <c r="E2269" s="3" t="s">
        <v>2937</v>
      </c>
      <c r="F2269" s="3" t="s">
        <v>2967</v>
      </c>
      <c r="G2269" s="3" t="s">
        <v>3087</v>
      </c>
      <c r="H2269" s="3" t="s">
        <v>3125</v>
      </c>
      <c r="I2269" s="3" t="s">
        <v>3473</v>
      </c>
      <c r="J2269" s="10">
        <v>20.328367</v>
      </c>
      <c r="K2269" s="10">
        <v>-14.461123000000001</v>
      </c>
      <c r="L2269" s="10">
        <v>-6.8028959999999996</v>
      </c>
      <c r="M2269" s="10">
        <v>2.138801</v>
      </c>
      <c r="N2269" s="4">
        <v>56.351111000000003</v>
      </c>
      <c r="O2269" s="4">
        <v>40.022095999999998</v>
      </c>
      <c r="P2269" s="4">
        <v>6.4001409999999996</v>
      </c>
      <c r="Q2269" s="4">
        <v>21.038167999999999</v>
      </c>
      <c r="R2269" s="4">
        <v>40.735968</v>
      </c>
      <c r="S2269" s="3" t="s">
        <v>5219</v>
      </c>
      <c r="T2269" s="4">
        <v>253.58</v>
      </c>
      <c r="U2269" s="4">
        <v>31431.7519637</v>
      </c>
      <c r="V2269" s="10">
        <v>36572.751963000002</v>
      </c>
      <c r="W2269" s="4">
        <v>0.61519047243473401</v>
      </c>
      <c r="X2269" s="4">
        <v>309.63</v>
      </c>
      <c r="Y2269" s="4">
        <v>208.67</v>
      </c>
      <c r="Z2269" s="4">
        <v>56.351111000000003</v>
      </c>
      <c r="AA2269" s="10">
        <v>29.278374321600001</v>
      </c>
      <c r="AB2269" s="10">
        <v>34.7799609928</v>
      </c>
      <c r="AC2269" s="4">
        <v>6.5446390000000001</v>
      </c>
      <c r="AD2269" s="4">
        <v>5.9353530077293</v>
      </c>
      <c r="AE2269" s="4">
        <v>6.4148101589105</v>
      </c>
      <c r="AF2269" s="4">
        <v>21.038167999999999</v>
      </c>
      <c r="AG2269" s="4">
        <v>17.0949774290359</v>
      </c>
      <c r="AH2269" s="4">
        <v>19.799777841770201</v>
      </c>
      <c r="AI2269" s="4">
        <v>6.4001409999999996</v>
      </c>
      <c r="AJ2269" s="4" t="s">
        <v>2924</v>
      </c>
    </row>
    <row r="2270" spans="1:36" hidden="1" x14ac:dyDescent="0.3">
      <c r="A2270" s="1" t="s">
        <v>2264</v>
      </c>
      <c r="B2270" s="2">
        <v>4980633</v>
      </c>
      <c r="C2270" s="3" t="s">
        <v>2936</v>
      </c>
      <c r="D2270" s="4">
        <v>2494.28244834</v>
      </c>
      <c r="E2270" s="3" t="s">
        <v>3098</v>
      </c>
      <c r="F2270" s="3" t="s">
        <v>3098</v>
      </c>
      <c r="G2270" s="3" t="s">
        <v>3099</v>
      </c>
      <c r="H2270" s="3" t="s">
        <v>3156</v>
      </c>
      <c r="I2270" s="3" t="s">
        <v>3843</v>
      </c>
      <c r="J2270" s="4">
        <v>-7.229552</v>
      </c>
      <c r="K2270" s="4">
        <v>-25.138396</v>
      </c>
      <c r="L2270" s="4">
        <v>-18.560839999999999</v>
      </c>
      <c r="M2270" s="4">
        <v>-1.842546</v>
      </c>
      <c r="N2270" s="4">
        <v>3.7784779999999998</v>
      </c>
      <c r="O2270" s="4">
        <v>3.028076</v>
      </c>
      <c r="P2270" s="4">
        <v>0.87834100000000004</v>
      </c>
      <c r="Q2270" s="4">
        <v>3.5390440000000001</v>
      </c>
      <c r="R2270" s="4">
        <v>4.7794990000000004</v>
      </c>
      <c r="S2270" s="3" t="s">
        <v>6965</v>
      </c>
      <c r="T2270" s="4">
        <v>52.74</v>
      </c>
      <c r="U2270" s="4">
        <v>2494.28244834</v>
      </c>
      <c r="V2270" s="10">
        <v>3106.6574479999999</v>
      </c>
      <c r="W2270" s="4">
        <v>3.0337504740235102</v>
      </c>
      <c r="X2270" s="4">
        <v>84.67</v>
      </c>
      <c r="Y2270" s="4">
        <v>52.07</v>
      </c>
      <c r="Z2270" s="4">
        <v>3.7784779999999998</v>
      </c>
      <c r="AA2270" s="10">
        <v>6.6178961765000004</v>
      </c>
      <c r="AB2270" s="10">
        <v>4.7146366493</v>
      </c>
      <c r="AC2270" s="4">
        <v>2.2572610000000002</v>
      </c>
      <c r="AD2270" s="4">
        <v>3.0072122469276001</v>
      </c>
      <c r="AE2270" s="4">
        <v>2.3854337081871999</v>
      </c>
      <c r="AF2270" s="4">
        <v>3.5390440000000001</v>
      </c>
      <c r="AG2270" s="4">
        <v>5.2296272415009</v>
      </c>
      <c r="AH2270" s="4">
        <v>3.6749202521208999</v>
      </c>
      <c r="AI2270" s="4">
        <v>0.87834100000000004</v>
      </c>
      <c r="AJ2270" s="4">
        <v>0.88089399999999995</v>
      </c>
    </row>
    <row r="2271" spans="1:36" hidden="1" x14ac:dyDescent="0.3">
      <c r="A2271" s="1" t="s">
        <v>2265</v>
      </c>
      <c r="B2271" s="2">
        <v>5994925</v>
      </c>
      <c r="C2271" s="3" t="s">
        <v>2936</v>
      </c>
      <c r="D2271" s="4">
        <v>64923.394391280002</v>
      </c>
      <c r="E2271" s="3" t="s">
        <v>3107</v>
      </c>
      <c r="F2271" s="3" t="s">
        <v>3108</v>
      </c>
      <c r="G2271" s="3" t="s">
        <v>3212</v>
      </c>
      <c r="H2271" s="3" t="s">
        <v>3474</v>
      </c>
      <c r="I2271" s="3" t="s">
        <v>2950</v>
      </c>
      <c r="J2271" s="4">
        <v>210.72017600000001</v>
      </c>
      <c r="K2271" s="4">
        <v>36.604230000000001</v>
      </c>
      <c r="L2271" s="4">
        <v>13.505371999999999</v>
      </c>
      <c r="M2271" s="4">
        <v>9.8115410000000001</v>
      </c>
      <c r="N2271" s="4" t="s">
        <v>2924</v>
      </c>
      <c r="O2271" s="4">
        <v>28.41629</v>
      </c>
      <c r="P2271" s="4">
        <v>8.4207389999999993</v>
      </c>
      <c r="Q2271" s="4">
        <v>56.762403999999997</v>
      </c>
      <c r="R2271" s="4">
        <v>35.48677</v>
      </c>
      <c r="S2271" s="3" t="s">
        <v>6966</v>
      </c>
      <c r="T2271" s="5" t="s">
        <v>6967</v>
      </c>
      <c r="U2271" s="4">
        <v>64923.394391280002</v>
      </c>
      <c r="V2271" s="10">
        <v>61525.905391</v>
      </c>
      <c r="W2271" s="4" t="s">
        <v>2935</v>
      </c>
      <c r="X2271" s="4">
        <v>117.85</v>
      </c>
      <c r="Y2271" s="4">
        <v>34.35</v>
      </c>
      <c r="Z2271" s="4" t="s">
        <v>2924</v>
      </c>
      <c r="AA2271" s="10">
        <v>32.471561530499997</v>
      </c>
      <c r="AB2271" s="10">
        <v>56.8025928996</v>
      </c>
      <c r="AC2271" s="4">
        <v>3.9729869999999998</v>
      </c>
      <c r="AD2271" s="4">
        <v>3.2000751358263</v>
      </c>
      <c r="AE2271" s="4">
        <v>3.7214631414352</v>
      </c>
      <c r="AF2271" s="4">
        <v>56.762403999999997</v>
      </c>
      <c r="AG2271" s="4">
        <v>22.782361091388101</v>
      </c>
      <c r="AH2271" s="4">
        <v>32.497746591609598</v>
      </c>
      <c r="AI2271" s="4">
        <v>8.4207389999999993</v>
      </c>
      <c r="AJ2271" s="4">
        <v>8.5772820000000003</v>
      </c>
    </row>
    <row r="2272" spans="1:36" hidden="1" x14ac:dyDescent="0.3">
      <c r="A2272" s="1" t="s">
        <v>2266</v>
      </c>
      <c r="B2272" s="2">
        <v>4914320</v>
      </c>
      <c r="C2272" s="3" t="s">
        <v>2971</v>
      </c>
      <c r="D2272" s="4">
        <v>2585.9194649999999</v>
      </c>
      <c r="E2272" s="3" t="s">
        <v>3007</v>
      </c>
      <c r="F2272" s="3" t="s">
        <v>3008</v>
      </c>
      <c r="G2272" s="3" t="s">
        <v>3009</v>
      </c>
      <c r="H2272" s="3" t="s">
        <v>3010</v>
      </c>
      <c r="I2272" s="3" t="s">
        <v>3412</v>
      </c>
      <c r="J2272" s="4">
        <v>-24.130838000000001</v>
      </c>
      <c r="K2272" s="4">
        <v>-12.246593000000001</v>
      </c>
      <c r="L2272" s="4">
        <v>-11.806590999999999</v>
      </c>
      <c r="M2272" s="4">
        <v>7.4784000000000003E-2</v>
      </c>
      <c r="N2272" s="4" t="s">
        <v>2924</v>
      </c>
      <c r="O2272" s="4" t="s">
        <v>2924</v>
      </c>
      <c r="P2272" s="4">
        <v>0.56858399999999998</v>
      </c>
      <c r="Q2272" s="4">
        <v>6.0420829999999999</v>
      </c>
      <c r="R2272" s="4" t="s">
        <v>2924</v>
      </c>
      <c r="S2272" s="3" t="s">
        <v>6968</v>
      </c>
      <c r="T2272" s="4">
        <v>2663</v>
      </c>
      <c r="U2272" s="4">
        <v>2585.9194649999999</v>
      </c>
      <c r="V2272" s="10">
        <v>3218.9194649999999</v>
      </c>
      <c r="W2272" s="4">
        <v>0.33796470146451402</v>
      </c>
      <c r="X2272" s="4">
        <v>3796</v>
      </c>
      <c r="Y2272" s="4">
        <v>2580.2800000000002</v>
      </c>
      <c r="Z2272" s="4" t="s">
        <v>2924</v>
      </c>
      <c r="AA2272" s="10" t="s">
        <v>2935</v>
      </c>
      <c r="AB2272" s="10" t="s">
        <v>2935</v>
      </c>
      <c r="AC2272" s="4">
        <v>0.361676</v>
      </c>
      <c r="AD2272" s="4" t="s">
        <v>2935</v>
      </c>
      <c r="AE2272" s="4" t="s">
        <v>2935</v>
      </c>
      <c r="AF2272" s="4">
        <v>6.0420829999999999</v>
      </c>
      <c r="AG2272" s="4" t="s">
        <v>2935</v>
      </c>
      <c r="AH2272" s="4" t="s">
        <v>2935</v>
      </c>
      <c r="AI2272" s="4">
        <v>0.56858399999999998</v>
      </c>
      <c r="AJ2272" s="4">
        <v>0.59214999999999995</v>
      </c>
    </row>
    <row r="2273" spans="1:36" hidden="1" x14ac:dyDescent="0.3">
      <c r="A2273" s="1" t="s">
        <v>2267</v>
      </c>
      <c r="B2273" s="2">
        <v>100425</v>
      </c>
      <c r="C2273" s="3" t="s">
        <v>2919</v>
      </c>
      <c r="D2273" s="4">
        <v>2588.6000097299998</v>
      </c>
      <c r="E2273" s="3" t="s">
        <v>2930</v>
      </c>
      <c r="F2273" s="3" t="s">
        <v>2931</v>
      </c>
      <c r="G2273" s="3" t="s">
        <v>2931</v>
      </c>
      <c r="H2273" s="3" t="s">
        <v>2932</v>
      </c>
      <c r="I2273" s="3" t="s">
        <v>2933</v>
      </c>
      <c r="J2273" s="4">
        <v>33.086635000000001</v>
      </c>
      <c r="K2273" s="4">
        <v>18.122102000000002</v>
      </c>
      <c r="L2273" s="4">
        <v>13.643122999999999</v>
      </c>
      <c r="M2273" s="4">
        <v>3.627119</v>
      </c>
      <c r="N2273" s="4">
        <v>22.152173913043502</v>
      </c>
      <c r="O2273" s="4">
        <v>16.106428000000001</v>
      </c>
      <c r="P2273" s="4">
        <v>1.1799440000000001</v>
      </c>
      <c r="Q2273" s="4" t="s">
        <v>2935</v>
      </c>
      <c r="R2273" s="4" t="s">
        <v>2935</v>
      </c>
      <c r="S2273" s="3" t="s">
        <v>6969</v>
      </c>
      <c r="T2273" s="4">
        <v>30.57</v>
      </c>
      <c r="U2273" s="4">
        <v>2588.6000097299998</v>
      </c>
      <c r="V2273" s="10" t="s">
        <v>2935</v>
      </c>
      <c r="W2273" s="4">
        <v>2.3552502453385702</v>
      </c>
      <c r="X2273" s="4">
        <v>30.78</v>
      </c>
      <c r="Y2273" s="4">
        <v>21.9</v>
      </c>
      <c r="Z2273" s="4">
        <v>22.494481</v>
      </c>
      <c r="AA2273" s="10">
        <v>20.356928814</v>
      </c>
      <c r="AB2273" s="10">
        <v>21.5889830508</v>
      </c>
      <c r="AC2273" s="4" t="s">
        <v>2935</v>
      </c>
      <c r="AD2273" s="4" t="s">
        <v>2935</v>
      </c>
      <c r="AE2273" s="4" t="s">
        <v>2935</v>
      </c>
      <c r="AF2273" s="4" t="s">
        <v>2935</v>
      </c>
      <c r="AG2273" s="4" t="s">
        <v>2935</v>
      </c>
      <c r="AH2273" s="4" t="s">
        <v>2935</v>
      </c>
      <c r="AI2273" s="4">
        <v>1.1799440000000001</v>
      </c>
      <c r="AJ2273" s="4">
        <v>1.870411</v>
      </c>
    </row>
    <row r="2274" spans="1:36" hidden="1" x14ac:dyDescent="0.3">
      <c r="A2274" s="1" t="s">
        <v>2268</v>
      </c>
      <c r="B2274" s="2">
        <v>4277469</v>
      </c>
      <c r="C2274" s="3" t="s">
        <v>2936</v>
      </c>
      <c r="D2274" s="4">
        <v>2715.84708456</v>
      </c>
      <c r="E2274" s="3" t="s">
        <v>3098</v>
      </c>
      <c r="F2274" s="3" t="s">
        <v>3098</v>
      </c>
      <c r="G2274" s="3" t="s">
        <v>3184</v>
      </c>
      <c r="H2274" s="3" t="s">
        <v>3608</v>
      </c>
      <c r="I2274" s="3" t="s">
        <v>3609</v>
      </c>
      <c r="J2274" s="4">
        <v>-3.836376</v>
      </c>
      <c r="K2274" s="4">
        <v>-1.0934159999999999</v>
      </c>
      <c r="L2274" s="4">
        <v>15.744089000000001</v>
      </c>
      <c r="M2274" s="4">
        <v>3.7655859999999999</v>
      </c>
      <c r="N2274" s="4">
        <v>7.279566</v>
      </c>
      <c r="O2274" s="4">
        <v>54.678055000000001</v>
      </c>
      <c r="P2274" s="4">
        <v>0.957036</v>
      </c>
      <c r="Q2274" s="4">
        <v>6.3154399999999997</v>
      </c>
      <c r="R2274" s="4">
        <v>10.100080999999999</v>
      </c>
      <c r="S2274" s="3" t="s">
        <v>6970</v>
      </c>
      <c r="T2274" s="4">
        <v>41.61</v>
      </c>
      <c r="U2274" s="4">
        <v>2715.84708456</v>
      </c>
      <c r="V2274" s="10">
        <v>2759.847084</v>
      </c>
      <c r="W2274" s="4" t="s">
        <v>2935</v>
      </c>
      <c r="X2274" s="4">
        <v>56.46</v>
      </c>
      <c r="Y2274" s="4">
        <v>34.74</v>
      </c>
      <c r="Z2274" s="4">
        <v>7.279566</v>
      </c>
      <c r="AA2274" s="10">
        <v>19.8558885283</v>
      </c>
      <c r="AB2274" s="10">
        <v>9.3383694547000005</v>
      </c>
      <c r="AC2274" s="4">
        <v>1.8748959999999999</v>
      </c>
      <c r="AD2274" s="4">
        <v>1.9628959981587999</v>
      </c>
      <c r="AE2274" s="4">
        <v>2.0001399624756</v>
      </c>
      <c r="AF2274" s="4">
        <v>6.3154399999999997</v>
      </c>
      <c r="AG2274" s="4">
        <v>7.4012603328392004</v>
      </c>
      <c r="AH2274" s="4">
        <v>6.7896889121828998</v>
      </c>
      <c r="AI2274" s="4">
        <v>0.957036</v>
      </c>
      <c r="AJ2274" s="4">
        <v>0.957036</v>
      </c>
    </row>
    <row r="2275" spans="1:36" hidden="1" x14ac:dyDescent="0.3">
      <c r="A2275" s="1" t="s">
        <v>2269</v>
      </c>
      <c r="B2275" s="2">
        <v>4794937</v>
      </c>
      <c r="C2275" s="3" t="s">
        <v>2919</v>
      </c>
      <c r="D2275" s="4">
        <v>21072.569686579998</v>
      </c>
      <c r="E2275" s="3" t="s">
        <v>2946</v>
      </c>
      <c r="F2275" s="3" t="s">
        <v>3022</v>
      </c>
      <c r="G2275" s="3" t="s">
        <v>3168</v>
      </c>
      <c r="H2275" s="3" t="s">
        <v>3168</v>
      </c>
      <c r="I2275" s="3" t="s">
        <v>3752</v>
      </c>
      <c r="J2275" s="4">
        <v>30.941115</v>
      </c>
      <c r="K2275" s="4">
        <v>-3.497045</v>
      </c>
      <c r="L2275" s="4">
        <v>-11.558949</v>
      </c>
      <c r="M2275" s="4">
        <v>2.9238559999999998</v>
      </c>
      <c r="N2275" s="4">
        <v>25.915713</v>
      </c>
      <c r="O2275" s="4">
        <v>32.954019000000002</v>
      </c>
      <c r="P2275" s="4" t="s">
        <v>2924</v>
      </c>
      <c r="Q2275" s="4">
        <v>19.835591000000001</v>
      </c>
      <c r="R2275" s="4">
        <v>60.825203000000002</v>
      </c>
      <c r="S2275" s="3" t="s">
        <v>6971</v>
      </c>
      <c r="T2275" s="4">
        <v>99.62</v>
      </c>
      <c r="U2275" s="4">
        <v>21072.569686579998</v>
      </c>
      <c r="V2275" s="10">
        <v>25508.569685999999</v>
      </c>
      <c r="W2275" s="4">
        <v>2.8307568761292901</v>
      </c>
      <c r="X2275" s="4">
        <v>115.32</v>
      </c>
      <c r="Y2275" s="4">
        <v>75.64</v>
      </c>
      <c r="Z2275" s="4">
        <v>25.915713</v>
      </c>
      <c r="AA2275" s="10">
        <v>12.2332195397</v>
      </c>
      <c r="AB2275" s="10">
        <v>13.360621439199999</v>
      </c>
      <c r="AC2275" s="4">
        <v>3.5111590000000001</v>
      </c>
      <c r="AD2275" s="4">
        <v>2.6639722680289002</v>
      </c>
      <c r="AE2275" s="4">
        <v>2.7545671208757998</v>
      </c>
      <c r="AF2275" s="4">
        <v>19.835591000000001</v>
      </c>
      <c r="AG2275" s="4">
        <v>9.9503824835675001</v>
      </c>
      <c r="AH2275" s="4">
        <v>10.7646733567046</v>
      </c>
      <c r="AI2275" s="4" t="s">
        <v>2924</v>
      </c>
      <c r="AJ2275" s="4" t="s">
        <v>2924</v>
      </c>
    </row>
    <row r="2276" spans="1:36" hidden="1" x14ac:dyDescent="0.3">
      <c r="A2276" s="1" t="s">
        <v>2270</v>
      </c>
      <c r="B2276" s="2">
        <v>4766281</v>
      </c>
      <c r="C2276" s="3" t="s">
        <v>2936</v>
      </c>
      <c r="D2276" s="4">
        <v>5230.3588831999996</v>
      </c>
      <c r="E2276" s="3" t="s">
        <v>3033</v>
      </c>
      <c r="F2276" s="3" t="s">
        <v>3033</v>
      </c>
      <c r="G2276" s="3" t="s">
        <v>3120</v>
      </c>
      <c r="H2276" s="3" t="s">
        <v>3121</v>
      </c>
      <c r="I2276" s="3" t="s">
        <v>3844</v>
      </c>
      <c r="J2276" s="4">
        <v>7.0363749999999996</v>
      </c>
      <c r="K2276" s="4">
        <v>3.8172350000000002</v>
      </c>
      <c r="L2276" s="4">
        <v>-0.471306</v>
      </c>
      <c r="M2276" s="4">
        <v>0.11154500000000001</v>
      </c>
      <c r="N2276" s="4">
        <v>13.257016</v>
      </c>
      <c r="O2276" s="4">
        <v>8.8839400000000008</v>
      </c>
      <c r="P2276" s="4">
        <v>6.7812619999999999</v>
      </c>
      <c r="Q2276" s="4">
        <v>8.6278290000000002</v>
      </c>
      <c r="R2276" s="4">
        <v>14.865456</v>
      </c>
      <c r="S2276" s="3" t="s">
        <v>6972</v>
      </c>
      <c r="T2276" s="4">
        <v>35.9</v>
      </c>
      <c r="U2276" s="4">
        <v>5230.3588831999996</v>
      </c>
      <c r="V2276" s="10">
        <v>9480.2588830000004</v>
      </c>
      <c r="W2276" s="4">
        <v>2.22841225626741</v>
      </c>
      <c r="X2276" s="4">
        <v>41.14</v>
      </c>
      <c r="Y2276" s="4">
        <v>30.87</v>
      </c>
      <c r="Z2276" s="4">
        <v>13.213103</v>
      </c>
      <c r="AA2276" s="10">
        <v>11.8243799611</v>
      </c>
      <c r="AB2276" s="10">
        <v>11.6801145236</v>
      </c>
      <c r="AC2276" s="4">
        <v>1.7564820000000001</v>
      </c>
      <c r="AD2276" s="4">
        <v>1.7522931554822001</v>
      </c>
      <c r="AE2276" s="4">
        <v>1.7550363633512001</v>
      </c>
      <c r="AF2276" s="4">
        <v>8.6278290000000002</v>
      </c>
      <c r="AG2276" s="4">
        <v>8.5405221693018998</v>
      </c>
      <c r="AH2276" s="4">
        <v>8.5898162019806001</v>
      </c>
      <c r="AI2276" s="4">
        <v>6.7812619999999999</v>
      </c>
      <c r="AJ2276" s="4" t="s">
        <v>2924</v>
      </c>
    </row>
    <row r="2277" spans="1:36" hidden="1" x14ac:dyDescent="0.3">
      <c r="A2277" s="1" t="s">
        <v>2271</v>
      </c>
      <c r="B2277" s="2">
        <v>4973225</v>
      </c>
      <c r="C2277" s="3" t="s">
        <v>2919</v>
      </c>
      <c r="D2277" s="4">
        <v>745.78765374</v>
      </c>
      <c r="E2277" s="3" t="s">
        <v>2946</v>
      </c>
      <c r="F2277" s="3" t="s">
        <v>2947</v>
      </c>
      <c r="G2277" s="3" t="s">
        <v>2948</v>
      </c>
      <c r="H2277" s="3" t="s">
        <v>2949</v>
      </c>
      <c r="I2277" s="3" t="s">
        <v>2950</v>
      </c>
      <c r="J2277" s="4">
        <v>42.930152999999997</v>
      </c>
      <c r="K2277" s="4">
        <v>15.089162999999999</v>
      </c>
      <c r="L2277" s="4">
        <v>-0.119048</v>
      </c>
      <c r="M2277" s="4">
        <v>0.23894899999999999</v>
      </c>
      <c r="N2277" s="4" t="s">
        <v>2924</v>
      </c>
      <c r="O2277" s="4" t="s">
        <v>2924</v>
      </c>
      <c r="P2277" s="4">
        <v>1.617505</v>
      </c>
      <c r="Q2277" s="4" t="s">
        <v>2924</v>
      </c>
      <c r="R2277" s="4">
        <v>32.299214999999997</v>
      </c>
      <c r="S2277" s="3" t="s">
        <v>6973</v>
      </c>
      <c r="T2277" s="4">
        <v>8.39</v>
      </c>
      <c r="U2277" s="4">
        <v>745.78765374</v>
      </c>
      <c r="V2277" s="10">
        <v>703.98965299999998</v>
      </c>
      <c r="W2277" s="4" t="s">
        <v>2935</v>
      </c>
      <c r="X2277" s="4">
        <v>9.76</v>
      </c>
      <c r="Y2277" s="4">
        <v>5.61</v>
      </c>
      <c r="Z2277" s="4" t="s">
        <v>2924</v>
      </c>
      <c r="AA2277" s="10">
        <v>186.44444444440001</v>
      </c>
      <c r="AB2277" s="10">
        <v>186.44444444440001</v>
      </c>
      <c r="AC2277" s="4">
        <v>2.0325839999999999</v>
      </c>
      <c r="AD2277" s="4">
        <v>2.1138608644737</v>
      </c>
      <c r="AE2277" s="4">
        <v>2.1329486202997998</v>
      </c>
      <c r="AF2277" s="4" t="s">
        <v>2924</v>
      </c>
      <c r="AG2277" s="4">
        <v>19.609739637882999</v>
      </c>
      <c r="AH2277" s="4">
        <v>19.1301536141304</v>
      </c>
      <c r="AI2277" s="4">
        <v>1.617505</v>
      </c>
      <c r="AJ2277" s="4" t="s">
        <v>2924</v>
      </c>
    </row>
    <row r="2278" spans="1:36" hidden="1" x14ac:dyDescent="0.3">
      <c r="A2278" s="1" t="s">
        <v>2272</v>
      </c>
      <c r="B2278" s="2">
        <v>102729</v>
      </c>
      <c r="C2278" s="3" t="s">
        <v>2919</v>
      </c>
      <c r="D2278" s="4">
        <v>10418.396931359999</v>
      </c>
      <c r="E2278" s="3" t="s">
        <v>2930</v>
      </c>
      <c r="F2278" s="3" t="s">
        <v>2954</v>
      </c>
      <c r="G2278" s="3" t="s">
        <v>2955</v>
      </c>
      <c r="H2278" s="3" t="s">
        <v>2956</v>
      </c>
      <c r="I2278" s="3" t="s">
        <v>3002</v>
      </c>
      <c r="J2278" s="4">
        <v>39.416939999999997</v>
      </c>
      <c r="K2278" s="4">
        <v>20.500969000000001</v>
      </c>
      <c r="L2278" s="4">
        <v>13.638920000000001</v>
      </c>
      <c r="M2278" s="4">
        <v>0.73538599999999998</v>
      </c>
      <c r="N2278" s="4">
        <v>19.470006999999999</v>
      </c>
      <c r="O2278" s="4">
        <v>22.319800999999998</v>
      </c>
      <c r="P2278" s="4">
        <v>4.4197749999999996</v>
      </c>
      <c r="Q2278" s="4">
        <v>12.277417</v>
      </c>
      <c r="R2278" s="4">
        <v>31.974737999999999</v>
      </c>
      <c r="S2278" s="3" t="s">
        <v>6974</v>
      </c>
      <c r="T2278" s="4">
        <v>80.819999999999993</v>
      </c>
      <c r="U2278" s="4">
        <v>10418.396931359999</v>
      </c>
      <c r="V2278" s="10">
        <v>9519.5469310000008</v>
      </c>
      <c r="W2278" s="4">
        <v>1.1383320960158401</v>
      </c>
      <c r="X2278" s="4">
        <v>81.97</v>
      </c>
      <c r="Y2278" s="4">
        <v>57.43</v>
      </c>
      <c r="Z2278" s="4">
        <v>19.470006999999999</v>
      </c>
      <c r="AA2278" s="10">
        <v>16.971860562700002</v>
      </c>
      <c r="AB2278" s="10">
        <v>18.410022778999998</v>
      </c>
      <c r="AC2278" s="4">
        <v>4.6373049999999996</v>
      </c>
      <c r="AD2278" s="4">
        <v>4.2469335216647002</v>
      </c>
      <c r="AE2278" s="4">
        <v>4.4858227664049997</v>
      </c>
      <c r="AF2278" s="4">
        <v>12.277417</v>
      </c>
      <c r="AG2278" s="4">
        <v>13.0649353124542</v>
      </c>
      <c r="AH2278" s="4">
        <v>14.059428890042501</v>
      </c>
      <c r="AI2278" s="4">
        <v>4.4197749999999996</v>
      </c>
      <c r="AJ2278" s="4">
        <v>5.4622869999999999</v>
      </c>
    </row>
    <row r="2279" spans="1:36" hidden="1" x14ac:dyDescent="0.3">
      <c r="A2279" s="1" t="s">
        <v>2273</v>
      </c>
      <c r="B2279" s="2">
        <v>4583780</v>
      </c>
      <c r="C2279" s="3" t="s">
        <v>2936</v>
      </c>
      <c r="D2279" s="4">
        <v>5117.1463594999996</v>
      </c>
      <c r="E2279" s="3" t="s">
        <v>2920</v>
      </c>
      <c r="F2279" s="3" t="s">
        <v>2961</v>
      </c>
      <c r="G2279" s="3" t="s">
        <v>2974</v>
      </c>
      <c r="H2279" s="3" t="s">
        <v>2975</v>
      </c>
      <c r="I2279" s="3" t="s">
        <v>3845</v>
      </c>
      <c r="J2279" s="4">
        <v>68.093220000000002</v>
      </c>
      <c r="K2279" s="4">
        <v>15.554907999999999</v>
      </c>
      <c r="L2279" s="4">
        <v>20.540869000000001</v>
      </c>
      <c r="M2279" s="4">
        <v>5.9279039999999998</v>
      </c>
      <c r="N2279" s="4">
        <v>18.520074999999999</v>
      </c>
      <c r="O2279" s="4">
        <v>13.963393</v>
      </c>
      <c r="P2279" s="4">
        <v>2.683125</v>
      </c>
      <c r="Q2279" s="4">
        <v>7.7822529999999999</v>
      </c>
      <c r="R2279" s="4">
        <v>24.454163999999999</v>
      </c>
      <c r="S2279" s="3" t="s">
        <v>6975</v>
      </c>
      <c r="T2279" s="4">
        <v>39.67</v>
      </c>
      <c r="U2279" s="4">
        <v>5117.1463594999996</v>
      </c>
      <c r="V2279" s="10">
        <v>9880.0843590000004</v>
      </c>
      <c r="W2279" s="4">
        <v>1.26039828585833</v>
      </c>
      <c r="X2279" s="4">
        <v>40.98</v>
      </c>
      <c r="Y2279" s="4">
        <v>22.26</v>
      </c>
      <c r="Z2279" s="4">
        <v>18.520074999999999</v>
      </c>
      <c r="AA2279" s="10">
        <v>18.599090440200001</v>
      </c>
      <c r="AB2279" s="10">
        <v>18.4617246145</v>
      </c>
      <c r="AC2279" s="4">
        <v>1.4178109999999999</v>
      </c>
      <c r="AD2279" s="4">
        <v>1.3569069398728999</v>
      </c>
      <c r="AE2279" s="4">
        <v>1.4010490360097001</v>
      </c>
      <c r="AF2279" s="4">
        <v>7.7822529999999999</v>
      </c>
      <c r="AG2279" s="4">
        <v>10.815171672417399</v>
      </c>
      <c r="AH2279" s="4">
        <v>11.2602240040602</v>
      </c>
      <c r="AI2279" s="4">
        <v>2.683125</v>
      </c>
      <c r="AJ2279" s="4" t="s">
        <v>2924</v>
      </c>
    </row>
    <row r="2280" spans="1:36" hidden="1" x14ac:dyDescent="0.3">
      <c r="A2280" s="1" t="s">
        <v>2274</v>
      </c>
      <c r="B2280" s="2">
        <v>6675765</v>
      </c>
      <c r="C2280" s="3" t="s">
        <v>2936</v>
      </c>
      <c r="D2280" s="4">
        <v>1514.3725623</v>
      </c>
      <c r="E2280" s="3" t="s">
        <v>3098</v>
      </c>
      <c r="F2280" s="3" t="s">
        <v>3098</v>
      </c>
      <c r="G2280" s="3" t="s">
        <v>3184</v>
      </c>
      <c r="H2280" s="3" t="s">
        <v>3185</v>
      </c>
      <c r="I2280" s="3" t="s">
        <v>3304</v>
      </c>
      <c r="J2280" s="4">
        <v>99.321573999999998</v>
      </c>
      <c r="K2280" s="4">
        <v>31.748878999999999</v>
      </c>
      <c r="L2280" s="4">
        <v>36.524163999999999</v>
      </c>
      <c r="M2280" s="4">
        <v>9.3819809999999997</v>
      </c>
      <c r="N2280" s="4">
        <v>24.898305000000001</v>
      </c>
      <c r="O2280" s="4">
        <v>14.838384</v>
      </c>
      <c r="P2280" s="4">
        <v>1.8959729999999999</v>
      </c>
      <c r="Q2280" s="4">
        <v>4.927079</v>
      </c>
      <c r="R2280" s="4">
        <v>14.280094</v>
      </c>
      <c r="S2280" s="3" t="s">
        <v>6976</v>
      </c>
      <c r="T2280" s="4">
        <v>14.69</v>
      </c>
      <c r="U2280" s="4">
        <v>1514.3725623</v>
      </c>
      <c r="V2280" s="10">
        <v>1758.1455619999999</v>
      </c>
      <c r="W2280" s="4">
        <v>1.9060585432266901</v>
      </c>
      <c r="X2280" s="4">
        <v>14.87</v>
      </c>
      <c r="Y2280" s="4">
        <v>6.99</v>
      </c>
      <c r="Z2280" s="4">
        <v>24.898305000000001</v>
      </c>
      <c r="AA2280" s="10">
        <v>19.808522114300001</v>
      </c>
      <c r="AB2280" s="10">
        <v>36.725000000000001</v>
      </c>
      <c r="AC2280" s="4">
        <v>1.1896340000000001</v>
      </c>
      <c r="AD2280" s="4">
        <v>1.1971407469022</v>
      </c>
      <c r="AE2280" s="4">
        <v>1.2228880666648001</v>
      </c>
      <c r="AF2280" s="4">
        <v>4.927079</v>
      </c>
      <c r="AG2280" s="4">
        <v>5.8558473755452001</v>
      </c>
      <c r="AH2280" s="4">
        <v>6.6627843888499996</v>
      </c>
      <c r="AI2280" s="4">
        <v>1.8959729999999999</v>
      </c>
      <c r="AJ2280" s="4">
        <v>2.36592</v>
      </c>
    </row>
    <row r="2281" spans="1:36" hidden="1" x14ac:dyDescent="0.3">
      <c r="A2281" s="1" t="s">
        <v>2275</v>
      </c>
      <c r="B2281" s="2">
        <v>103451</v>
      </c>
      <c r="C2281" s="3" t="s">
        <v>2919</v>
      </c>
      <c r="D2281" s="4">
        <v>5946.8707429400001</v>
      </c>
      <c r="E2281" s="3" t="s">
        <v>2930</v>
      </c>
      <c r="F2281" s="3" t="s">
        <v>2958</v>
      </c>
      <c r="G2281" s="3" t="s">
        <v>2958</v>
      </c>
      <c r="H2281" s="3" t="s">
        <v>3118</v>
      </c>
      <c r="I2281" s="3" t="s">
        <v>3133</v>
      </c>
      <c r="J2281" s="4">
        <v>-5.148841</v>
      </c>
      <c r="K2281" s="4">
        <v>9.5899619999999999</v>
      </c>
      <c r="L2281" s="4">
        <v>4.8221170000000004</v>
      </c>
      <c r="M2281" s="4">
        <v>-1.131999</v>
      </c>
      <c r="N2281" s="4">
        <v>26.366576819407001</v>
      </c>
      <c r="O2281" s="4">
        <v>6.1940864972452001</v>
      </c>
      <c r="P2281" s="5" t="s">
        <v>3846</v>
      </c>
      <c r="Q2281" s="4">
        <v>18.083725000000001</v>
      </c>
      <c r="R2281" s="4">
        <v>8.0845979999999997</v>
      </c>
      <c r="S2281" s="3" t="s">
        <v>6977</v>
      </c>
      <c r="T2281" s="4">
        <v>97.82</v>
      </c>
      <c r="U2281" s="4">
        <v>5946.8707429400001</v>
      </c>
      <c r="V2281" s="10">
        <v>6655.0097420000002</v>
      </c>
      <c r="W2281" s="4">
        <v>1.5538744632999399</v>
      </c>
      <c r="X2281" s="4">
        <v>109.58</v>
      </c>
      <c r="Y2281" s="4">
        <v>81</v>
      </c>
      <c r="Z2281" s="4">
        <v>26.33109</v>
      </c>
      <c r="AA2281" s="10">
        <v>12.806849871000001</v>
      </c>
      <c r="AB2281" s="10">
        <v>26.821015919299999</v>
      </c>
      <c r="AC2281" s="4">
        <v>1.41117</v>
      </c>
      <c r="AD2281" s="4">
        <v>1.2700045445295001</v>
      </c>
      <c r="AE2281" s="4">
        <v>1.3661722496191</v>
      </c>
      <c r="AF2281" s="4">
        <v>18.083725000000001</v>
      </c>
      <c r="AG2281" s="4" t="s">
        <v>2935</v>
      </c>
      <c r="AH2281" s="4" t="s">
        <v>2935</v>
      </c>
      <c r="AI2281" s="5" t="s">
        <v>3846</v>
      </c>
      <c r="AJ2281" s="5" t="s">
        <v>6978</v>
      </c>
    </row>
    <row r="2282" spans="1:36" hidden="1" x14ac:dyDescent="0.3">
      <c r="A2282" s="1" t="s">
        <v>2276</v>
      </c>
      <c r="B2282" s="2">
        <v>4057062</v>
      </c>
      <c r="C2282" s="3" t="s">
        <v>2936</v>
      </c>
      <c r="D2282" s="4">
        <v>59710.548617280001</v>
      </c>
      <c r="E2282" s="3" t="s">
        <v>3095</v>
      </c>
      <c r="F2282" s="3" t="s">
        <v>3095</v>
      </c>
      <c r="G2282" s="3" t="s">
        <v>3130</v>
      </c>
      <c r="H2282" s="3" t="s">
        <v>3130</v>
      </c>
      <c r="I2282" s="3" t="s">
        <v>3097</v>
      </c>
      <c r="J2282" s="4">
        <v>27.962536</v>
      </c>
      <c r="K2282" s="4">
        <v>15.938999000000001</v>
      </c>
      <c r="L2282" s="4">
        <v>10.892836000000001</v>
      </c>
      <c r="M2282" s="4">
        <v>2.2562099999999998</v>
      </c>
      <c r="N2282" s="4">
        <v>20.764316999999998</v>
      </c>
      <c r="O2282" s="4" t="s">
        <v>2924</v>
      </c>
      <c r="P2282" s="4">
        <v>2.0716860000000001</v>
      </c>
      <c r="Q2282" s="4">
        <v>15.381123000000001</v>
      </c>
      <c r="R2282" s="4" t="s">
        <v>2924</v>
      </c>
      <c r="S2282" s="3" t="s">
        <v>6979</v>
      </c>
      <c r="T2282" s="4">
        <v>94.27</v>
      </c>
      <c r="U2282" s="4">
        <v>59710.548617280001</v>
      </c>
      <c r="V2282" s="10">
        <v>100915.54861699999</v>
      </c>
      <c r="W2282" s="4">
        <v>2.6307414872175698</v>
      </c>
      <c r="X2282" s="4">
        <v>95.29</v>
      </c>
      <c r="Y2282" s="4">
        <v>66.400000000000006</v>
      </c>
      <c r="Z2282" s="4">
        <v>20.764316999999998</v>
      </c>
      <c r="AA2282" s="10">
        <v>18.5728076915</v>
      </c>
      <c r="AB2282" s="10">
        <v>19.748984478600001</v>
      </c>
      <c r="AC2282" s="4">
        <v>7.8120099999999999</v>
      </c>
      <c r="AD2282" s="4">
        <v>6.9420612258335996</v>
      </c>
      <c r="AE2282" s="4">
        <v>6.5008230350233998</v>
      </c>
      <c r="AF2282" s="4">
        <v>15.381123000000001</v>
      </c>
      <c r="AG2282" s="4">
        <v>15.4987125175931</v>
      </c>
      <c r="AH2282" s="4">
        <v>17.4422486539485</v>
      </c>
      <c r="AI2282" s="4">
        <v>2.0716860000000001</v>
      </c>
      <c r="AJ2282" s="4">
        <v>2.218013</v>
      </c>
    </row>
    <row r="2283" spans="1:36" hidden="1" x14ac:dyDescent="0.3">
      <c r="A2283" s="1" t="s">
        <v>2277</v>
      </c>
      <c r="B2283" s="2">
        <v>27837950</v>
      </c>
      <c r="C2283" s="3" t="s">
        <v>2936</v>
      </c>
      <c r="D2283" s="4">
        <v>2078.7639392000001</v>
      </c>
      <c r="E2283" s="3" t="s">
        <v>2946</v>
      </c>
      <c r="F2283" s="3" t="s">
        <v>2947</v>
      </c>
      <c r="G2283" s="3" t="s">
        <v>2948</v>
      </c>
      <c r="H2283" s="3" t="s">
        <v>2990</v>
      </c>
      <c r="I2283" s="3" t="s">
        <v>2950</v>
      </c>
      <c r="J2283" s="4">
        <v>42.698892000000001</v>
      </c>
      <c r="K2283" s="4">
        <v>5.9043349999999997</v>
      </c>
      <c r="L2283" s="4">
        <v>6.3813810000000002</v>
      </c>
      <c r="M2283" s="4">
        <v>5.9835450000000003</v>
      </c>
      <c r="N2283" s="4">
        <v>184.02597399999999</v>
      </c>
      <c r="O2283" s="4">
        <v>59.288702999999998</v>
      </c>
      <c r="P2283" s="4">
        <v>8.3549530000000001</v>
      </c>
      <c r="Q2283" s="4">
        <v>53.388001000000003</v>
      </c>
      <c r="R2283" s="4">
        <v>29.178294999999999</v>
      </c>
      <c r="S2283" s="3" t="s">
        <v>6980</v>
      </c>
      <c r="T2283" s="4">
        <v>14.17</v>
      </c>
      <c r="U2283" s="4">
        <v>2078.7639392000001</v>
      </c>
      <c r="V2283" s="10">
        <v>1860.9989390000001</v>
      </c>
      <c r="W2283" s="4" t="s">
        <v>2935</v>
      </c>
      <c r="X2283" s="4">
        <v>16.420000000000002</v>
      </c>
      <c r="Y2283" s="4">
        <v>9.64</v>
      </c>
      <c r="Z2283" s="4">
        <v>184.02597399999999</v>
      </c>
      <c r="AA2283" s="10">
        <v>45.141764893199998</v>
      </c>
      <c r="AB2283" s="10">
        <v>52.641355226899996</v>
      </c>
      <c r="AC2283" s="4">
        <v>5.2046159999999997</v>
      </c>
      <c r="AD2283" s="4">
        <v>4.3012099997064999</v>
      </c>
      <c r="AE2283" s="4">
        <v>4.9542408352349003</v>
      </c>
      <c r="AF2283" s="4">
        <v>53.388001000000003</v>
      </c>
      <c r="AG2283" s="4">
        <v>32.806228762317801</v>
      </c>
      <c r="AH2283" s="4">
        <v>36.542524231771999</v>
      </c>
      <c r="AI2283" s="4">
        <v>8.3549530000000001</v>
      </c>
      <c r="AJ2283" s="4">
        <v>12.70852</v>
      </c>
    </row>
    <row r="2284" spans="1:36" hidden="1" x14ac:dyDescent="0.3">
      <c r="A2284" s="1" t="s">
        <v>879</v>
      </c>
      <c r="B2284" s="2">
        <v>4990825</v>
      </c>
      <c r="C2284" s="3" t="s">
        <v>2941</v>
      </c>
      <c r="D2284" s="4">
        <v>8956.2180386700002</v>
      </c>
      <c r="E2284" s="3" t="s">
        <v>2946</v>
      </c>
      <c r="F2284" s="3" t="s">
        <v>2991</v>
      </c>
      <c r="G2284" s="3" t="s">
        <v>2991</v>
      </c>
      <c r="H2284" s="3" t="s">
        <v>2992</v>
      </c>
      <c r="I2284" s="3" t="s">
        <v>3032</v>
      </c>
      <c r="J2284" s="18">
        <v>-33.855518000000004</v>
      </c>
      <c r="K2284" s="18">
        <v>-42.601090999999997</v>
      </c>
      <c r="L2284" s="18">
        <v>-28.125339</v>
      </c>
      <c r="M2284" s="18">
        <v>11.374328</v>
      </c>
      <c r="N2284" s="4">
        <v>152.390805</v>
      </c>
      <c r="O2284" s="4">
        <v>26.762212000000002</v>
      </c>
      <c r="P2284" s="4">
        <v>9.6142129999999995</v>
      </c>
      <c r="Q2284" s="4">
        <v>74.906704000000005</v>
      </c>
      <c r="R2284" s="4">
        <v>30.724903000000001</v>
      </c>
      <c r="S2284" s="3" t="s">
        <v>5200</v>
      </c>
      <c r="T2284" s="4">
        <v>66.290000000000006</v>
      </c>
      <c r="U2284" s="4">
        <v>8956.2180386700002</v>
      </c>
      <c r="V2284" s="10">
        <v>8521.8360379999995</v>
      </c>
      <c r="W2284" s="4" t="s">
        <v>2935</v>
      </c>
      <c r="X2284" s="18">
        <v>141.63</v>
      </c>
      <c r="Y2284" s="18">
        <v>58.33</v>
      </c>
      <c r="Z2284" s="4">
        <v>152.390805</v>
      </c>
      <c r="AA2284" s="10">
        <v>19.129104865199999</v>
      </c>
      <c r="AB2284" s="10">
        <v>30.2765953559</v>
      </c>
      <c r="AC2284" s="4">
        <v>6.81616</v>
      </c>
      <c r="AD2284" s="4">
        <v>5.2402287334365996</v>
      </c>
      <c r="AE2284" s="4">
        <v>6.3982760976678001</v>
      </c>
      <c r="AF2284" s="4">
        <v>74.906704000000005</v>
      </c>
      <c r="AG2284" s="4">
        <v>15.1126314165412</v>
      </c>
      <c r="AH2284" s="4">
        <v>22.6219073045134</v>
      </c>
      <c r="AI2284" s="4">
        <v>9.6142129999999995</v>
      </c>
      <c r="AJ2284" s="4">
        <v>13.446247</v>
      </c>
    </row>
    <row r="2285" spans="1:36" hidden="1" x14ac:dyDescent="0.3">
      <c r="A2285" s="1" t="s">
        <v>2279</v>
      </c>
      <c r="B2285" s="2">
        <v>4915429</v>
      </c>
      <c r="C2285" s="3" t="s">
        <v>2919</v>
      </c>
      <c r="D2285" s="4">
        <v>500.08365370000001</v>
      </c>
      <c r="E2285" s="3" t="s">
        <v>3007</v>
      </c>
      <c r="F2285" s="3" t="s">
        <v>3008</v>
      </c>
      <c r="G2285" s="3" t="s">
        <v>3009</v>
      </c>
      <c r="H2285" s="3" t="s">
        <v>3010</v>
      </c>
      <c r="I2285" s="3" t="s">
        <v>3237</v>
      </c>
      <c r="J2285" s="4">
        <v>52.231957000000001</v>
      </c>
      <c r="K2285" s="4">
        <v>21.511821999999999</v>
      </c>
      <c r="L2285" s="4">
        <v>18.358741999999999</v>
      </c>
      <c r="M2285" s="4">
        <v>5.8755259999999998</v>
      </c>
      <c r="N2285" s="4">
        <v>12.522306</v>
      </c>
      <c r="O2285" s="4">
        <v>12.411565</v>
      </c>
      <c r="P2285" s="4">
        <v>0.84007699999999996</v>
      </c>
      <c r="Q2285" s="4">
        <v>6.929551</v>
      </c>
      <c r="R2285" s="4">
        <v>20.340084000000001</v>
      </c>
      <c r="S2285" s="3" t="s">
        <v>6982</v>
      </c>
      <c r="T2285" s="4">
        <v>72.98</v>
      </c>
      <c r="U2285" s="4">
        <v>500.08365370000001</v>
      </c>
      <c r="V2285" s="10">
        <v>1022.025653</v>
      </c>
      <c r="W2285" s="4" t="s">
        <v>2935</v>
      </c>
      <c r="X2285" s="4">
        <v>74</v>
      </c>
      <c r="Y2285" s="4">
        <v>43.89</v>
      </c>
      <c r="Z2285" s="4">
        <v>12.522306</v>
      </c>
      <c r="AA2285" s="10" t="s">
        <v>2935</v>
      </c>
      <c r="AB2285" s="10">
        <v>13.995348837209299</v>
      </c>
      <c r="AC2285" s="4">
        <v>0.68932099999999996</v>
      </c>
      <c r="AD2285" s="4" t="s">
        <v>2935</v>
      </c>
      <c r="AE2285" s="4">
        <v>0.36414949424269999</v>
      </c>
      <c r="AF2285" s="4">
        <v>6.929551</v>
      </c>
      <c r="AG2285" s="4" t="s">
        <v>2935</v>
      </c>
      <c r="AH2285" s="4">
        <v>6.9142380883202001</v>
      </c>
      <c r="AI2285" s="4">
        <v>0.84007699999999996</v>
      </c>
      <c r="AJ2285" s="4">
        <v>0.84007699999999996</v>
      </c>
    </row>
    <row r="2286" spans="1:36" hidden="1" x14ac:dyDescent="0.3">
      <c r="A2286" s="1" t="s">
        <v>2280</v>
      </c>
      <c r="B2286" s="2">
        <v>4992057</v>
      </c>
      <c r="C2286" s="3" t="s">
        <v>2936</v>
      </c>
      <c r="D2286" s="4">
        <v>4769.6670746999998</v>
      </c>
      <c r="E2286" s="3" t="s">
        <v>2937</v>
      </c>
      <c r="F2286" s="3" t="s">
        <v>2938</v>
      </c>
      <c r="G2286" s="3" t="s">
        <v>2994</v>
      </c>
      <c r="H2286" s="3" t="s">
        <v>2995</v>
      </c>
      <c r="I2286" s="3" t="s">
        <v>3456</v>
      </c>
      <c r="J2286" s="4">
        <v>-0.31259799999999999</v>
      </c>
      <c r="K2286" s="4">
        <v>-13.412979</v>
      </c>
      <c r="L2286" s="4">
        <v>-8.9637449999999994</v>
      </c>
      <c r="M2286" s="4">
        <v>0.188501</v>
      </c>
      <c r="N2286" s="4" t="s">
        <v>2924</v>
      </c>
      <c r="O2286" s="4">
        <v>14.716198</v>
      </c>
      <c r="P2286" s="4">
        <v>1.61755</v>
      </c>
      <c r="Q2286" s="4">
        <v>9.3033959999999993</v>
      </c>
      <c r="R2286" s="4">
        <v>17.461027999999999</v>
      </c>
      <c r="S2286" s="3" t="s">
        <v>6983</v>
      </c>
      <c r="T2286" s="4">
        <v>31.89</v>
      </c>
      <c r="U2286" s="4">
        <v>4769.6670746999998</v>
      </c>
      <c r="V2286" s="10">
        <v>7461.5840740000003</v>
      </c>
      <c r="W2286" s="4">
        <v>1.50517403574788</v>
      </c>
      <c r="X2286" s="4">
        <v>43.14</v>
      </c>
      <c r="Y2286" s="4">
        <v>30.434999999999999</v>
      </c>
      <c r="Z2286" s="4" t="s">
        <v>2924</v>
      </c>
      <c r="AA2286" s="10">
        <v>9.9859088774</v>
      </c>
      <c r="AB2286" s="10">
        <v>9.3021492076999994</v>
      </c>
      <c r="AC2286" s="4">
        <v>1.8572390000000001</v>
      </c>
      <c r="AD2286" s="4">
        <v>2.0475919815757999</v>
      </c>
      <c r="AE2286" s="4">
        <v>1.9090652415919001</v>
      </c>
      <c r="AF2286" s="4">
        <v>9.3033959999999993</v>
      </c>
      <c r="AG2286" s="4">
        <v>8.9218863057314</v>
      </c>
      <c r="AH2286" s="4">
        <v>8.5111448361749993</v>
      </c>
      <c r="AI2286" s="4">
        <v>1.61755</v>
      </c>
      <c r="AJ2286" s="4" t="s">
        <v>2924</v>
      </c>
    </row>
    <row r="2287" spans="1:36" hidden="1" x14ac:dyDescent="0.3">
      <c r="A2287" s="1" t="s">
        <v>2281</v>
      </c>
      <c r="B2287" s="2">
        <v>4145781</v>
      </c>
      <c r="C2287" s="3" t="s">
        <v>2936</v>
      </c>
      <c r="D2287" s="4">
        <v>3332.5229559499999</v>
      </c>
      <c r="E2287" s="3" t="s">
        <v>3033</v>
      </c>
      <c r="F2287" s="3" t="s">
        <v>3033</v>
      </c>
      <c r="G2287" s="3" t="s">
        <v>3034</v>
      </c>
      <c r="H2287" s="3" t="s">
        <v>3073</v>
      </c>
      <c r="I2287" s="3" t="s">
        <v>3074</v>
      </c>
      <c r="J2287" s="4">
        <v>33.724290000000003</v>
      </c>
      <c r="K2287" s="4">
        <v>6.1386940000000001</v>
      </c>
      <c r="L2287" s="4">
        <v>2.0892810000000002</v>
      </c>
      <c r="M2287" s="4">
        <v>2.168831</v>
      </c>
      <c r="N2287" s="4">
        <v>37.605162999999997</v>
      </c>
      <c r="O2287" s="4">
        <v>23.268263999999999</v>
      </c>
      <c r="P2287" s="4">
        <v>3.0696889999999999</v>
      </c>
      <c r="Q2287" s="4">
        <v>15.929472000000001</v>
      </c>
      <c r="R2287" s="4">
        <v>24.886856000000002</v>
      </c>
      <c r="S2287" s="3" t="s">
        <v>6984</v>
      </c>
      <c r="T2287" s="4">
        <v>78.67</v>
      </c>
      <c r="U2287" s="4">
        <v>3332.5229559499999</v>
      </c>
      <c r="V2287" s="10">
        <v>3938.991955</v>
      </c>
      <c r="W2287" s="4">
        <v>2.0846574297699201</v>
      </c>
      <c r="X2287" s="4">
        <v>82.99</v>
      </c>
      <c r="Y2287" s="4">
        <v>55.02</v>
      </c>
      <c r="Z2287" s="4">
        <v>37.605162999999997</v>
      </c>
      <c r="AA2287" s="10">
        <v>23.767371601200001</v>
      </c>
      <c r="AB2287" s="10">
        <v>26.179700499100001</v>
      </c>
      <c r="AC2287" s="4">
        <v>2.574319</v>
      </c>
      <c r="AD2287" s="4">
        <v>2.4651054227423002</v>
      </c>
      <c r="AE2287" s="4">
        <v>2.5258853794606999</v>
      </c>
      <c r="AF2287" s="4">
        <v>15.929472000000001</v>
      </c>
      <c r="AG2287" s="4">
        <v>14.080400196604099</v>
      </c>
      <c r="AH2287" s="4">
        <v>15.091923199233699</v>
      </c>
      <c r="AI2287" s="4">
        <v>3.0696889999999999</v>
      </c>
      <c r="AJ2287" s="4">
        <v>5.1644459999999999</v>
      </c>
    </row>
    <row r="2288" spans="1:36" hidden="1" x14ac:dyDescent="0.3">
      <c r="A2288" s="1" t="s">
        <v>2282</v>
      </c>
      <c r="B2288" s="2">
        <v>5263639</v>
      </c>
      <c r="C2288" s="3" t="s">
        <v>2936</v>
      </c>
      <c r="D2288" s="4">
        <v>9053.5819501000005</v>
      </c>
      <c r="E2288" s="3" t="s">
        <v>2946</v>
      </c>
      <c r="F2288" s="3" t="s">
        <v>2947</v>
      </c>
      <c r="G2288" s="3" t="s">
        <v>2948</v>
      </c>
      <c r="H2288" s="3" t="s">
        <v>2949</v>
      </c>
      <c r="I2288" s="3" t="s">
        <v>2950</v>
      </c>
      <c r="J2288" s="4">
        <v>59.263393000000001</v>
      </c>
      <c r="K2288" s="4">
        <v>16.205212</v>
      </c>
      <c r="L2288" s="4">
        <v>10.235612</v>
      </c>
      <c r="M2288" s="4">
        <v>9.3067790000000006</v>
      </c>
      <c r="N2288" s="4" t="s">
        <v>2924</v>
      </c>
      <c r="O2288" s="4" t="s">
        <v>2924</v>
      </c>
      <c r="P2288" s="4">
        <v>5.5192420000000002</v>
      </c>
      <c r="Q2288" s="4" t="s">
        <v>2924</v>
      </c>
      <c r="R2288" s="4">
        <v>58.124279999999999</v>
      </c>
      <c r="S2288" s="3" t="s">
        <v>6985</v>
      </c>
      <c r="T2288" s="4">
        <v>28.54</v>
      </c>
      <c r="U2288" s="4">
        <v>9053.5819501000005</v>
      </c>
      <c r="V2288" s="10">
        <v>8365.5369499999997</v>
      </c>
      <c r="W2288" s="4" t="s">
        <v>2935</v>
      </c>
      <c r="X2288" s="4">
        <v>30.76</v>
      </c>
      <c r="Y2288" s="4">
        <v>14.33</v>
      </c>
      <c r="Z2288" s="4" t="s">
        <v>2924</v>
      </c>
      <c r="AA2288" s="10">
        <v>274.68719922999998</v>
      </c>
      <c r="AB2288" s="10" t="s">
        <v>2924</v>
      </c>
      <c r="AC2288" s="4">
        <v>11.560485</v>
      </c>
      <c r="AD2288" s="4">
        <v>9.1408511471059004</v>
      </c>
      <c r="AE2288" s="4">
        <v>10.252685136411399</v>
      </c>
      <c r="AF2288" s="4" t="s">
        <v>2924</v>
      </c>
      <c r="AG2288" s="4" t="s">
        <v>2924</v>
      </c>
      <c r="AH2288" s="4" t="s">
        <v>2924</v>
      </c>
      <c r="AI2288" s="4">
        <v>5.5192420000000002</v>
      </c>
      <c r="AJ2288" s="4">
        <v>10.20379</v>
      </c>
    </row>
    <row r="2289" spans="1:36" hidden="1" x14ac:dyDescent="0.3">
      <c r="A2289" s="1" t="s">
        <v>2283</v>
      </c>
      <c r="B2289" s="2">
        <v>105582727</v>
      </c>
      <c r="C2289" s="3" t="s">
        <v>2941</v>
      </c>
      <c r="D2289" s="4">
        <v>976.86032399999999</v>
      </c>
      <c r="E2289" s="3" t="s">
        <v>2920</v>
      </c>
      <c r="F2289" s="3" t="s">
        <v>2921</v>
      </c>
      <c r="G2289" s="3" t="s">
        <v>3114</v>
      </c>
      <c r="H2289" s="3" t="s">
        <v>3114</v>
      </c>
      <c r="I2289" s="3" t="s">
        <v>2943</v>
      </c>
      <c r="J2289" s="4">
        <v>2.8037380000000001</v>
      </c>
      <c r="K2289" s="4">
        <v>2.8037380000000001</v>
      </c>
      <c r="L2289" s="4">
        <v>2.8037380000000001</v>
      </c>
      <c r="M2289" s="4">
        <v>-2.3524189999999998</v>
      </c>
      <c r="N2289" s="4" t="s">
        <v>2924</v>
      </c>
      <c r="O2289" s="4" t="s">
        <v>2924</v>
      </c>
      <c r="P2289" s="4" t="s">
        <v>2924</v>
      </c>
      <c r="Q2289" s="4" t="s">
        <v>2924</v>
      </c>
      <c r="R2289" s="4" t="s">
        <v>2935</v>
      </c>
      <c r="S2289" s="3" t="s">
        <v>6986</v>
      </c>
      <c r="T2289" s="4">
        <v>22</v>
      </c>
      <c r="U2289" s="4">
        <v>976.86032399999999</v>
      </c>
      <c r="V2289" s="10">
        <v>1088.7313240000001</v>
      </c>
      <c r="W2289" s="4" t="s">
        <v>2935</v>
      </c>
      <c r="X2289" s="4">
        <v>26.34</v>
      </c>
      <c r="Y2289" s="4">
        <v>18.62</v>
      </c>
      <c r="Z2289" s="4" t="s">
        <v>2924</v>
      </c>
      <c r="AA2289" s="10" t="s">
        <v>2924</v>
      </c>
      <c r="AB2289" s="10" t="s">
        <v>2924</v>
      </c>
      <c r="AC2289" s="4" t="s">
        <v>2924</v>
      </c>
      <c r="AD2289" s="4" t="s">
        <v>2935</v>
      </c>
      <c r="AE2289" s="4" t="s">
        <v>2924</v>
      </c>
      <c r="AF2289" s="4" t="s">
        <v>2924</v>
      </c>
      <c r="AG2289" s="4" t="s">
        <v>2924</v>
      </c>
      <c r="AH2289" s="4" t="s">
        <v>2924</v>
      </c>
      <c r="AI2289" s="4" t="s">
        <v>2924</v>
      </c>
      <c r="AJ2289" s="4" t="s">
        <v>2924</v>
      </c>
    </row>
    <row r="2290" spans="1:36" hidden="1" x14ac:dyDescent="0.3">
      <c r="A2290" s="1" t="s">
        <v>2284</v>
      </c>
      <c r="B2290" s="2">
        <v>4024109</v>
      </c>
      <c r="C2290" s="3" t="s">
        <v>2936</v>
      </c>
      <c r="D2290" s="4">
        <v>12617.430295919999</v>
      </c>
      <c r="E2290" s="3" t="s">
        <v>2925</v>
      </c>
      <c r="F2290" s="3" t="s">
        <v>2981</v>
      </c>
      <c r="G2290" s="3" t="s">
        <v>3017</v>
      </c>
      <c r="H2290" s="3" t="s">
        <v>3018</v>
      </c>
      <c r="I2290" s="3" t="s">
        <v>3350</v>
      </c>
      <c r="J2290" s="4">
        <v>42.246861000000003</v>
      </c>
      <c r="K2290" s="4">
        <v>14.458148</v>
      </c>
      <c r="L2290" s="4">
        <v>14.880169</v>
      </c>
      <c r="M2290" s="4">
        <v>3.7830119999999998</v>
      </c>
      <c r="N2290" s="4">
        <v>25.41958</v>
      </c>
      <c r="O2290" s="4">
        <v>21.66377</v>
      </c>
      <c r="P2290" s="4">
        <v>7.7726300000000004</v>
      </c>
      <c r="Q2290" s="4">
        <v>13.984875000000001</v>
      </c>
      <c r="R2290" s="4">
        <v>27.515447999999999</v>
      </c>
      <c r="S2290" s="3" t="s">
        <v>6987</v>
      </c>
      <c r="T2290" s="4">
        <v>87.24</v>
      </c>
      <c r="U2290" s="4">
        <v>12617.430295919999</v>
      </c>
      <c r="V2290" s="10">
        <v>17260.664294999999</v>
      </c>
      <c r="W2290" s="4">
        <v>1.3755158184319101</v>
      </c>
      <c r="X2290" s="4">
        <v>88.32</v>
      </c>
      <c r="Y2290" s="4">
        <v>60.6</v>
      </c>
      <c r="Z2290" s="4">
        <v>25.41958</v>
      </c>
      <c r="AA2290" s="10">
        <v>22.8670283871</v>
      </c>
      <c r="AB2290" s="10">
        <v>24.753360175000001</v>
      </c>
      <c r="AC2290" s="4">
        <v>4.1600460000000004</v>
      </c>
      <c r="AD2290" s="4">
        <v>4.0294014281413997</v>
      </c>
      <c r="AE2290" s="4">
        <v>4.1303449401394001</v>
      </c>
      <c r="AF2290" s="4">
        <v>13.984875000000001</v>
      </c>
      <c r="AG2290" s="4">
        <v>13.0933377160697</v>
      </c>
      <c r="AH2290" s="4">
        <v>13.732244314656</v>
      </c>
      <c r="AI2290" s="4">
        <v>7.7726300000000004</v>
      </c>
      <c r="AJ2290" s="4" t="s">
        <v>2924</v>
      </c>
    </row>
    <row r="2291" spans="1:36" hidden="1" x14ac:dyDescent="0.3">
      <c r="A2291" s="1" t="s">
        <v>2285</v>
      </c>
      <c r="B2291" s="2">
        <v>4587650</v>
      </c>
      <c r="C2291" s="3" t="s">
        <v>2936</v>
      </c>
      <c r="D2291" s="4">
        <v>218819.81020000001</v>
      </c>
      <c r="E2291" s="3" t="s">
        <v>2946</v>
      </c>
      <c r="F2291" s="3" t="s">
        <v>2947</v>
      </c>
      <c r="G2291" s="3" t="s">
        <v>2948</v>
      </c>
      <c r="H2291" s="3" t="s">
        <v>2949</v>
      </c>
      <c r="I2291" s="3" t="s">
        <v>2950</v>
      </c>
      <c r="J2291" s="4">
        <v>57.382401000000002</v>
      </c>
      <c r="K2291" s="4">
        <v>29.194936999999999</v>
      </c>
      <c r="L2291" s="4">
        <v>15.540062000000001</v>
      </c>
      <c r="M2291" s="4">
        <v>4.8655809999999997</v>
      </c>
      <c r="N2291" s="4">
        <v>165.04824199999999</v>
      </c>
      <c r="O2291" s="4">
        <v>65.027590000000004</v>
      </c>
      <c r="P2291" s="4">
        <v>23.554233</v>
      </c>
      <c r="Q2291" s="4">
        <v>108.409622</v>
      </c>
      <c r="R2291" s="4">
        <v>61.494504999999997</v>
      </c>
      <c r="S2291" s="3" t="s">
        <v>6988</v>
      </c>
      <c r="T2291" s="5" t="s">
        <v>6989</v>
      </c>
      <c r="U2291" s="4">
        <v>218819.81020000001</v>
      </c>
      <c r="V2291" s="10">
        <v>211940.81020000001</v>
      </c>
      <c r="W2291" s="4" t="s">
        <v>2935</v>
      </c>
      <c r="X2291" s="4">
        <v>1064.5899999999999</v>
      </c>
      <c r="Y2291" s="4">
        <v>637.99</v>
      </c>
      <c r="Z2291" s="4">
        <v>165.04824199999999</v>
      </c>
      <c r="AA2291" s="10">
        <v>67.676561423199999</v>
      </c>
      <c r="AB2291" s="10">
        <v>76.337636052400001</v>
      </c>
      <c r="AC2291" s="4">
        <v>20.254282</v>
      </c>
      <c r="AD2291" s="4">
        <v>16.806497731638999</v>
      </c>
      <c r="AE2291" s="4">
        <v>19.285154556515</v>
      </c>
      <c r="AF2291" s="4">
        <v>108.409622</v>
      </c>
      <c r="AG2291" s="4">
        <v>46.5764731385052</v>
      </c>
      <c r="AH2291" s="4">
        <v>55.812709726271798</v>
      </c>
      <c r="AI2291" s="4">
        <v>23.554233</v>
      </c>
      <c r="AJ2291" s="4">
        <v>28.108021999999998</v>
      </c>
    </row>
    <row r="2292" spans="1:36" hidden="1" x14ac:dyDescent="0.3">
      <c r="A2292" s="1" t="s">
        <v>2286</v>
      </c>
      <c r="B2292" s="2">
        <v>4188426</v>
      </c>
      <c r="C2292" s="3" t="s">
        <v>2936</v>
      </c>
      <c r="D2292" s="4">
        <v>5271.9432595199996</v>
      </c>
      <c r="E2292" s="3" t="s">
        <v>2930</v>
      </c>
      <c r="F2292" s="3" t="s">
        <v>2931</v>
      </c>
      <c r="G2292" s="3" t="s">
        <v>2931</v>
      </c>
      <c r="H2292" s="3" t="s">
        <v>2932</v>
      </c>
      <c r="I2292" s="3" t="s">
        <v>2933</v>
      </c>
      <c r="J2292" s="4">
        <v>90.950405000000003</v>
      </c>
      <c r="K2292" s="4">
        <v>24.487956000000001</v>
      </c>
      <c r="L2292" s="4">
        <v>14.407482</v>
      </c>
      <c r="M2292" s="4">
        <v>2.1780499999999998</v>
      </c>
      <c r="N2292" s="4">
        <v>25.839572192513401</v>
      </c>
      <c r="O2292" s="4">
        <v>19.503532</v>
      </c>
      <c r="P2292" s="4">
        <v>3.3583539999999998</v>
      </c>
      <c r="Q2292" s="4" t="s">
        <v>2935</v>
      </c>
      <c r="R2292" s="4" t="s">
        <v>2935</v>
      </c>
      <c r="S2292" s="3" t="s">
        <v>6990</v>
      </c>
      <c r="T2292" s="4">
        <v>96.64</v>
      </c>
      <c r="U2292" s="4">
        <v>5271.9432595199996</v>
      </c>
      <c r="V2292" s="10" t="s">
        <v>2935</v>
      </c>
      <c r="W2292" s="4">
        <v>1.24172185430464</v>
      </c>
      <c r="X2292" s="4">
        <v>100.14</v>
      </c>
      <c r="Y2292" s="4">
        <v>49.72</v>
      </c>
      <c r="Z2292" s="4">
        <v>25.839572</v>
      </c>
      <c r="AA2292" s="10">
        <v>20.203625112299999</v>
      </c>
      <c r="AB2292" s="10">
        <v>23.6091397468</v>
      </c>
      <c r="AC2292" s="4" t="s">
        <v>2935</v>
      </c>
      <c r="AD2292" s="4" t="s">
        <v>2935</v>
      </c>
      <c r="AE2292" s="4" t="s">
        <v>2935</v>
      </c>
      <c r="AF2292" s="4" t="s">
        <v>2935</v>
      </c>
      <c r="AG2292" s="4" t="s">
        <v>2935</v>
      </c>
      <c r="AH2292" s="4" t="s">
        <v>2935</v>
      </c>
      <c r="AI2292" s="4">
        <v>3.3583539999999998</v>
      </c>
      <c r="AJ2292" s="4">
        <v>3.3877869999999999</v>
      </c>
    </row>
    <row r="2293" spans="1:36" hidden="1" x14ac:dyDescent="0.3">
      <c r="A2293" s="1" t="s">
        <v>2287</v>
      </c>
      <c r="B2293" s="2">
        <v>5325325</v>
      </c>
      <c r="C2293" s="3" t="s">
        <v>2957</v>
      </c>
      <c r="D2293" s="4">
        <v>2601.5516353200001</v>
      </c>
      <c r="E2293" s="3" t="s">
        <v>2930</v>
      </c>
      <c r="F2293" s="3" t="s">
        <v>2954</v>
      </c>
      <c r="G2293" s="3" t="s">
        <v>2954</v>
      </c>
      <c r="H2293" s="3" t="s">
        <v>3042</v>
      </c>
      <c r="I2293" s="3" t="s">
        <v>3228</v>
      </c>
      <c r="J2293" s="4">
        <v>4448.8235290000002</v>
      </c>
      <c r="K2293" s="4">
        <v>265.05114099999997</v>
      </c>
      <c r="L2293" s="4">
        <v>141.44247300000001</v>
      </c>
      <c r="M2293" s="4">
        <v>20.514285999999998</v>
      </c>
      <c r="N2293" s="4">
        <v>48.814307999999997</v>
      </c>
      <c r="O2293" s="4">
        <v>111.21284799999999</v>
      </c>
      <c r="P2293" s="4">
        <v>42.349398000000001</v>
      </c>
      <c r="Q2293" s="4">
        <v>25.858692000000001</v>
      </c>
      <c r="R2293" s="4">
        <v>66.835905999999994</v>
      </c>
      <c r="S2293" s="3" t="s">
        <v>6991</v>
      </c>
      <c r="T2293" s="4">
        <v>463.98</v>
      </c>
      <c r="U2293" s="4">
        <v>2601.5516353200001</v>
      </c>
      <c r="V2293" s="10">
        <v>2616.3645849999998</v>
      </c>
      <c r="W2293" s="4" t="s">
        <v>2935</v>
      </c>
      <c r="X2293" s="4">
        <v>477.52499999999998</v>
      </c>
      <c r="Y2293" s="4">
        <v>9.75</v>
      </c>
      <c r="Z2293" s="4">
        <v>48.814307999999997</v>
      </c>
      <c r="AA2293" s="10">
        <v>40.1714285714</v>
      </c>
      <c r="AB2293" s="10" t="s">
        <v>2935</v>
      </c>
      <c r="AC2293" s="4">
        <v>11.795718000000001</v>
      </c>
      <c r="AD2293" s="4">
        <v>8.3966699936295992</v>
      </c>
      <c r="AE2293" s="4">
        <v>10.587254111296399</v>
      </c>
      <c r="AF2293" s="4">
        <v>25.858692000000001</v>
      </c>
      <c r="AG2293" s="4" t="s">
        <v>2935</v>
      </c>
      <c r="AH2293" s="4">
        <v>32.447411575762104</v>
      </c>
      <c r="AI2293" s="4">
        <v>42.349398000000001</v>
      </c>
      <c r="AJ2293" s="4">
        <v>43.995828000000003</v>
      </c>
    </row>
    <row r="2294" spans="1:36" hidden="1" x14ac:dyDescent="0.3">
      <c r="A2294" s="1" t="s">
        <v>2288</v>
      </c>
      <c r="B2294" s="2">
        <v>4980638</v>
      </c>
      <c r="C2294" s="3" t="s">
        <v>2936</v>
      </c>
      <c r="D2294" s="4">
        <v>1472.03007518</v>
      </c>
      <c r="E2294" s="3" t="s">
        <v>3098</v>
      </c>
      <c r="F2294" s="3" t="s">
        <v>3098</v>
      </c>
      <c r="G2294" s="3" t="s">
        <v>3099</v>
      </c>
      <c r="H2294" s="3" t="s">
        <v>3156</v>
      </c>
      <c r="I2294" s="3" t="s">
        <v>3341</v>
      </c>
      <c r="J2294" s="4">
        <v>-3.3421280000000002</v>
      </c>
      <c r="K2294" s="4">
        <v>-4.8484850000000002</v>
      </c>
      <c r="L2294" s="4">
        <v>-0.99099099999999996</v>
      </c>
      <c r="M2294" s="4">
        <v>5.7747830000000002</v>
      </c>
      <c r="N2294" s="5" t="s">
        <v>3847</v>
      </c>
      <c r="O2294" s="4" t="s">
        <v>2924</v>
      </c>
      <c r="P2294" s="4">
        <v>1.291725</v>
      </c>
      <c r="Q2294" s="4">
        <v>7.4869019999999997</v>
      </c>
      <c r="R2294" s="4" t="s">
        <v>2924</v>
      </c>
      <c r="S2294" s="3" t="s">
        <v>6992</v>
      </c>
      <c r="T2294" s="4">
        <v>10.99</v>
      </c>
      <c r="U2294" s="4">
        <v>1472.03007518</v>
      </c>
      <c r="V2294" s="10">
        <v>4126.0990750000001</v>
      </c>
      <c r="W2294" s="4">
        <v>9.7361237488625996</v>
      </c>
      <c r="X2294" s="4">
        <v>14.62</v>
      </c>
      <c r="Y2294" s="5" t="s">
        <v>5476</v>
      </c>
      <c r="Z2294" s="5" t="s">
        <v>3847</v>
      </c>
      <c r="AA2294" s="10">
        <v>26.5908541011</v>
      </c>
      <c r="AB2294" s="10">
        <v>10.7464846576</v>
      </c>
      <c r="AC2294" s="4">
        <v>4.7097930000000003</v>
      </c>
      <c r="AD2294" s="4">
        <v>5.0162575544471997</v>
      </c>
      <c r="AE2294" s="4">
        <v>4.6258004258772996</v>
      </c>
      <c r="AF2294" s="4">
        <v>7.4869019999999997</v>
      </c>
      <c r="AG2294" s="4">
        <v>8.7382252277475008</v>
      </c>
      <c r="AH2294" s="4">
        <v>7.5680908685418</v>
      </c>
      <c r="AI2294" s="4">
        <v>1.291725</v>
      </c>
      <c r="AJ2294" s="4">
        <v>1.291725</v>
      </c>
    </row>
    <row r="2295" spans="1:36" hidden="1" x14ac:dyDescent="0.3">
      <c r="A2295" s="1" t="s">
        <v>2289</v>
      </c>
      <c r="B2295" s="2">
        <v>4912695</v>
      </c>
      <c r="C2295" s="3" t="s">
        <v>2936</v>
      </c>
      <c r="D2295" s="4">
        <v>4923.7651845700002</v>
      </c>
      <c r="E2295" s="3" t="s">
        <v>2925</v>
      </c>
      <c r="F2295" s="3" t="s">
        <v>2981</v>
      </c>
      <c r="G2295" s="3" t="s">
        <v>2982</v>
      </c>
      <c r="H2295" s="3" t="s">
        <v>3174</v>
      </c>
      <c r="I2295" s="3" t="s">
        <v>3187</v>
      </c>
      <c r="J2295" s="4">
        <v>96.753039000000001</v>
      </c>
      <c r="K2295" s="4">
        <v>15.124006</v>
      </c>
      <c r="L2295" s="4">
        <v>13.143856</v>
      </c>
      <c r="M2295" s="4">
        <v>1.2178059999999999</v>
      </c>
      <c r="N2295" s="4" t="s">
        <v>2924</v>
      </c>
      <c r="O2295" s="4">
        <v>144.888104</v>
      </c>
      <c r="P2295" s="4">
        <v>10.795086</v>
      </c>
      <c r="Q2295" s="4">
        <v>24.168234000000002</v>
      </c>
      <c r="R2295" s="4" t="s">
        <v>2924</v>
      </c>
      <c r="S2295" s="3" t="s">
        <v>6993</v>
      </c>
      <c r="T2295" s="5" t="s">
        <v>6994</v>
      </c>
      <c r="U2295" s="4">
        <v>4923.7651845700002</v>
      </c>
      <c r="V2295" s="10">
        <v>5449.2841840000001</v>
      </c>
      <c r="W2295" s="4" t="s">
        <v>2935</v>
      </c>
      <c r="X2295" s="5" t="s">
        <v>6995</v>
      </c>
      <c r="Y2295" s="4">
        <v>59.92</v>
      </c>
      <c r="Z2295" s="4" t="s">
        <v>2924</v>
      </c>
      <c r="AA2295" s="10">
        <v>120.5507644061</v>
      </c>
      <c r="AB2295" s="10">
        <v>152.43630415379999</v>
      </c>
      <c r="AC2295" s="4">
        <v>4.5029190000000003</v>
      </c>
      <c r="AD2295" s="4">
        <v>4.2060582142358003</v>
      </c>
      <c r="AE2295" s="4">
        <v>4.3611137724514002</v>
      </c>
      <c r="AF2295" s="4">
        <v>24.168234000000002</v>
      </c>
      <c r="AG2295" s="4">
        <v>29.6418144566946</v>
      </c>
      <c r="AH2295" s="4">
        <v>32.067264325990301</v>
      </c>
      <c r="AI2295" s="4">
        <v>10.795086</v>
      </c>
      <c r="AJ2295" s="4">
        <v>10.795086</v>
      </c>
    </row>
    <row r="2296" spans="1:36" hidden="1" x14ac:dyDescent="0.3">
      <c r="A2296" s="1" t="s">
        <v>2290</v>
      </c>
      <c r="B2296" s="2">
        <v>109836805</v>
      </c>
      <c r="C2296" s="3" t="s">
        <v>2936</v>
      </c>
      <c r="D2296" s="4">
        <v>13789.228211219999</v>
      </c>
      <c r="E2296" s="3" t="s">
        <v>2925</v>
      </c>
      <c r="F2296" s="3" t="s">
        <v>2997</v>
      </c>
      <c r="G2296" s="3" t="s">
        <v>3250</v>
      </c>
      <c r="H2296" s="3" t="s">
        <v>3433</v>
      </c>
      <c r="I2296" s="3" t="s">
        <v>3848</v>
      </c>
      <c r="J2296" s="4">
        <v>105.775267</v>
      </c>
      <c r="K2296" s="4">
        <v>9.0848589999999998</v>
      </c>
      <c r="L2296" s="4">
        <v>-10.175375000000001</v>
      </c>
      <c r="M2296" s="4">
        <v>-2.5178430000000001</v>
      </c>
      <c r="N2296" s="4">
        <v>38.549588</v>
      </c>
      <c r="O2296" s="4" t="s">
        <v>2924</v>
      </c>
      <c r="P2296" s="4">
        <v>7.6840130000000002</v>
      </c>
      <c r="Q2296" s="4">
        <v>21.250971</v>
      </c>
      <c r="R2296" s="4" t="s">
        <v>2924</v>
      </c>
      <c r="S2296" s="3" t="s">
        <v>6996</v>
      </c>
      <c r="T2296" s="4">
        <v>98.34</v>
      </c>
      <c r="U2296" s="4">
        <v>13789.228211219999</v>
      </c>
      <c r="V2296" s="10">
        <v>14788.444211</v>
      </c>
      <c r="W2296" s="4" t="s">
        <v>2935</v>
      </c>
      <c r="X2296" s="4">
        <v>112.93</v>
      </c>
      <c r="Y2296" s="4">
        <v>45.35</v>
      </c>
      <c r="Z2296" s="4">
        <v>38.549588</v>
      </c>
      <c r="AA2296" s="10">
        <v>21.3083140126</v>
      </c>
      <c r="AB2296" s="10">
        <v>23.134795353200001</v>
      </c>
      <c r="AC2296" s="4">
        <v>2.88896</v>
      </c>
      <c r="AD2296" s="4">
        <v>2.5630906330881</v>
      </c>
      <c r="AE2296" s="4">
        <v>2.7600013446856999</v>
      </c>
      <c r="AF2296" s="4">
        <v>21.250971</v>
      </c>
      <c r="AG2296" s="4">
        <v>14.254014181103599</v>
      </c>
      <c r="AH2296" s="4">
        <v>15.751097416333099</v>
      </c>
      <c r="AI2296" s="4">
        <v>7.6840130000000002</v>
      </c>
      <c r="AJ2296" s="4">
        <v>27.977239999999998</v>
      </c>
    </row>
    <row r="2297" spans="1:36" hidden="1" x14ac:dyDescent="0.3">
      <c r="A2297" s="1" t="s">
        <v>2291</v>
      </c>
      <c r="B2297" s="2">
        <v>4018931</v>
      </c>
      <c r="C2297" s="3" t="s">
        <v>2919</v>
      </c>
      <c r="D2297" s="4">
        <v>724.02445595999995</v>
      </c>
      <c r="E2297" s="3" t="s">
        <v>3107</v>
      </c>
      <c r="F2297" s="3" t="s">
        <v>3153</v>
      </c>
      <c r="G2297" s="3" t="s">
        <v>3154</v>
      </c>
      <c r="H2297" s="3" t="s">
        <v>3207</v>
      </c>
      <c r="I2297" s="3" t="s">
        <v>3242</v>
      </c>
      <c r="J2297" s="4">
        <v>-43.694268000000001</v>
      </c>
      <c r="K2297" s="4">
        <v>-7.7244260000000002</v>
      </c>
      <c r="L2297" s="4">
        <v>-6.0240960000000001</v>
      </c>
      <c r="M2297" s="4">
        <v>2.5522040000000001</v>
      </c>
      <c r="N2297" s="4" t="s">
        <v>2924</v>
      </c>
      <c r="O2297" s="4" t="s">
        <v>2924</v>
      </c>
      <c r="P2297" s="4">
        <v>0.78202400000000005</v>
      </c>
      <c r="Q2297" s="4">
        <v>10.762556999999999</v>
      </c>
      <c r="R2297" s="4" t="s">
        <v>2924</v>
      </c>
      <c r="S2297" s="3" t="s">
        <v>6997</v>
      </c>
      <c r="T2297" s="4">
        <v>13.26</v>
      </c>
      <c r="U2297" s="4">
        <v>724.02445595999995</v>
      </c>
      <c r="V2297" s="10">
        <v>1041.0944549999999</v>
      </c>
      <c r="W2297" s="4">
        <v>0.75414781297134303</v>
      </c>
      <c r="X2297" s="4">
        <v>23.56</v>
      </c>
      <c r="Y2297" s="4">
        <v>11.87</v>
      </c>
      <c r="Z2297" s="5" t="s">
        <v>6998</v>
      </c>
      <c r="AA2297" s="10" t="s">
        <v>2924</v>
      </c>
      <c r="AB2297" s="10">
        <v>8.0387996362000003</v>
      </c>
      <c r="AC2297" s="4">
        <v>3.1662780000000001</v>
      </c>
      <c r="AD2297" s="4">
        <v>2.7785451058941</v>
      </c>
      <c r="AE2297" s="4">
        <v>3.1205856187326</v>
      </c>
      <c r="AF2297" s="4">
        <v>10.762556999999999</v>
      </c>
      <c r="AG2297" s="4">
        <v>8.0230764280897997</v>
      </c>
      <c r="AH2297" s="4">
        <v>9.0309675530553992</v>
      </c>
      <c r="AI2297" s="4">
        <v>0.78202400000000005</v>
      </c>
      <c r="AJ2297" s="4">
        <v>0.94897299999999996</v>
      </c>
    </row>
    <row r="2298" spans="1:36" hidden="1" x14ac:dyDescent="0.3">
      <c r="A2298" s="1" t="s">
        <v>2292</v>
      </c>
      <c r="B2298" s="2">
        <v>4225979</v>
      </c>
      <c r="C2298" s="3" t="s">
        <v>2936</v>
      </c>
      <c r="D2298" s="4">
        <v>7717.6151274200001</v>
      </c>
      <c r="E2298" s="3" t="s">
        <v>2930</v>
      </c>
      <c r="F2298" s="3" t="s">
        <v>2954</v>
      </c>
      <c r="G2298" s="3" t="s">
        <v>2954</v>
      </c>
      <c r="H2298" s="3" t="s">
        <v>3042</v>
      </c>
      <c r="I2298" s="3" t="s">
        <v>3228</v>
      </c>
      <c r="J2298" s="4">
        <v>72.068966000000003</v>
      </c>
      <c r="K2298" s="4">
        <v>38.733728999999997</v>
      </c>
      <c r="L2298" s="4">
        <v>18.119216999999999</v>
      </c>
      <c r="M2298" s="4">
        <v>13.163591</v>
      </c>
      <c r="N2298" s="4">
        <v>58.580576000000001</v>
      </c>
      <c r="O2298" s="4">
        <v>24.669663</v>
      </c>
      <c r="P2298" s="4">
        <v>9.2735260000000004</v>
      </c>
      <c r="Q2298" s="4">
        <v>19.993224999999999</v>
      </c>
      <c r="R2298" s="4">
        <v>24.165870000000002</v>
      </c>
      <c r="S2298" s="3" t="s">
        <v>6999</v>
      </c>
      <c r="T2298" s="4">
        <v>109.78</v>
      </c>
      <c r="U2298" s="4">
        <v>7717.6151274200001</v>
      </c>
      <c r="V2298" s="10">
        <v>9399.3151269999998</v>
      </c>
      <c r="W2298" s="4" t="s">
        <v>2935</v>
      </c>
      <c r="X2298" s="4">
        <v>111.74</v>
      </c>
      <c r="Y2298" s="4">
        <v>55.87</v>
      </c>
      <c r="Z2298" s="4">
        <v>58.580576000000001</v>
      </c>
      <c r="AA2298" s="10">
        <v>25.262334315099999</v>
      </c>
      <c r="AB2298" s="10">
        <v>29.911339498299998</v>
      </c>
      <c r="AC2298" s="4">
        <v>2.9848569999999999</v>
      </c>
      <c r="AD2298" s="4">
        <v>2.2255214994649002</v>
      </c>
      <c r="AE2298" s="4">
        <v>2.7339708912863001</v>
      </c>
      <c r="AF2298" s="4">
        <v>19.993224999999999</v>
      </c>
      <c r="AG2298" s="4">
        <v>11.350227397846799</v>
      </c>
      <c r="AH2298" s="4">
        <v>13.848915631194499</v>
      </c>
      <c r="AI2298" s="4">
        <v>9.2735260000000004</v>
      </c>
      <c r="AJ2298" s="4" t="s">
        <v>2924</v>
      </c>
    </row>
    <row r="2299" spans="1:36" hidden="1" x14ac:dyDescent="0.3">
      <c r="A2299" s="1" t="s">
        <v>2293</v>
      </c>
      <c r="B2299" s="2">
        <v>4911171</v>
      </c>
      <c r="C2299" s="3" t="s">
        <v>2919</v>
      </c>
      <c r="D2299" s="4">
        <v>921.18826049999996</v>
      </c>
      <c r="E2299" s="3" t="s">
        <v>2925</v>
      </c>
      <c r="F2299" s="3" t="s">
        <v>2926</v>
      </c>
      <c r="G2299" s="3" t="s">
        <v>2927</v>
      </c>
      <c r="H2299" s="3" t="s">
        <v>2965</v>
      </c>
      <c r="I2299" s="3" t="s">
        <v>3332</v>
      </c>
      <c r="J2299" s="4">
        <v>46.499567999999996</v>
      </c>
      <c r="K2299" s="4">
        <v>-20.19774</v>
      </c>
      <c r="L2299" s="4">
        <v>-6.25</v>
      </c>
      <c r="M2299" s="4">
        <v>-4.183154</v>
      </c>
      <c r="N2299" s="4">
        <v>12.463234999999999</v>
      </c>
      <c r="O2299" s="4">
        <v>12.426686</v>
      </c>
      <c r="P2299" s="4">
        <v>1.4485319999999999</v>
      </c>
      <c r="Q2299" s="4">
        <v>5.483492</v>
      </c>
      <c r="R2299" s="4">
        <v>42.175502000000002</v>
      </c>
      <c r="S2299" s="3" t="s">
        <v>7000</v>
      </c>
      <c r="T2299" s="4">
        <v>33.9</v>
      </c>
      <c r="U2299" s="4">
        <v>921.18826049999996</v>
      </c>
      <c r="V2299" s="10">
        <v>1206.1982599999999</v>
      </c>
      <c r="W2299" s="4">
        <v>1.5929203539823</v>
      </c>
      <c r="X2299" s="4">
        <v>46.92</v>
      </c>
      <c r="Y2299" s="4">
        <v>22.75</v>
      </c>
      <c r="Z2299" s="4">
        <v>12.463234999999999</v>
      </c>
      <c r="AA2299" s="10">
        <v>11.1513157894</v>
      </c>
      <c r="AB2299" s="10">
        <v>12.873434016999999</v>
      </c>
      <c r="AC2299" s="4">
        <v>0.98859399999999997</v>
      </c>
      <c r="AD2299" s="4">
        <v>0.9383901552135</v>
      </c>
      <c r="AE2299" s="4">
        <v>0.99042114718880003</v>
      </c>
      <c r="AF2299" s="4">
        <v>5.483492</v>
      </c>
      <c r="AG2299" s="4">
        <v>8.3300984806630005</v>
      </c>
      <c r="AH2299" s="4">
        <v>9.6766807862014002</v>
      </c>
      <c r="AI2299" s="4">
        <v>1.4485319999999999</v>
      </c>
      <c r="AJ2299" s="4">
        <v>1.596722</v>
      </c>
    </row>
    <row r="2300" spans="1:36" hidden="1" x14ac:dyDescent="0.3">
      <c r="A2300" s="1" t="s">
        <v>2294</v>
      </c>
      <c r="B2300" s="2">
        <v>4421687</v>
      </c>
      <c r="C2300" s="3" t="s">
        <v>2936</v>
      </c>
      <c r="D2300" s="4">
        <v>138202.83406103999</v>
      </c>
      <c r="E2300" s="3" t="s">
        <v>2946</v>
      </c>
      <c r="F2300" s="3" t="s">
        <v>2947</v>
      </c>
      <c r="G2300" s="3" t="s">
        <v>2985</v>
      </c>
      <c r="H2300" s="3" t="s">
        <v>3065</v>
      </c>
      <c r="I2300" s="3" t="s">
        <v>3849</v>
      </c>
      <c r="J2300" s="4">
        <v>52.039800999999997</v>
      </c>
      <c r="K2300" s="4">
        <v>43.956930999999997</v>
      </c>
      <c r="L2300" s="4">
        <v>31.062370000000001</v>
      </c>
      <c r="M2300" s="4">
        <v>-1.4102680000000001</v>
      </c>
      <c r="N2300" s="4">
        <v>101.096408</v>
      </c>
      <c r="O2300" s="4">
        <v>96.187049999999999</v>
      </c>
      <c r="P2300" s="4">
        <v>13.655049</v>
      </c>
      <c r="Q2300" s="4">
        <v>119.403938</v>
      </c>
      <c r="R2300" s="4">
        <v>156.13161199999999</v>
      </c>
      <c r="S2300" s="3" t="s">
        <v>7001</v>
      </c>
      <c r="T2300" s="4">
        <v>106.96</v>
      </c>
      <c r="U2300" s="4">
        <v>138202.83406103999</v>
      </c>
      <c r="V2300" s="10">
        <v>134448.834061</v>
      </c>
      <c r="W2300" s="4" t="s">
        <v>2935</v>
      </c>
      <c r="X2300" s="4">
        <v>115.62</v>
      </c>
      <c r="Y2300" s="4">
        <v>48.56</v>
      </c>
      <c r="Z2300" s="4">
        <v>101.096408</v>
      </c>
      <c r="AA2300" s="10">
        <v>75.885065626100001</v>
      </c>
      <c r="AB2300" s="10">
        <v>81.845659409999996</v>
      </c>
      <c r="AC2300" s="4">
        <v>16.372240000000001</v>
      </c>
      <c r="AD2300" s="4">
        <v>13.1798060075518</v>
      </c>
      <c r="AE2300" s="4">
        <v>15.2882781025104</v>
      </c>
      <c r="AF2300" s="4">
        <v>119.403938</v>
      </c>
      <c r="AG2300" s="4">
        <v>70.164784592504205</v>
      </c>
      <c r="AH2300" s="4">
        <v>90.034768361367398</v>
      </c>
      <c r="AI2300" s="4">
        <v>13.655049</v>
      </c>
      <c r="AJ2300" s="4">
        <v>14.330118000000001</v>
      </c>
    </row>
    <row r="2301" spans="1:36" hidden="1" x14ac:dyDescent="0.3">
      <c r="A2301" s="1" t="s">
        <v>2295</v>
      </c>
      <c r="B2301" s="2">
        <v>1027751</v>
      </c>
      <c r="C2301" s="3" t="s">
        <v>2919</v>
      </c>
      <c r="D2301" s="4">
        <v>551.55807660000005</v>
      </c>
      <c r="E2301" s="3" t="s">
        <v>2930</v>
      </c>
      <c r="F2301" s="3" t="s">
        <v>2931</v>
      </c>
      <c r="G2301" s="3" t="s">
        <v>2931</v>
      </c>
      <c r="H2301" s="3" t="s">
        <v>2932</v>
      </c>
      <c r="I2301" s="3" t="s">
        <v>2933</v>
      </c>
      <c r="J2301" s="4">
        <v>38.146912</v>
      </c>
      <c r="K2301" s="4">
        <v>24.062968999999999</v>
      </c>
      <c r="L2301" s="4">
        <v>15.653389000000001</v>
      </c>
      <c r="M2301" s="4">
        <v>2.0974710000000001</v>
      </c>
      <c r="N2301" s="4">
        <v>13.24</v>
      </c>
      <c r="O2301" s="4">
        <v>12.424925</v>
      </c>
      <c r="P2301" s="5" t="s">
        <v>3850</v>
      </c>
      <c r="Q2301" s="4" t="s">
        <v>2935</v>
      </c>
      <c r="R2301" s="4" t="s">
        <v>2935</v>
      </c>
      <c r="S2301" s="3" t="s">
        <v>7002</v>
      </c>
      <c r="T2301" s="4">
        <v>16.55</v>
      </c>
      <c r="U2301" s="4">
        <v>551.55807660000005</v>
      </c>
      <c r="V2301" s="10" t="s">
        <v>2935</v>
      </c>
      <c r="W2301" s="4">
        <v>2.9003021148036301</v>
      </c>
      <c r="X2301" s="4">
        <v>16.655000000000001</v>
      </c>
      <c r="Y2301" s="5" t="s">
        <v>4122</v>
      </c>
      <c r="Z2301" s="4">
        <v>13.411669</v>
      </c>
      <c r="AA2301" s="10">
        <v>10.9240924092</v>
      </c>
      <c r="AB2301" s="10">
        <v>12.9296875</v>
      </c>
      <c r="AC2301" s="4" t="s">
        <v>2935</v>
      </c>
      <c r="AD2301" s="4" t="s">
        <v>2935</v>
      </c>
      <c r="AE2301" s="4" t="s">
        <v>2935</v>
      </c>
      <c r="AF2301" s="4" t="s">
        <v>2935</v>
      </c>
      <c r="AG2301" s="4" t="s">
        <v>2935</v>
      </c>
      <c r="AH2301" s="4" t="s">
        <v>2935</v>
      </c>
      <c r="AI2301" s="5" t="s">
        <v>3850</v>
      </c>
      <c r="AJ2301" s="4">
        <v>1.2845390000000001</v>
      </c>
    </row>
    <row r="2302" spans="1:36" hidden="1" x14ac:dyDescent="0.3">
      <c r="A2302" s="1" t="s">
        <v>2296</v>
      </c>
      <c r="B2302" s="2">
        <v>4329564</v>
      </c>
      <c r="C2302" s="3" t="s">
        <v>2936</v>
      </c>
      <c r="D2302" s="4">
        <v>1079.9895977000001</v>
      </c>
      <c r="E2302" s="3" t="s">
        <v>3107</v>
      </c>
      <c r="F2302" s="3" t="s">
        <v>3108</v>
      </c>
      <c r="G2302" s="3" t="s">
        <v>3109</v>
      </c>
      <c r="H2302" s="3" t="s">
        <v>3109</v>
      </c>
      <c r="I2302" s="3" t="s">
        <v>3222</v>
      </c>
      <c r="J2302" s="4">
        <v>-31.262481000000001</v>
      </c>
      <c r="K2302" s="4">
        <v>-5.6350899999999999</v>
      </c>
      <c r="L2302" s="4">
        <v>3.9946290000000002</v>
      </c>
      <c r="M2302" s="4">
        <v>1.407529</v>
      </c>
      <c r="N2302" s="4">
        <v>30.673266999999999</v>
      </c>
      <c r="O2302" s="4">
        <v>167.45945900000001</v>
      </c>
      <c r="P2302" s="4">
        <v>2.0646450000000001</v>
      </c>
      <c r="Q2302" s="4">
        <v>8.5350520000000003</v>
      </c>
      <c r="R2302" s="4">
        <v>3.9715929999999999</v>
      </c>
      <c r="S2302" s="3" t="s">
        <v>7003</v>
      </c>
      <c r="T2302" s="4">
        <v>30.98</v>
      </c>
      <c r="U2302" s="4">
        <v>1079.9895977000001</v>
      </c>
      <c r="V2302" s="10">
        <v>1252.5615969999999</v>
      </c>
      <c r="W2302" s="4">
        <v>3.8734667527437101</v>
      </c>
      <c r="X2302" s="4">
        <v>54.405000000000001</v>
      </c>
      <c r="Y2302" s="4">
        <v>28.85</v>
      </c>
      <c r="Z2302" s="4">
        <v>30.673266999999999</v>
      </c>
      <c r="AA2302" s="10">
        <v>7.2101845602000001</v>
      </c>
      <c r="AB2302" s="10">
        <v>7.2383177569999999</v>
      </c>
      <c r="AC2302" s="4">
        <v>1.3883799999999999</v>
      </c>
      <c r="AD2302" s="4">
        <v>1.2063946821078</v>
      </c>
      <c r="AE2302" s="4">
        <v>1.3339892620264</v>
      </c>
      <c r="AF2302" s="4">
        <v>8.5350520000000003</v>
      </c>
      <c r="AG2302" s="4">
        <v>4.6718598421455004</v>
      </c>
      <c r="AH2302" s="4">
        <v>5.0255838668916999</v>
      </c>
      <c r="AI2302" s="4">
        <v>2.0646450000000001</v>
      </c>
      <c r="AJ2302" s="4" t="s">
        <v>2924</v>
      </c>
    </row>
    <row r="2303" spans="1:36" hidden="1" x14ac:dyDescent="0.3">
      <c r="A2303" s="1" t="s">
        <v>2297</v>
      </c>
      <c r="B2303" s="2">
        <v>7795492</v>
      </c>
      <c r="C2303" s="3" t="s">
        <v>2941</v>
      </c>
      <c r="D2303" s="4">
        <v>526.74352824000005</v>
      </c>
      <c r="E2303" s="3" t="s">
        <v>2920</v>
      </c>
      <c r="F2303" s="3" t="s">
        <v>2961</v>
      </c>
      <c r="G2303" s="3" t="s">
        <v>2962</v>
      </c>
      <c r="H2303" s="3" t="s">
        <v>2963</v>
      </c>
      <c r="I2303" s="3" t="s">
        <v>3111</v>
      </c>
      <c r="J2303" s="4">
        <v>-29.949805000000001</v>
      </c>
      <c r="K2303" s="4">
        <v>-15.704698</v>
      </c>
      <c r="L2303" s="4">
        <v>-3.2357469999999999</v>
      </c>
      <c r="M2303" s="4">
        <v>-2.786378</v>
      </c>
      <c r="N2303" s="4" t="s">
        <v>2924</v>
      </c>
      <c r="O2303" s="4" t="s">
        <v>2924</v>
      </c>
      <c r="P2303" s="4">
        <v>3.1813579999999999</v>
      </c>
      <c r="Q2303" s="4" t="s">
        <v>2924</v>
      </c>
      <c r="R2303" s="4" t="s">
        <v>2924</v>
      </c>
      <c r="S2303" s="3" t="s">
        <v>7004</v>
      </c>
      <c r="T2303" s="4">
        <v>12.56</v>
      </c>
      <c r="U2303" s="4">
        <v>526.74352824000005</v>
      </c>
      <c r="V2303" s="10">
        <v>414.46252800000002</v>
      </c>
      <c r="W2303" s="4" t="s">
        <v>2935</v>
      </c>
      <c r="X2303" s="4">
        <v>21.7</v>
      </c>
      <c r="Y2303" s="5" t="s">
        <v>4776</v>
      </c>
      <c r="Z2303" s="4" t="s">
        <v>2924</v>
      </c>
      <c r="AA2303" s="10" t="s">
        <v>2924</v>
      </c>
      <c r="AB2303" s="10" t="s">
        <v>2924</v>
      </c>
      <c r="AC2303" s="5" t="s">
        <v>7005</v>
      </c>
      <c r="AD2303" s="4">
        <v>2.2192491245355002</v>
      </c>
      <c r="AE2303" s="4">
        <v>2.5105755243943002</v>
      </c>
      <c r="AF2303" s="4" t="s">
        <v>2924</v>
      </c>
      <c r="AG2303" s="4" t="s">
        <v>2924</v>
      </c>
      <c r="AH2303" s="4" t="s">
        <v>2924</v>
      </c>
      <c r="AI2303" s="4">
        <v>3.1813579999999999</v>
      </c>
      <c r="AJ2303" s="4">
        <v>3.1813579999999999</v>
      </c>
    </row>
    <row r="2304" spans="1:36" hidden="1" x14ac:dyDescent="0.3">
      <c r="A2304" s="1" t="s">
        <v>2298</v>
      </c>
      <c r="B2304" s="2">
        <v>7941731</v>
      </c>
      <c r="C2304" s="3" t="s">
        <v>2957</v>
      </c>
      <c r="D2304" s="4">
        <v>1559.9902212</v>
      </c>
      <c r="E2304" s="3" t="s">
        <v>3033</v>
      </c>
      <c r="F2304" s="3" t="s">
        <v>3033</v>
      </c>
      <c r="G2304" s="3" t="s">
        <v>3054</v>
      </c>
      <c r="H2304" s="3" t="s">
        <v>3300</v>
      </c>
      <c r="I2304" s="3" t="s">
        <v>3691</v>
      </c>
      <c r="J2304" s="4">
        <v>-52.711863999999998</v>
      </c>
      <c r="K2304" s="4">
        <v>30.130597000000002</v>
      </c>
      <c r="L2304" s="4">
        <v>-4.3865660000000002</v>
      </c>
      <c r="M2304" s="4">
        <v>7.8052549999999998</v>
      </c>
      <c r="N2304" s="4" t="s">
        <v>2924</v>
      </c>
      <c r="O2304" s="4" t="s">
        <v>2924</v>
      </c>
      <c r="P2304" s="4">
        <v>14.127250999999999</v>
      </c>
      <c r="Q2304" s="4" t="s">
        <v>2924</v>
      </c>
      <c r="R2304" s="4">
        <v>50.604674000000003</v>
      </c>
      <c r="S2304" s="3" t="s">
        <v>7006</v>
      </c>
      <c r="T2304" s="4">
        <v>13.95</v>
      </c>
      <c r="U2304" s="4">
        <v>1559.9902212</v>
      </c>
      <c r="V2304" s="10">
        <v>1678.725181</v>
      </c>
      <c r="W2304" s="4" t="s">
        <v>2935</v>
      </c>
      <c r="X2304" s="4">
        <v>34.305</v>
      </c>
      <c r="Y2304" s="4">
        <v>8.4700000000000006</v>
      </c>
      <c r="Z2304" s="4" t="s">
        <v>2924</v>
      </c>
      <c r="AA2304" s="10">
        <v>32.017443194800002</v>
      </c>
      <c r="AB2304" s="10" t="s">
        <v>2924</v>
      </c>
      <c r="AC2304" s="4">
        <v>11.760025000000001</v>
      </c>
      <c r="AD2304" s="4">
        <v>6.5804198011635</v>
      </c>
      <c r="AE2304" s="4">
        <v>10.2784161460044</v>
      </c>
      <c r="AF2304" s="4" t="s">
        <v>2924</v>
      </c>
      <c r="AG2304" s="4">
        <v>31.0372002409243</v>
      </c>
      <c r="AH2304" s="4">
        <v>243.30643678658899</v>
      </c>
      <c r="AI2304" s="4">
        <v>14.127250999999999</v>
      </c>
      <c r="AJ2304" s="4">
        <v>14.127250999999999</v>
      </c>
    </row>
    <row r="2305" spans="1:36" hidden="1" x14ac:dyDescent="0.3">
      <c r="A2305" s="1" t="s">
        <v>2299</v>
      </c>
      <c r="B2305" s="2">
        <v>4094676</v>
      </c>
      <c r="C2305" s="3" t="s">
        <v>2936</v>
      </c>
      <c r="D2305" s="4">
        <v>4519.5087617999998</v>
      </c>
      <c r="E2305" s="3" t="s">
        <v>2925</v>
      </c>
      <c r="F2305" s="3" t="s">
        <v>2926</v>
      </c>
      <c r="G2305" s="3" t="s">
        <v>2927</v>
      </c>
      <c r="H2305" s="3" t="s">
        <v>2928</v>
      </c>
      <c r="I2305" s="3" t="s">
        <v>3851</v>
      </c>
      <c r="J2305" s="4">
        <v>28.813559000000001</v>
      </c>
      <c r="K2305" s="4">
        <v>31.656614999999999</v>
      </c>
      <c r="L2305" s="4">
        <v>7.2660739999999997</v>
      </c>
      <c r="M2305" s="4">
        <v>5.5990120000000001</v>
      </c>
      <c r="N2305" s="4">
        <v>10.135335</v>
      </c>
      <c r="O2305" s="4">
        <v>8.56785</v>
      </c>
      <c r="P2305" s="4">
        <v>2.3707199999999999</v>
      </c>
      <c r="Q2305" s="4">
        <v>4.5197349999999998</v>
      </c>
      <c r="R2305" s="4">
        <v>12.49203</v>
      </c>
      <c r="S2305" s="3" t="s">
        <v>7007</v>
      </c>
      <c r="T2305" s="5" t="s">
        <v>7008</v>
      </c>
      <c r="U2305" s="4">
        <v>4519.5087617999998</v>
      </c>
      <c r="V2305" s="10">
        <v>5383.9087609999997</v>
      </c>
      <c r="W2305" s="4">
        <v>1.07212475633528</v>
      </c>
      <c r="X2305" s="5" t="s">
        <v>7009</v>
      </c>
      <c r="Y2305" s="4">
        <v>72.260000000000005</v>
      </c>
      <c r="Z2305" s="4">
        <v>10.135335</v>
      </c>
      <c r="AA2305" s="10">
        <v>9.5285857572000001</v>
      </c>
      <c r="AB2305" s="10">
        <v>9.7412492534999995</v>
      </c>
      <c r="AC2305" s="4">
        <v>0.78126200000000001</v>
      </c>
      <c r="AD2305" s="4">
        <v>0.78480026625940003</v>
      </c>
      <c r="AE2305" s="4">
        <v>0.79177275124580004</v>
      </c>
      <c r="AF2305" s="4">
        <v>4.5197349999999998</v>
      </c>
      <c r="AG2305" s="4">
        <v>7.0589920430281001</v>
      </c>
      <c r="AH2305" s="4">
        <v>6.9533277487073999</v>
      </c>
      <c r="AI2305" s="4">
        <v>2.3707199999999999</v>
      </c>
      <c r="AJ2305" s="4">
        <v>4.9041629999999996</v>
      </c>
    </row>
    <row r="2306" spans="1:36" hidden="1" x14ac:dyDescent="0.3">
      <c r="A2306" s="1" t="s">
        <v>2300</v>
      </c>
      <c r="B2306" s="2">
        <v>4415522</v>
      </c>
      <c r="C2306" s="3" t="s">
        <v>2936</v>
      </c>
      <c r="D2306" s="4">
        <v>1386.4647384</v>
      </c>
      <c r="E2306" s="3" t="s">
        <v>2977</v>
      </c>
      <c r="F2306" s="3" t="s">
        <v>2978</v>
      </c>
      <c r="G2306" s="3" t="s">
        <v>3083</v>
      </c>
      <c r="H2306" s="3" t="s">
        <v>3083</v>
      </c>
      <c r="I2306" s="3" t="s">
        <v>2980</v>
      </c>
      <c r="J2306" s="4">
        <v>35.483871000000001</v>
      </c>
      <c r="K2306" s="4">
        <v>8.7613289999999999</v>
      </c>
      <c r="L2306" s="4">
        <v>-2.021773</v>
      </c>
      <c r="M2306" s="4">
        <v>3.1941030000000001</v>
      </c>
      <c r="N2306" s="4">
        <v>64.615384615384599</v>
      </c>
      <c r="O2306" s="4">
        <v>11.135661000000001</v>
      </c>
      <c r="P2306" s="4">
        <v>0.98998200000000003</v>
      </c>
      <c r="Q2306" s="4">
        <v>13.298000999999999</v>
      </c>
      <c r="R2306" s="4">
        <v>14.560041</v>
      </c>
      <c r="S2306" s="3" t="s">
        <v>7010</v>
      </c>
      <c r="T2306" s="4">
        <v>25.2</v>
      </c>
      <c r="U2306" s="4">
        <v>1386.4647384</v>
      </c>
      <c r="V2306" s="10">
        <v>1914.7127379999999</v>
      </c>
      <c r="W2306" s="4">
        <v>6.3476190476190499</v>
      </c>
      <c r="X2306" s="4">
        <v>26.5</v>
      </c>
      <c r="Y2306" s="4">
        <v>4.0000000000000002E-4</v>
      </c>
      <c r="Z2306" s="4">
        <v>68.292682999999997</v>
      </c>
      <c r="AA2306" s="10">
        <v>29.3023255813</v>
      </c>
      <c r="AB2306" s="10" t="s">
        <v>2935</v>
      </c>
      <c r="AC2306" s="4">
        <v>10.281717</v>
      </c>
      <c r="AD2306" s="4">
        <v>9.7523734573402994</v>
      </c>
      <c r="AE2306" s="4">
        <v>10.2941545053763</v>
      </c>
      <c r="AF2306" s="4">
        <v>13.298000999999999</v>
      </c>
      <c r="AG2306" s="4">
        <v>12.9591386666667</v>
      </c>
      <c r="AH2306" s="4">
        <v>13.296616236111101</v>
      </c>
      <c r="AI2306" s="4">
        <v>0.98998200000000003</v>
      </c>
      <c r="AJ2306" s="4">
        <v>1.1075950000000001</v>
      </c>
    </row>
    <row r="2307" spans="1:36" hidden="1" x14ac:dyDescent="0.3">
      <c r="A2307" s="1" t="s">
        <v>2301</v>
      </c>
      <c r="B2307" s="2">
        <v>4983480</v>
      </c>
      <c r="C2307" s="3" t="s">
        <v>2936</v>
      </c>
      <c r="D2307" s="4">
        <v>6037.1015644999998</v>
      </c>
      <c r="E2307" s="3" t="s">
        <v>3033</v>
      </c>
      <c r="F2307" s="3" t="s">
        <v>3033</v>
      </c>
      <c r="G2307" s="3" t="s">
        <v>3120</v>
      </c>
      <c r="H2307" s="3" t="s">
        <v>3172</v>
      </c>
      <c r="I2307" s="3" t="s">
        <v>3240</v>
      </c>
      <c r="J2307" s="4">
        <v>34.275534</v>
      </c>
      <c r="K2307" s="4">
        <v>11.279528000000001</v>
      </c>
      <c r="L2307" s="4">
        <v>10.647876</v>
      </c>
      <c r="M2307" s="4">
        <v>5.5648929999999996</v>
      </c>
      <c r="N2307" s="4">
        <v>20.511610999999998</v>
      </c>
      <c r="O2307" s="4">
        <v>9.7398349999999994</v>
      </c>
      <c r="P2307" s="4">
        <v>2.939219</v>
      </c>
      <c r="Q2307" s="4">
        <v>10.041212</v>
      </c>
      <c r="R2307" s="4">
        <v>14.907674</v>
      </c>
      <c r="S2307" s="3" t="s">
        <v>7011</v>
      </c>
      <c r="T2307" s="4">
        <v>56.53</v>
      </c>
      <c r="U2307" s="4">
        <v>6037.1015644999998</v>
      </c>
      <c r="V2307" s="10">
        <v>9476.6445640000002</v>
      </c>
      <c r="W2307" s="4">
        <v>1.34441889262339</v>
      </c>
      <c r="X2307" s="4">
        <v>56.774999999999999</v>
      </c>
      <c r="Y2307" s="4">
        <v>40.880000000000003</v>
      </c>
      <c r="Z2307" s="4">
        <v>20.511610999999998</v>
      </c>
      <c r="AA2307" s="10">
        <v>14.082507099700001</v>
      </c>
      <c r="AB2307" s="10">
        <v>15.697588852499999</v>
      </c>
      <c r="AC2307" s="4">
        <v>1.638531</v>
      </c>
      <c r="AD2307" s="4">
        <v>1.5021250094808001</v>
      </c>
      <c r="AE2307" s="4">
        <v>1.6234583415902999</v>
      </c>
      <c r="AF2307" s="4">
        <v>10.041212</v>
      </c>
      <c r="AG2307" s="4">
        <v>9.2610093696355005</v>
      </c>
      <c r="AH2307" s="4">
        <v>10.5730585796972</v>
      </c>
      <c r="AI2307" s="4">
        <v>2.939219</v>
      </c>
      <c r="AJ2307" s="4" t="s">
        <v>2924</v>
      </c>
    </row>
    <row r="2308" spans="1:36" hidden="1" x14ac:dyDescent="0.3">
      <c r="A2308" s="1" t="s">
        <v>2476</v>
      </c>
      <c r="B2308" s="2">
        <v>4112734</v>
      </c>
      <c r="C2308" s="3" t="s">
        <v>2919</v>
      </c>
      <c r="D2308" s="4">
        <v>180618.88957199999</v>
      </c>
      <c r="E2308" s="3" t="s">
        <v>2946</v>
      </c>
      <c r="F2308" s="3" t="s">
        <v>2991</v>
      </c>
      <c r="G2308" s="3" t="s">
        <v>2991</v>
      </c>
      <c r="H2308" s="3" t="s">
        <v>3031</v>
      </c>
      <c r="I2308" s="3" t="s">
        <v>3032</v>
      </c>
      <c r="J2308" s="18">
        <v>28.914643000000002</v>
      </c>
      <c r="K2308" s="18">
        <v>-2.8316240000000001</v>
      </c>
      <c r="L2308" s="18">
        <v>2.0776409999999998</v>
      </c>
      <c r="M2308" s="18">
        <v>-1.5513129999999999</v>
      </c>
      <c r="N2308" s="4">
        <v>36.809815999999998</v>
      </c>
      <c r="O2308" s="4">
        <v>122.905028</v>
      </c>
      <c r="P2308" s="4">
        <v>10.457378</v>
      </c>
      <c r="Q2308" s="4">
        <v>26.543406999999998</v>
      </c>
      <c r="R2308" s="4" t="s">
        <v>2924</v>
      </c>
      <c r="S2308" s="3" t="s">
        <v>7226</v>
      </c>
      <c r="T2308" s="4">
        <v>198</v>
      </c>
      <c r="U2308" s="4">
        <v>180618.88957199999</v>
      </c>
      <c r="V2308" s="10">
        <v>186440.88957199999</v>
      </c>
      <c r="W2308" s="4">
        <v>2.7474747474747501</v>
      </c>
      <c r="X2308" s="18">
        <v>220.38499999999999</v>
      </c>
      <c r="Y2308" s="18">
        <v>151.27000000000001</v>
      </c>
      <c r="Z2308" s="4">
        <v>36.809815999999998</v>
      </c>
      <c r="AA2308" s="10">
        <v>35.731687510100002</v>
      </c>
      <c r="AB2308" s="10">
        <v>38.3311618794</v>
      </c>
      <c r="AC2308" s="4">
        <v>11.866902</v>
      </c>
      <c r="AD2308" s="4">
        <v>11.2753736317683</v>
      </c>
      <c r="AE2308" s="4">
        <v>12.0199500596023</v>
      </c>
      <c r="AF2308" s="4">
        <v>26.543406999999998</v>
      </c>
      <c r="AG2308" s="4">
        <v>23.227759852720499</v>
      </c>
      <c r="AH2308" s="4">
        <v>26.715876449422201</v>
      </c>
      <c r="AI2308" s="4">
        <v>10.457378</v>
      </c>
      <c r="AJ2308" s="4">
        <v>14.244604000000001</v>
      </c>
    </row>
    <row r="2309" spans="1:36" hidden="1" x14ac:dyDescent="0.3">
      <c r="A2309" s="1" t="s">
        <v>1562</v>
      </c>
      <c r="B2309" s="2">
        <v>4079718</v>
      </c>
      <c r="C2309" s="3" t="s">
        <v>2919</v>
      </c>
      <c r="D2309" s="4">
        <v>7479.4183183200003</v>
      </c>
      <c r="E2309" s="3" t="s">
        <v>2946</v>
      </c>
      <c r="F2309" s="3" t="s">
        <v>2991</v>
      </c>
      <c r="G2309" s="3" t="s">
        <v>2991</v>
      </c>
      <c r="H2309" s="3" t="s">
        <v>3031</v>
      </c>
      <c r="I2309" s="3" t="s">
        <v>3032</v>
      </c>
      <c r="J2309" s="18">
        <v>-6.4699790000000004</v>
      </c>
      <c r="K2309" s="18">
        <v>17.694312</v>
      </c>
      <c r="L2309" s="18">
        <v>2.2251560000000001</v>
      </c>
      <c r="M2309" s="18">
        <v>10.115783</v>
      </c>
      <c r="N2309" s="4">
        <v>52.939453</v>
      </c>
      <c r="O2309" s="4">
        <v>56.645767999999997</v>
      </c>
      <c r="P2309" s="4">
        <v>10.627328</v>
      </c>
      <c r="Q2309" s="4">
        <v>50.024993000000002</v>
      </c>
      <c r="R2309" s="4">
        <v>59.671562999999999</v>
      </c>
      <c r="S2309" s="3" t="s">
        <v>6046</v>
      </c>
      <c r="T2309" s="4">
        <v>54.21</v>
      </c>
      <c r="U2309" s="4">
        <v>7479.4183183200003</v>
      </c>
      <c r="V2309" s="10">
        <v>7376.2853180000002</v>
      </c>
      <c r="W2309" s="4" t="s">
        <v>2935</v>
      </c>
      <c r="X2309" s="18">
        <v>85.69</v>
      </c>
      <c r="Y2309" s="18">
        <v>40.65</v>
      </c>
      <c r="Z2309" s="4">
        <v>52.939453</v>
      </c>
      <c r="AA2309" s="10">
        <v>59.336690017499997</v>
      </c>
      <c r="AB2309" s="10">
        <v>57.838189635799999</v>
      </c>
      <c r="AC2309" s="4">
        <v>13.111578</v>
      </c>
      <c r="AD2309" s="4">
        <v>14.9901129600324</v>
      </c>
      <c r="AE2309" s="4">
        <v>14.455858077498901</v>
      </c>
      <c r="AF2309" s="4">
        <v>50.024993000000002</v>
      </c>
      <c r="AG2309" s="4">
        <v>45.870909217544501</v>
      </c>
      <c r="AH2309" s="4">
        <v>43.163387101738699</v>
      </c>
      <c r="AI2309" s="4">
        <v>10.627328</v>
      </c>
      <c r="AJ2309" s="4">
        <v>20.295769</v>
      </c>
    </row>
    <row r="2310" spans="1:36" hidden="1" x14ac:dyDescent="0.3">
      <c r="A2310" s="1" t="s">
        <v>2304</v>
      </c>
      <c r="B2310" s="2">
        <v>5180848</v>
      </c>
      <c r="C2310" s="3" t="s">
        <v>2936</v>
      </c>
      <c r="D2310" s="4">
        <v>1026.5116531199999</v>
      </c>
      <c r="E2310" s="3" t="s">
        <v>2946</v>
      </c>
      <c r="F2310" s="3" t="s">
        <v>2947</v>
      </c>
      <c r="G2310" s="3" t="s">
        <v>2948</v>
      </c>
      <c r="H2310" s="3" t="s">
        <v>2990</v>
      </c>
      <c r="I2310" s="3" t="s">
        <v>2950</v>
      </c>
      <c r="J2310" s="4">
        <v>139.88549599999999</v>
      </c>
      <c r="K2310" s="4">
        <v>43.003413000000002</v>
      </c>
      <c r="L2310" s="4">
        <v>38.741722000000003</v>
      </c>
      <c r="M2310" s="4">
        <v>9.2093830000000008</v>
      </c>
      <c r="N2310" s="4" t="s">
        <v>2924</v>
      </c>
      <c r="O2310" s="4">
        <v>35.508474999999997</v>
      </c>
      <c r="P2310" s="4">
        <v>39.158878999999999</v>
      </c>
      <c r="Q2310" s="4">
        <v>86.257086999999999</v>
      </c>
      <c r="R2310" s="4">
        <v>28.200441999999999</v>
      </c>
      <c r="S2310" s="3" t="s">
        <v>7014</v>
      </c>
      <c r="T2310" s="4">
        <v>12.57</v>
      </c>
      <c r="U2310" s="4">
        <v>1026.5116531199999</v>
      </c>
      <c r="V2310" s="10">
        <v>1007.439653</v>
      </c>
      <c r="W2310" s="4" t="s">
        <v>2935</v>
      </c>
      <c r="X2310" s="4">
        <v>12.89</v>
      </c>
      <c r="Y2310" s="4">
        <v>4.58</v>
      </c>
      <c r="Z2310" s="4" t="s">
        <v>2924</v>
      </c>
      <c r="AA2310" s="10">
        <v>60.143540669799997</v>
      </c>
      <c r="AB2310" s="10">
        <v>69.709405501299997</v>
      </c>
      <c r="AC2310" s="4">
        <v>4.1788429999999996</v>
      </c>
      <c r="AD2310" s="4">
        <v>3.6599313344854001</v>
      </c>
      <c r="AE2310" s="4">
        <v>4.0337977343473996</v>
      </c>
      <c r="AF2310" s="4">
        <v>86.257086999999999</v>
      </c>
      <c r="AG2310" s="4">
        <v>40.163920592268902</v>
      </c>
      <c r="AH2310" s="4">
        <v>44.166036234539902</v>
      </c>
      <c r="AI2310" s="4">
        <v>39.158878999999999</v>
      </c>
      <c r="AJ2310" s="4" t="s">
        <v>2924</v>
      </c>
    </row>
    <row r="2311" spans="1:36" hidden="1" x14ac:dyDescent="0.3">
      <c r="A2311" s="1" t="s">
        <v>2305</v>
      </c>
      <c r="B2311" s="2">
        <v>100431</v>
      </c>
      <c r="C2311" s="3" t="s">
        <v>2919</v>
      </c>
      <c r="D2311" s="4">
        <v>3117.9859328799998</v>
      </c>
      <c r="E2311" s="3" t="s">
        <v>2930</v>
      </c>
      <c r="F2311" s="3" t="s">
        <v>2931</v>
      </c>
      <c r="G2311" s="3" t="s">
        <v>2931</v>
      </c>
      <c r="H2311" s="3" t="s">
        <v>2932</v>
      </c>
      <c r="I2311" s="3" t="s">
        <v>2933</v>
      </c>
      <c r="J2311" s="4">
        <v>53.65099</v>
      </c>
      <c r="K2311" s="4">
        <v>22.981674000000002</v>
      </c>
      <c r="L2311" s="4">
        <v>7.442666</v>
      </c>
      <c r="M2311" s="4">
        <v>1.3883220000000001</v>
      </c>
      <c r="N2311" s="4">
        <v>24.343137254902</v>
      </c>
      <c r="O2311" s="4">
        <v>4.3107639999999998</v>
      </c>
      <c r="P2311" s="4">
        <v>0.88344100000000003</v>
      </c>
      <c r="Q2311" s="4" t="s">
        <v>2935</v>
      </c>
      <c r="R2311" s="4" t="s">
        <v>2935</v>
      </c>
      <c r="S2311" s="3" t="s">
        <v>7015</v>
      </c>
      <c r="T2311" s="4">
        <v>24.83</v>
      </c>
      <c r="U2311" s="4">
        <v>3117.9859328799998</v>
      </c>
      <c r="V2311" s="10" t="s">
        <v>2935</v>
      </c>
      <c r="W2311" s="4">
        <v>3.3830044301248501</v>
      </c>
      <c r="X2311" s="4">
        <v>25.95</v>
      </c>
      <c r="Y2311" s="4">
        <v>15.715</v>
      </c>
      <c r="Z2311" s="4">
        <v>24.390962999999999</v>
      </c>
      <c r="AA2311" s="10">
        <v>16.619812583600002</v>
      </c>
      <c r="AB2311" s="10">
        <v>18.025408348399999</v>
      </c>
      <c r="AC2311" s="4" t="s">
        <v>2935</v>
      </c>
      <c r="AD2311" s="4" t="s">
        <v>2935</v>
      </c>
      <c r="AE2311" s="4" t="s">
        <v>2935</v>
      </c>
      <c r="AF2311" s="4" t="s">
        <v>2935</v>
      </c>
      <c r="AG2311" s="4" t="s">
        <v>2935</v>
      </c>
      <c r="AH2311" s="4" t="s">
        <v>2935</v>
      </c>
      <c r="AI2311" s="4">
        <v>0.88344100000000003</v>
      </c>
      <c r="AJ2311" s="4">
        <v>1.4796499999999999</v>
      </c>
    </row>
    <row r="2312" spans="1:36" hidden="1" x14ac:dyDescent="0.3">
      <c r="A2312" s="1" t="s">
        <v>2306</v>
      </c>
      <c r="B2312" s="2">
        <v>103117</v>
      </c>
      <c r="C2312" s="3" t="s">
        <v>2936</v>
      </c>
      <c r="D2312" s="4">
        <v>59102.021917320002</v>
      </c>
      <c r="E2312" s="3" t="s">
        <v>2977</v>
      </c>
      <c r="F2312" s="3" t="s">
        <v>2978</v>
      </c>
      <c r="G2312" s="3" t="s">
        <v>2979</v>
      </c>
      <c r="H2312" s="3" t="s">
        <v>2979</v>
      </c>
      <c r="I2312" s="3" t="s">
        <v>2980</v>
      </c>
      <c r="J2312" s="4">
        <v>49.900694999999999</v>
      </c>
      <c r="K2312" s="4">
        <v>11.670057</v>
      </c>
      <c r="L2312" s="4">
        <v>3.597369</v>
      </c>
      <c r="M2312" s="4">
        <v>0.48260900000000001</v>
      </c>
      <c r="N2312" s="4">
        <v>24.119840213049301</v>
      </c>
      <c r="O2312" s="4">
        <v>19.362908000000001</v>
      </c>
      <c r="P2312" s="4">
        <v>22.117215999999999</v>
      </c>
      <c r="Q2312" s="4">
        <v>18.002510000000001</v>
      </c>
      <c r="R2312" s="4">
        <v>32.902802000000001</v>
      </c>
      <c r="S2312" s="3" t="s">
        <v>7016</v>
      </c>
      <c r="T2312" s="4">
        <v>181.14</v>
      </c>
      <c r="U2312" s="4">
        <v>59102.021917320002</v>
      </c>
      <c r="V2312" s="10">
        <v>83521.528917000003</v>
      </c>
      <c r="W2312" s="4">
        <v>4.6372971182510803</v>
      </c>
      <c r="X2312" s="4">
        <v>183.96</v>
      </c>
      <c r="Y2312" s="4">
        <v>119.92</v>
      </c>
      <c r="Z2312" s="4">
        <v>24.126265</v>
      </c>
      <c r="AA2312" s="10">
        <v>29.167673059199998</v>
      </c>
      <c r="AB2312" s="10">
        <v>27.610405803100001</v>
      </c>
      <c r="AC2312" s="4">
        <v>14.13462</v>
      </c>
      <c r="AD2312" s="4">
        <v>15.3965575934913</v>
      </c>
      <c r="AE2312" s="4">
        <v>15.6042326597449</v>
      </c>
      <c r="AF2312" s="4">
        <v>18.002510000000001</v>
      </c>
      <c r="AG2312" s="4">
        <v>19.407597851121899</v>
      </c>
      <c r="AH2312" s="4">
        <v>19.419290583891598</v>
      </c>
      <c r="AI2312" s="4">
        <v>22.117215999999999</v>
      </c>
      <c r="AJ2312" s="4">
        <v>22.117215999999999</v>
      </c>
    </row>
    <row r="2313" spans="1:36" hidden="1" x14ac:dyDescent="0.3">
      <c r="A2313" s="1" t="s">
        <v>2307</v>
      </c>
      <c r="B2313" s="2">
        <v>4014951</v>
      </c>
      <c r="C2313" s="3" t="s">
        <v>2936</v>
      </c>
      <c r="D2313" s="4">
        <v>7790.6585397600002</v>
      </c>
      <c r="E2313" s="3" t="s">
        <v>2937</v>
      </c>
      <c r="F2313" s="3" t="s">
        <v>2938</v>
      </c>
      <c r="G2313" s="3" t="s">
        <v>2944</v>
      </c>
      <c r="H2313" s="3" t="s">
        <v>2944</v>
      </c>
      <c r="I2313" s="3" t="s">
        <v>3811</v>
      </c>
      <c r="J2313" s="4">
        <v>13.119873</v>
      </c>
      <c r="K2313" s="4">
        <v>3.593855</v>
      </c>
      <c r="L2313" s="4">
        <v>4.9948860000000002</v>
      </c>
      <c r="M2313" s="4">
        <v>2.4394300000000002</v>
      </c>
      <c r="N2313" s="4">
        <v>24.463127</v>
      </c>
      <c r="O2313" s="4">
        <v>82.266250999999997</v>
      </c>
      <c r="P2313" s="4">
        <v>4.1953139999999998</v>
      </c>
      <c r="Q2313" s="4">
        <v>15.058505</v>
      </c>
      <c r="R2313" s="4">
        <v>108.633185</v>
      </c>
      <c r="S2313" s="3" t="s">
        <v>7017</v>
      </c>
      <c r="T2313" s="4">
        <v>184.77</v>
      </c>
      <c r="U2313" s="4">
        <v>7790.6585397600002</v>
      </c>
      <c r="V2313" s="10">
        <v>8005.2065389999998</v>
      </c>
      <c r="W2313" s="4">
        <v>0.60615900849704996</v>
      </c>
      <c r="X2313" s="4">
        <v>218.38</v>
      </c>
      <c r="Y2313" s="4">
        <v>157.41999999999999</v>
      </c>
      <c r="Z2313" s="4">
        <v>24.463127</v>
      </c>
      <c r="AA2313" s="10">
        <v>22.450789793399998</v>
      </c>
      <c r="AB2313" s="10">
        <v>24.263952724799999</v>
      </c>
      <c r="AC2313" s="4">
        <v>3.6117729999999999</v>
      </c>
      <c r="AD2313" s="4">
        <v>3.4744409870682</v>
      </c>
      <c r="AE2313" s="4">
        <v>3.6169790482687998</v>
      </c>
      <c r="AF2313" s="4">
        <v>15.058505</v>
      </c>
      <c r="AG2313" s="4">
        <v>14.0365142281519</v>
      </c>
      <c r="AH2313" s="4">
        <v>15.406790435526499</v>
      </c>
      <c r="AI2313" s="4">
        <v>4.1953139999999998</v>
      </c>
      <c r="AJ2313" s="4">
        <v>8.5565429999999996</v>
      </c>
    </row>
    <row r="2314" spans="1:36" hidden="1" x14ac:dyDescent="0.3">
      <c r="A2314" s="1" t="s">
        <v>2308</v>
      </c>
      <c r="B2314" s="2">
        <v>4811248</v>
      </c>
      <c r="C2314" s="3" t="s">
        <v>2919</v>
      </c>
      <c r="D2314" s="4">
        <v>628.50420287999998</v>
      </c>
      <c r="E2314" s="3" t="s">
        <v>2920</v>
      </c>
      <c r="F2314" s="3" t="s">
        <v>2961</v>
      </c>
      <c r="G2314" s="3" t="s">
        <v>3375</v>
      </c>
      <c r="H2314" s="3" t="s">
        <v>3375</v>
      </c>
      <c r="I2314" s="3" t="s">
        <v>2950</v>
      </c>
      <c r="J2314" s="4">
        <v>-21.008827</v>
      </c>
      <c r="K2314" s="4">
        <v>-14.144736999999999</v>
      </c>
      <c r="L2314" s="4">
        <v>-8.5547450000000005</v>
      </c>
      <c r="M2314" s="4">
        <v>8.8633989999999994</v>
      </c>
      <c r="N2314" s="4">
        <v>63.918367000000003</v>
      </c>
      <c r="O2314" s="4">
        <v>69.445676000000006</v>
      </c>
      <c r="P2314" s="4">
        <v>3.4425150000000002</v>
      </c>
      <c r="Q2314" s="4">
        <v>47.612941999999997</v>
      </c>
      <c r="R2314" s="4">
        <v>66.001891000000001</v>
      </c>
      <c r="S2314" s="3" t="s">
        <v>7018</v>
      </c>
      <c r="T2314" s="4">
        <v>31.32</v>
      </c>
      <c r="U2314" s="4">
        <v>628.50420287999998</v>
      </c>
      <c r="V2314" s="10">
        <v>609.25520200000005</v>
      </c>
      <c r="W2314" s="4" t="s">
        <v>2935</v>
      </c>
      <c r="X2314" s="4">
        <v>51.22</v>
      </c>
      <c r="Y2314" s="4">
        <v>27.065200000000001</v>
      </c>
      <c r="Z2314" s="4">
        <v>63.918367000000003</v>
      </c>
      <c r="AA2314" s="10">
        <v>41.030746859099999</v>
      </c>
      <c r="AB2314" s="10">
        <v>41.030746859099999</v>
      </c>
      <c r="AC2314" s="4">
        <v>8.7020300000000006</v>
      </c>
      <c r="AD2314" s="4">
        <v>6.7159981260402999</v>
      </c>
      <c r="AE2314" s="4">
        <v>6.7159981260402999</v>
      </c>
      <c r="AF2314" s="4">
        <v>47.612941999999997</v>
      </c>
      <c r="AG2314" s="4">
        <v>20.574486841052199</v>
      </c>
      <c r="AH2314" s="4">
        <v>20.574486841052199</v>
      </c>
      <c r="AI2314" s="4">
        <v>3.4425150000000002</v>
      </c>
      <c r="AJ2314" s="4">
        <v>22.827988000000001</v>
      </c>
    </row>
    <row r="2315" spans="1:36" hidden="1" x14ac:dyDescent="0.3">
      <c r="A2315" s="1" t="s">
        <v>2309</v>
      </c>
      <c r="B2315" s="2">
        <v>4121692</v>
      </c>
      <c r="C2315" s="3" t="s">
        <v>2919</v>
      </c>
      <c r="D2315" s="4">
        <v>1148.4121740000001</v>
      </c>
      <c r="E2315" s="3" t="s">
        <v>3107</v>
      </c>
      <c r="F2315" s="3" t="s">
        <v>3108</v>
      </c>
      <c r="G2315" s="3" t="s">
        <v>3328</v>
      </c>
      <c r="H2315" s="3" t="s">
        <v>3545</v>
      </c>
      <c r="I2315" s="3" t="s">
        <v>3546</v>
      </c>
      <c r="J2315" s="4">
        <v>24.567723000000001</v>
      </c>
      <c r="K2315" s="4">
        <v>31.283218999999999</v>
      </c>
      <c r="L2315" s="4">
        <v>3.594967</v>
      </c>
      <c r="M2315" s="4">
        <v>6.8273089999999996</v>
      </c>
      <c r="N2315" s="4" t="s">
        <v>2924</v>
      </c>
      <c r="O2315" s="4" t="s">
        <v>2924</v>
      </c>
      <c r="P2315" s="4">
        <v>2.7646310000000001</v>
      </c>
      <c r="Q2315" s="4">
        <v>16.371189000000001</v>
      </c>
      <c r="R2315" s="4">
        <v>16.318691000000001</v>
      </c>
      <c r="S2315" s="3" t="s">
        <v>7019</v>
      </c>
      <c r="T2315" s="4">
        <v>17.29</v>
      </c>
      <c r="U2315" s="4">
        <v>1148.4121740000001</v>
      </c>
      <c r="V2315" s="10">
        <v>4834.4121740000001</v>
      </c>
      <c r="W2315" s="4">
        <v>5.78368999421631</v>
      </c>
      <c r="X2315" s="4">
        <v>18.2</v>
      </c>
      <c r="Y2315" s="5" t="s">
        <v>5743</v>
      </c>
      <c r="Z2315" s="4" t="s">
        <v>2924</v>
      </c>
      <c r="AA2315" s="10">
        <v>10.699257425700001</v>
      </c>
      <c r="AB2315" s="10">
        <v>4.3234727812999996</v>
      </c>
      <c r="AC2315" s="4">
        <v>1.434544</v>
      </c>
      <c r="AD2315" s="4">
        <v>1.4113729897277001</v>
      </c>
      <c r="AE2315" s="4">
        <v>1.3678343731939999</v>
      </c>
      <c r="AF2315" s="4">
        <v>16.371189000000001</v>
      </c>
      <c r="AG2315" s="4">
        <v>7.0229227510949004</v>
      </c>
      <c r="AH2315" s="4">
        <v>5.5837276536534004</v>
      </c>
      <c r="AI2315" s="4">
        <v>2.7646310000000001</v>
      </c>
      <c r="AJ2315" s="4" t="s">
        <v>2924</v>
      </c>
    </row>
    <row r="2316" spans="1:36" hidden="1" x14ac:dyDescent="0.3">
      <c r="A2316" s="1" t="s">
        <v>2310</v>
      </c>
      <c r="B2316" s="2">
        <v>4104069</v>
      </c>
      <c r="C2316" s="3" t="s">
        <v>2919</v>
      </c>
      <c r="D2316" s="4">
        <v>8893.8781443000007</v>
      </c>
      <c r="E2316" s="3" t="s">
        <v>3107</v>
      </c>
      <c r="F2316" s="3" t="s">
        <v>3108</v>
      </c>
      <c r="G2316" s="3" t="s">
        <v>3328</v>
      </c>
      <c r="H2316" s="3" t="s">
        <v>3329</v>
      </c>
      <c r="I2316" s="3" t="s">
        <v>3852</v>
      </c>
      <c r="J2316" s="4">
        <v>-46.815415999999999</v>
      </c>
      <c r="K2316" s="4">
        <v>-16.496815000000002</v>
      </c>
      <c r="L2316" s="4">
        <v>-3.6383679999999998</v>
      </c>
      <c r="M2316" s="4">
        <v>1.627907</v>
      </c>
      <c r="N2316" s="4" t="s">
        <v>2924</v>
      </c>
      <c r="O2316" s="4">
        <v>10.966123</v>
      </c>
      <c r="P2316" s="4">
        <v>0.81855599999999995</v>
      </c>
      <c r="Q2316" s="4">
        <v>7.6233389999999996</v>
      </c>
      <c r="R2316" s="4">
        <v>18.966556000000001</v>
      </c>
      <c r="S2316" s="3" t="s">
        <v>7020</v>
      </c>
      <c r="T2316" s="4">
        <v>26.22</v>
      </c>
      <c r="U2316" s="4">
        <v>8893.8781443000007</v>
      </c>
      <c r="V2316" s="10">
        <v>19492.878143999998</v>
      </c>
      <c r="W2316" s="4">
        <v>4.1189931350114399</v>
      </c>
      <c r="X2316" s="4">
        <v>57.8</v>
      </c>
      <c r="Y2316" s="4">
        <v>22.18</v>
      </c>
      <c r="Z2316" s="4" t="s">
        <v>2924</v>
      </c>
      <c r="AA2316" s="10">
        <v>9.2012914092999996</v>
      </c>
      <c r="AB2316" s="10" t="s">
        <v>2924</v>
      </c>
      <c r="AC2316" s="4">
        <v>2.2153520000000002</v>
      </c>
      <c r="AD2316" s="4">
        <v>2.2489750005939002</v>
      </c>
      <c r="AE2316" s="4">
        <v>2.2447177945556001</v>
      </c>
      <c r="AF2316" s="4">
        <v>7.6233389999999996</v>
      </c>
      <c r="AG2316" s="4">
        <v>7.2301957472845002</v>
      </c>
      <c r="AH2316" s="4">
        <v>7.2110825246503998</v>
      </c>
      <c r="AI2316" s="4">
        <v>0.81855599999999995</v>
      </c>
      <c r="AJ2316" s="4" t="s">
        <v>2924</v>
      </c>
    </row>
    <row r="2317" spans="1:36" hidden="1" x14ac:dyDescent="0.3">
      <c r="A2317" s="1" t="s">
        <v>2311</v>
      </c>
      <c r="B2317" s="2">
        <v>4316478</v>
      </c>
      <c r="C2317" s="3" t="s">
        <v>2936</v>
      </c>
      <c r="D2317" s="4">
        <v>2521.8857878600002</v>
      </c>
      <c r="E2317" s="3" t="s">
        <v>2930</v>
      </c>
      <c r="F2317" s="3" t="s">
        <v>2958</v>
      </c>
      <c r="G2317" s="3" t="s">
        <v>2958</v>
      </c>
      <c r="H2317" s="3" t="s">
        <v>3315</v>
      </c>
      <c r="I2317" s="3" t="s">
        <v>3316</v>
      </c>
      <c r="J2317" s="4">
        <v>49.520153999999998</v>
      </c>
      <c r="K2317" s="4">
        <v>5.7705359999999999</v>
      </c>
      <c r="L2317" s="4">
        <v>13.888889000000001</v>
      </c>
      <c r="M2317" s="4">
        <v>3.9359570000000001</v>
      </c>
      <c r="N2317" s="4">
        <v>9.7987421383647799</v>
      </c>
      <c r="O2317" s="4">
        <v>15.914198000000001</v>
      </c>
      <c r="P2317" s="4">
        <v>1.0108349999999999</v>
      </c>
      <c r="Q2317" s="4">
        <v>8.1202279999999991</v>
      </c>
      <c r="R2317" s="4">
        <v>2.3645309999999999</v>
      </c>
      <c r="S2317" s="3" t="s">
        <v>7021</v>
      </c>
      <c r="T2317" s="4">
        <v>15.58</v>
      </c>
      <c r="U2317" s="4">
        <v>2521.8857878600002</v>
      </c>
      <c r="V2317" s="10">
        <v>2768.1857869999999</v>
      </c>
      <c r="W2317" s="4" t="s">
        <v>2935</v>
      </c>
      <c r="X2317" s="4">
        <v>15.737</v>
      </c>
      <c r="Y2317" s="5" t="s">
        <v>7022</v>
      </c>
      <c r="Z2317" s="5" t="s">
        <v>7023</v>
      </c>
      <c r="AA2317" s="10" t="s">
        <v>2935</v>
      </c>
      <c r="AB2317" s="10" t="s">
        <v>2935</v>
      </c>
      <c r="AC2317" s="4">
        <v>1.0587420000000001</v>
      </c>
      <c r="AD2317" s="4">
        <v>0.74178651078158397</v>
      </c>
      <c r="AE2317" s="4">
        <v>0.74178651078158397</v>
      </c>
      <c r="AF2317" s="4">
        <v>8.1202279999999991</v>
      </c>
      <c r="AG2317" s="4" t="s">
        <v>2935</v>
      </c>
      <c r="AH2317" s="4" t="s">
        <v>2935</v>
      </c>
      <c r="AI2317" s="4">
        <v>1.0108349999999999</v>
      </c>
      <c r="AJ2317" s="4">
        <v>1.0726329999999999</v>
      </c>
    </row>
    <row r="2318" spans="1:36" hidden="1" x14ac:dyDescent="0.3">
      <c r="A2318" s="1" t="s">
        <v>2312</v>
      </c>
      <c r="B2318" s="2">
        <v>103044</v>
      </c>
      <c r="C2318" s="3" t="s">
        <v>2936</v>
      </c>
      <c r="D2318" s="4">
        <v>844.12559209999995</v>
      </c>
      <c r="E2318" s="3" t="s">
        <v>2977</v>
      </c>
      <c r="F2318" s="3" t="s">
        <v>2978</v>
      </c>
      <c r="G2318" s="3" t="s">
        <v>2979</v>
      </c>
      <c r="H2318" s="3" t="s">
        <v>2979</v>
      </c>
      <c r="I2318" s="3" t="s">
        <v>2980</v>
      </c>
      <c r="J2318" s="4">
        <v>-69.321646000000001</v>
      </c>
      <c r="K2318" s="4">
        <v>-73.414794999999998</v>
      </c>
      <c r="L2318" s="4">
        <v>-4.7900650000000002</v>
      </c>
      <c r="M2318" s="4">
        <v>3.0729829999999998</v>
      </c>
      <c r="N2318" s="4">
        <v>1.1777615215801001</v>
      </c>
      <c r="O2318" s="4" t="s">
        <v>2935</v>
      </c>
      <c r="P2318" s="4">
        <v>0.34059699999999998</v>
      </c>
      <c r="Q2318" s="4">
        <v>1.088406</v>
      </c>
      <c r="R2318" s="4" t="s">
        <v>2935</v>
      </c>
      <c r="S2318" s="3" t="s">
        <v>7024</v>
      </c>
      <c r="T2318" s="4">
        <v>16.100000000000001</v>
      </c>
      <c r="U2318" s="4">
        <v>844.12559209999995</v>
      </c>
      <c r="V2318" s="10">
        <v>292.69859200000002</v>
      </c>
      <c r="W2318" s="4" t="s">
        <v>2935</v>
      </c>
      <c r="X2318" s="4">
        <v>64.44</v>
      </c>
      <c r="Y2318" s="4">
        <v>15.43</v>
      </c>
      <c r="Z2318" s="4">
        <v>1.173897</v>
      </c>
      <c r="AA2318" s="10" t="s">
        <v>2924</v>
      </c>
      <c r="AB2318" s="10">
        <v>1.6675297773</v>
      </c>
      <c r="AC2318" s="4">
        <v>0.64801799999999998</v>
      </c>
      <c r="AD2318" s="4">
        <v>0.95041792288360005</v>
      </c>
      <c r="AE2318" s="4">
        <v>0.7973298501628</v>
      </c>
      <c r="AF2318" s="4">
        <v>1.088406</v>
      </c>
      <c r="AG2318" s="4">
        <v>2.0293806927106002</v>
      </c>
      <c r="AH2318" s="4">
        <v>1.4286273104875999</v>
      </c>
      <c r="AI2318" s="4">
        <v>0.34059699999999998</v>
      </c>
      <c r="AJ2318" s="4">
        <v>0.35152800000000001</v>
      </c>
    </row>
    <row r="2319" spans="1:36" hidden="1" x14ac:dyDescent="0.3">
      <c r="A2319" s="1" t="s">
        <v>2313</v>
      </c>
      <c r="B2319" s="2">
        <v>4417117</v>
      </c>
      <c r="C2319" s="3" t="s">
        <v>2936</v>
      </c>
      <c r="D2319" s="4">
        <v>6712.6340614500004</v>
      </c>
      <c r="E2319" s="3" t="s">
        <v>2937</v>
      </c>
      <c r="F2319" s="3" t="s">
        <v>2938</v>
      </c>
      <c r="G2319" s="3" t="s">
        <v>3039</v>
      </c>
      <c r="H2319" s="3" t="s">
        <v>3039</v>
      </c>
      <c r="I2319" s="3" t="s">
        <v>3170</v>
      </c>
      <c r="J2319" s="4">
        <v>6.1960170000000003</v>
      </c>
      <c r="K2319" s="4">
        <v>8.4329450000000001</v>
      </c>
      <c r="L2319" s="5" t="s">
        <v>3853</v>
      </c>
      <c r="M2319" s="4">
        <v>5.8108110000000002</v>
      </c>
      <c r="N2319" s="4">
        <v>47.851399000000001</v>
      </c>
      <c r="O2319" s="4">
        <v>29.182032</v>
      </c>
      <c r="P2319" s="4">
        <v>4.135027</v>
      </c>
      <c r="Q2319" s="4">
        <v>16.186281999999999</v>
      </c>
      <c r="R2319" s="4">
        <v>42.509062999999998</v>
      </c>
      <c r="S2319" s="3" t="s">
        <v>7025</v>
      </c>
      <c r="T2319" s="4">
        <v>148.77000000000001</v>
      </c>
      <c r="U2319" s="4">
        <v>6712.6340614500004</v>
      </c>
      <c r="V2319" s="10">
        <v>7605.9340609999999</v>
      </c>
      <c r="W2319" s="4" t="s">
        <v>2935</v>
      </c>
      <c r="X2319" s="5" t="s">
        <v>7026</v>
      </c>
      <c r="Y2319" s="5" t="s">
        <v>7027</v>
      </c>
      <c r="Z2319" s="4">
        <v>47.851399000000001</v>
      </c>
      <c r="AA2319" s="10">
        <v>38.844356249500002</v>
      </c>
      <c r="AB2319" s="10">
        <v>45.2418096723</v>
      </c>
      <c r="AC2319" s="4">
        <v>1.6930289999999999</v>
      </c>
      <c r="AD2319" s="4">
        <v>1.6098222743765001</v>
      </c>
      <c r="AE2319" s="4">
        <v>1.68129442583</v>
      </c>
      <c r="AF2319" s="4">
        <v>16.186281999999999</v>
      </c>
      <c r="AG2319" s="4">
        <v>18.122721531700101</v>
      </c>
      <c r="AH2319" s="4">
        <v>20.180348131799899</v>
      </c>
      <c r="AI2319" s="4">
        <v>4.135027</v>
      </c>
      <c r="AJ2319" s="4">
        <v>8.0195139999999991</v>
      </c>
    </row>
    <row r="2320" spans="1:36" hidden="1" x14ac:dyDescent="0.3">
      <c r="A2320" s="1" t="s">
        <v>428</v>
      </c>
      <c r="B2320" s="2">
        <v>4970473</v>
      </c>
      <c r="C2320" s="3" t="s">
        <v>2919</v>
      </c>
      <c r="D2320" s="4">
        <v>767048.71011108998</v>
      </c>
      <c r="E2320" s="3" t="s">
        <v>2946</v>
      </c>
      <c r="F2320" s="3" t="s">
        <v>2991</v>
      </c>
      <c r="G2320" s="3" t="s">
        <v>2991</v>
      </c>
      <c r="H2320" s="3" t="s">
        <v>3031</v>
      </c>
      <c r="I2320" s="3" t="s">
        <v>3032</v>
      </c>
      <c r="J2320" s="18">
        <v>67.775087999999997</v>
      </c>
      <c r="K2320" s="18">
        <v>1.164223</v>
      </c>
      <c r="L2320" s="18">
        <v>-8.4457579999999997</v>
      </c>
      <c r="M2320" s="18">
        <v>-0.370056</v>
      </c>
      <c r="N2320" s="4">
        <v>138.94246999999999</v>
      </c>
      <c r="O2320" s="4">
        <v>39.516362000000001</v>
      </c>
      <c r="P2320" s="4">
        <v>11.684810000000001</v>
      </c>
      <c r="Q2320" s="4">
        <v>35.800178000000002</v>
      </c>
      <c r="R2320" s="4">
        <v>29.395582000000001</v>
      </c>
      <c r="S2320" s="3" t="s">
        <v>4587</v>
      </c>
      <c r="T2320" s="4">
        <v>164.23</v>
      </c>
      <c r="U2320" s="4">
        <v>767048.71011108998</v>
      </c>
      <c r="V2320" s="10">
        <v>827055.71011099999</v>
      </c>
      <c r="W2320" s="4">
        <v>1.29087255678013</v>
      </c>
      <c r="X2320" s="18">
        <v>186.42</v>
      </c>
      <c r="Y2320" s="18">
        <v>90.31</v>
      </c>
      <c r="Z2320" s="4">
        <v>149.70829499999999</v>
      </c>
      <c r="AA2320" s="10">
        <v>27.766412497600001</v>
      </c>
      <c r="AB2320" s="10">
        <v>33.844410097800001</v>
      </c>
      <c r="AC2320" s="4">
        <v>17.666467999999998</v>
      </c>
      <c r="AD2320" s="4">
        <v>14.1055305750209</v>
      </c>
      <c r="AE2320" s="4">
        <v>15.9893746551381</v>
      </c>
      <c r="AF2320" s="4">
        <v>35.800178000000002</v>
      </c>
      <c r="AG2320" s="4">
        <v>22.311395823469301</v>
      </c>
      <c r="AH2320" s="4">
        <v>26.206100851625202</v>
      </c>
      <c r="AI2320" s="4">
        <v>11.684810000000001</v>
      </c>
      <c r="AJ2320" s="4" t="s">
        <v>2924</v>
      </c>
    </row>
    <row r="2321" spans="1:36" hidden="1" x14ac:dyDescent="0.3">
      <c r="A2321" s="1" t="s">
        <v>2315</v>
      </c>
      <c r="B2321" s="2">
        <v>19517579</v>
      </c>
      <c r="C2321" s="3" t="s">
        <v>2936</v>
      </c>
      <c r="D2321" s="4">
        <v>1942.91127284</v>
      </c>
      <c r="E2321" s="3" t="s">
        <v>3098</v>
      </c>
      <c r="F2321" s="3" t="s">
        <v>3098</v>
      </c>
      <c r="G2321" s="3" t="s">
        <v>3099</v>
      </c>
      <c r="H2321" s="3" t="s">
        <v>3158</v>
      </c>
      <c r="I2321" s="3" t="s">
        <v>3159</v>
      </c>
      <c r="J2321" s="4">
        <v>9.7091720000000006</v>
      </c>
      <c r="K2321" s="4">
        <v>12.065814</v>
      </c>
      <c r="L2321" s="4">
        <v>8.208297</v>
      </c>
      <c r="M2321" s="4">
        <v>4.5183289999999996</v>
      </c>
      <c r="N2321" s="4" t="s">
        <v>2935</v>
      </c>
      <c r="O2321" s="4" t="s">
        <v>2935</v>
      </c>
      <c r="P2321" s="4" t="s">
        <v>2935</v>
      </c>
      <c r="Q2321" s="4" t="s">
        <v>2935</v>
      </c>
      <c r="R2321" s="4" t="s">
        <v>2935</v>
      </c>
      <c r="S2321" s="3" t="s">
        <v>7031</v>
      </c>
      <c r="T2321" s="4">
        <v>24.52</v>
      </c>
      <c r="U2321" s="4">
        <v>1942.91127284</v>
      </c>
      <c r="V2321" s="10">
        <v>4840.9552720000002</v>
      </c>
      <c r="W2321" s="4">
        <v>4.5676998368678596</v>
      </c>
      <c r="X2321" s="4">
        <v>25.949000000000002</v>
      </c>
      <c r="Y2321" s="4">
        <v>19.88</v>
      </c>
      <c r="Z2321" s="4" t="s">
        <v>2935</v>
      </c>
      <c r="AA2321" s="10">
        <v>43.738851230800002</v>
      </c>
      <c r="AB2321" s="10">
        <v>40.7532368241</v>
      </c>
      <c r="AC2321" s="4" t="s">
        <v>2935</v>
      </c>
      <c r="AD2321" s="4">
        <v>8.0682587866666999</v>
      </c>
      <c r="AE2321" s="4">
        <v>7.7269836743814997</v>
      </c>
      <c r="AF2321" s="4" t="s">
        <v>2935</v>
      </c>
      <c r="AG2321" s="4">
        <v>9.4540675168441002</v>
      </c>
      <c r="AH2321" s="4">
        <v>8.8378918703787992</v>
      </c>
      <c r="AI2321" s="4" t="s">
        <v>2935</v>
      </c>
      <c r="AJ2321" s="4" t="s">
        <v>2935</v>
      </c>
    </row>
    <row r="2322" spans="1:36" hidden="1" x14ac:dyDescent="0.3">
      <c r="A2322" s="1" t="s">
        <v>2316</v>
      </c>
      <c r="B2322" s="2">
        <v>4121677</v>
      </c>
      <c r="C2322" s="3" t="s">
        <v>2936</v>
      </c>
      <c r="D2322" s="4">
        <v>4555.6637487899998</v>
      </c>
      <c r="E2322" s="3" t="s">
        <v>2925</v>
      </c>
      <c r="F2322" s="3" t="s">
        <v>2981</v>
      </c>
      <c r="G2322" s="3" t="s">
        <v>2982</v>
      </c>
      <c r="H2322" s="3" t="s">
        <v>3293</v>
      </c>
      <c r="I2322" s="3" t="s">
        <v>3855</v>
      </c>
      <c r="J2322" s="4">
        <v>15.539166</v>
      </c>
      <c r="K2322" s="4">
        <v>3.9112529999999999</v>
      </c>
      <c r="L2322" s="4">
        <v>13.888192999999999</v>
      </c>
      <c r="M2322" s="4">
        <v>-1.110144</v>
      </c>
      <c r="N2322" s="4">
        <v>124.125683</v>
      </c>
      <c r="O2322" s="4">
        <v>23.214103000000001</v>
      </c>
      <c r="P2322" s="4">
        <v>1.945444</v>
      </c>
      <c r="Q2322" s="4">
        <v>13.627647</v>
      </c>
      <c r="R2322" s="4">
        <v>16.742591000000001</v>
      </c>
      <c r="S2322" s="3" t="s">
        <v>7032</v>
      </c>
      <c r="T2322" s="4">
        <v>45.43</v>
      </c>
      <c r="U2322" s="4">
        <v>4555.6637487899998</v>
      </c>
      <c r="V2322" s="10">
        <v>10032.656747999999</v>
      </c>
      <c r="W2322" s="4">
        <v>0</v>
      </c>
      <c r="X2322" s="4">
        <v>58.7</v>
      </c>
      <c r="Y2322" s="4">
        <v>35.93</v>
      </c>
      <c r="Z2322" s="4">
        <v>124.125683</v>
      </c>
      <c r="AA2322" s="10">
        <v>17.060988433199999</v>
      </c>
      <c r="AB2322" s="10">
        <v>41.131733816199997</v>
      </c>
      <c r="AC2322" s="4">
        <v>4.1929590000000001</v>
      </c>
      <c r="AD2322" s="4">
        <v>2.9605996155604002</v>
      </c>
      <c r="AE2322" s="4">
        <v>3.0497262299054002</v>
      </c>
      <c r="AF2322" s="4">
        <v>13.627647</v>
      </c>
      <c r="AG2322" s="4">
        <v>9.1246492174024993</v>
      </c>
      <c r="AH2322" s="4">
        <v>9.958192471736</v>
      </c>
      <c r="AI2322" s="4">
        <v>1.945444</v>
      </c>
      <c r="AJ2322" s="4" t="s">
        <v>2924</v>
      </c>
    </row>
    <row r="2323" spans="1:36" hidden="1" x14ac:dyDescent="0.3">
      <c r="A2323" s="1" t="s">
        <v>2317</v>
      </c>
      <c r="B2323" s="2">
        <v>4278914</v>
      </c>
      <c r="C2323" s="3" t="s">
        <v>2936</v>
      </c>
      <c r="D2323" s="4">
        <v>1939.14016438</v>
      </c>
      <c r="E2323" s="3" t="s">
        <v>2930</v>
      </c>
      <c r="F2323" s="3" t="s">
        <v>2954</v>
      </c>
      <c r="G2323" s="3" t="s">
        <v>2955</v>
      </c>
      <c r="H2323" s="3" t="s">
        <v>2956</v>
      </c>
      <c r="I2323" s="3" t="s">
        <v>2972</v>
      </c>
      <c r="J2323" s="4">
        <v>-1.516588</v>
      </c>
      <c r="K2323" s="4">
        <v>-0.240038</v>
      </c>
      <c r="L2323" s="4">
        <v>0.82484199999999996</v>
      </c>
      <c r="M2323" s="4">
        <v>2.0628679999999999</v>
      </c>
      <c r="N2323" s="4">
        <v>10.082483999999999</v>
      </c>
      <c r="O2323" s="4" t="s">
        <v>2924</v>
      </c>
      <c r="P2323" s="4">
        <v>1.2140690000000001</v>
      </c>
      <c r="Q2323" s="4" t="s">
        <v>2935</v>
      </c>
      <c r="R2323" s="4">
        <v>18.352498000000001</v>
      </c>
      <c r="S2323" s="3" t="s">
        <v>7033</v>
      </c>
      <c r="T2323" s="4">
        <v>20.78</v>
      </c>
      <c r="U2323" s="4">
        <v>1939.14016438</v>
      </c>
      <c r="V2323" s="10">
        <v>3803.0551639999999</v>
      </c>
      <c r="W2323" s="4">
        <v>8.8546679499518799</v>
      </c>
      <c r="X2323" s="4">
        <v>22.35</v>
      </c>
      <c r="Y2323" s="4">
        <v>19.5001</v>
      </c>
      <c r="Z2323" s="4">
        <v>10.082483999999999</v>
      </c>
      <c r="AA2323" s="10">
        <v>9.3046164868000005</v>
      </c>
      <c r="AB2323" s="10">
        <v>8.9922842911000007</v>
      </c>
      <c r="AC2323" s="4">
        <v>7.950145</v>
      </c>
      <c r="AD2323" s="4">
        <v>8.1351975436038995</v>
      </c>
      <c r="AE2323" s="4">
        <v>7.9503609574579004</v>
      </c>
      <c r="AF2323" s="4" t="s">
        <v>2935</v>
      </c>
      <c r="AG2323" s="4" t="s">
        <v>2935</v>
      </c>
      <c r="AH2323" s="4" t="s">
        <v>2935</v>
      </c>
      <c r="AI2323" s="4">
        <v>1.2140690000000001</v>
      </c>
      <c r="AJ2323" s="4">
        <v>1.2140690000000001</v>
      </c>
    </row>
    <row r="2324" spans="1:36" hidden="1" x14ac:dyDescent="0.3">
      <c r="A2324" s="1" t="s">
        <v>2318</v>
      </c>
      <c r="B2324" s="2">
        <v>5000889</v>
      </c>
      <c r="C2324" s="3" t="s">
        <v>2919</v>
      </c>
      <c r="D2324" s="4">
        <v>1854.2171673600001</v>
      </c>
      <c r="E2324" s="3" t="s">
        <v>3095</v>
      </c>
      <c r="F2324" s="3" t="s">
        <v>3095</v>
      </c>
      <c r="G2324" s="3" t="s">
        <v>3138</v>
      </c>
      <c r="H2324" s="3" t="s">
        <v>3138</v>
      </c>
      <c r="I2324" s="3" t="s">
        <v>3139</v>
      </c>
      <c r="J2324" s="4">
        <v>-14.439159</v>
      </c>
      <c r="K2324" s="4">
        <v>-3.4793150000000002</v>
      </c>
      <c r="L2324" s="4">
        <v>-5.1216609999999996</v>
      </c>
      <c r="M2324" s="4">
        <v>1.751825</v>
      </c>
      <c r="N2324" s="4">
        <v>20.108186</v>
      </c>
      <c r="O2324" s="4" t="s">
        <v>2924</v>
      </c>
      <c r="P2324" s="4">
        <v>1.3890340000000001</v>
      </c>
      <c r="Q2324" s="4">
        <v>12.982742999999999</v>
      </c>
      <c r="R2324" s="4" t="s">
        <v>2924</v>
      </c>
      <c r="S2324" s="3" t="s">
        <v>7034</v>
      </c>
      <c r="T2324" s="4">
        <v>55.76</v>
      </c>
      <c r="U2324" s="4">
        <v>1854.2171673600001</v>
      </c>
      <c r="V2324" s="10">
        <v>3625.2881670000002</v>
      </c>
      <c r="W2324" s="4">
        <v>2.8694404591104701</v>
      </c>
      <c r="X2324" s="4">
        <v>70.430000000000007</v>
      </c>
      <c r="Y2324" s="4">
        <v>51.17</v>
      </c>
      <c r="Z2324" s="4">
        <v>20.108186</v>
      </c>
      <c r="AA2324" s="10">
        <v>19.296120704500002</v>
      </c>
      <c r="AB2324" s="10">
        <v>20.294148690299998</v>
      </c>
      <c r="AC2324" s="4">
        <v>5.0214740000000004</v>
      </c>
      <c r="AD2324" s="4">
        <v>4.7587476116268004</v>
      </c>
      <c r="AE2324" s="4">
        <v>5.0418264026733999</v>
      </c>
      <c r="AF2324" s="4">
        <v>12.982742999999999</v>
      </c>
      <c r="AG2324" s="4">
        <v>11.742558051402099</v>
      </c>
      <c r="AH2324" s="4">
        <v>12.586231982375001</v>
      </c>
      <c r="AI2324" s="4">
        <v>1.3890340000000001</v>
      </c>
      <c r="AJ2324" s="4">
        <v>2.671522</v>
      </c>
    </row>
    <row r="2325" spans="1:36" hidden="1" x14ac:dyDescent="0.3">
      <c r="A2325" s="1" t="s">
        <v>2319</v>
      </c>
      <c r="B2325" s="2">
        <v>4081203</v>
      </c>
      <c r="C2325" s="3" t="s">
        <v>2936</v>
      </c>
      <c r="D2325" s="4">
        <v>9313.4624332399999</v>
      </c>
      <c r="E2325" s="3" t="s">
        <v>2925</v>
      </c>
      <c r="F2325" s="3" t="s">
        <v>2997</v>
      </c>
      <c r="G2325" s="3" t="s">
        <v>3128</v>
      </c>
      <c r="H2325" s="3" t="s">
        <v>3272</v>
      </c>
      <c r="I2325" s="3" t="s">
        <v>3856</v>
      </c>
      <c r="J2325" s="4">
        <v>10.141045999999999</v>
      </c>
      <c r="K2325" s="4">
        <v>-8.3358100000000004</v>
      </c>
      <c r="L2325" s="4">
        <v>-1.3591299999999999</v>
      </c>
      <c r="M2325" s="4">
        <v>1.6309720000000001</v>
      </c>
      <c r="N2325" s="4">
        <v>15.213317</v>
      </c>
      <c r="O2325" s="4">
        <v>23.617916999999998</v>
      </c>
      <c r="P2325" s="4">
        <v>2.1365980000000002</v>
      </c>
      <c r="Q2325" s="4">
        <v>7.0541049999999998</v>
      </c>
      <c r="R2325" s="4">
        <v>43.963760000000001</v>
      </c>
      <c r="S2325" s="3" t="s">
        <v>7035</v>
      </c>
      <c r="T2325" s="4">
        <v>61.69</v>
      </c>
      <c r="U2325" s="4">
        <v>9313.4624332399999</v>
      </c>
      <c r="V2325" s="10">
        <v>10493.083433</v>
      </c>
      <c r="W2325" s="4" t="s">
        <v>2935</v>
      </c>
      <c r="X2325" s="4">
        <v>75.09</v>
      </c>
      <c r="Y2325" s="4">
        <v>54.95</v>
      </c>
      <c r="Z2325" s="4">
        <v>15.213317</v>
      </c>
      <c r="AA2325" s="10">
        <v>12.959267273</v>
      </c>
      <c r="AB2325" s="10">
        <v>14.5299266084</v>
      </c>
      <c r="AC2325" s="4">
        <v>1.2036290000000001</v>
      </c>
      <c r="AD2325" s="4">
        <v>1.0849428799123999</v>
      </c>
      <c r="AE2325" s="4">
        <v>1.1694448515681</v>
      </c>
      <c r="AF2325" s="4">
        <v>7.0541049999999998</v>
      </c>
      <c r="AG2325" s="4">
        <v>8.8386030123282993</v>
      </c>
      <c r="AH2325" s="4">
        <v>9.4370424299562004</v>
      </c>
      <c r="AI2325" s="4">
        <v>2.1365980000000002</v>
      </c>
      <c r="AJ2325" s="4">
        <v>2.186658</v>
      </c>
    </row>
    <row r="2326" spans="1:36" hidden="1" x14ac:dyDescent="0.3">
      <c r="A2326" s="1" t="s">
        <v>2320</v>
      </c>
      <c r="B2326" s="2">
        <v>4277771</v>
      </c>
      <c r="C2326" s="3" t="s">
        <v>2919</v>
      </c>
      <c r="D2326" s="4">
        <v>2147.7523043599999</v>
      </c>
      <c r="E2326" s="3" t="s">
        <v>2930</v>
      </c>
      <c r="F2326" s="3" t="s">
        <v>2958</v>
      </c>
      <c r="G2326" s="3" t="s">
        <v>2958</v>
      </c>
      <c r="H2326" s="3" t="s">
        <v>3118</v>
      </c>
      <c r="I2326" s="3" t="s">
        <v>3133</v>
      </c>
      <c r="J2326" s="4">
        <v>70.031745999999998</v>
      </c>
      <c r="K2326" s="4">
        <v>37.333333000000003</v>
      </c>
      <c r="L2326" s="4">
        <v>15.505715</v>
      </c>
      <c r="M2326" s="4">
        <v>7.5718019999999999</v>
      </c>
      <c r="N2326" s="4">
        <v>16.329268292682901</v>
      </c>
      <c r="O2326" s="4">
        <v>5.4664783672253598</v>
      </c>
      <c r="P2326" s="4">
        <v>2.6930809999999998</v>
      </c>
      <c r="Q2326" s="4">
        <v>11.473796</v>
      </c>
      <c r="R2326" s="4">
        <v>40.012780999999997</v>
      </c>
      <c r="S2326" s="3" t="s">
        <v>7036</v>
      </c>
      <c r="T2326" s="4">
        <v>53.56</v>
      </c>
      <c r="U2326" s="4">
        <v>2147.7523043599999</v>
      </c>
      <c r="V2326" s="10">
        <v>2161.1353039999999</v>
      </c>
      <c r="W2326" s="4" t="s">
        <v>2935</v>
      </c>
      <c r="X2326" s="4">
        <v>53.67</v>
      </c>
      <c r="Y2326" s="4">
        <v>29.4</v>
      </c>
      <c r="Z2326" s="4">
        <v>16.384215000000001</v>
      </c>
      <c r="AA2326" s="10">
        <v>17.0437549721</v>
      </c>
      <c r="AB2326" s="10">
        <v>17.7324570842</v>
      </c>
      <c r="AC2326" s="4">
        <v>1.978893</v>
      </c>
      <c r="AD2326" s="4">
        <v>1.761218285794</v>
      </c>
      <c r="AE2326" s="4">
        <v>1.8977867606776999</v>
      </c>
      <c r="AF2326" s="4">
        <v>11.473796</v>
      </c>
      <c r="AG2326" s="4" t="s">
        <v>2935</v>
      </c>
      <c r="AH2326" s="4" t="s">
        <v>2935</v>
      </c>
      <c r="AI2326" s="4">
        <v>2.6930809999999998</v>
      </c>
      <c r="AJ2326" s="4">
        <v>3.0254759999999998</v>
      </c>
    </row>
    <row r="2327" spans="1:36" hidden="1" x14ac:dyDescent="0.3">
      <c r="A2327" s="1" t="s">
        <v>2321</v>
      </c>
      <c r="B2327" s="2">
        <v>4994493</v>
      </c>
      <c r="C2327" s="3" t="s">
        <v>2919</v>
      </c>
      <c r="D2327" s="4">
        <v>4512.6820508999999</v>
      </c>
      <c r="E2327" s="3" t="s">
        <v>2937</v>
      </c>
      <c r="F2327" s="3" t="s">
        <v>3060</v>
      </c>
      <c r="G2327" s="3" t="s">
        <v>3069</v>
      </c>
      <c r="H2327" s="3" t="s">
        <v>3069</v>
      </c>
      <c r="I2327" s="3" t="s">
        <v>3070</v>
      </c>
      <c r="J2327" s="4">
        <v>140.95607200000001</v>
      </c>
      <c r="K2327" s="4">
        <v>50.383012999999998</v>
      </c>
      <c r="L2327" s="4">
        <v>18.025524999999998</v>
      </c>
      <c r="M2327" s="4">
        <v>0.51199099999999997</v>
      </c>
      <c r="N2327" s="4">
        <v>19.121668</v>
      </c>
      <c r="O2327" s="4">
        <v>9.3655840000000001</v>
      </c>
      <c r="P2327" s="4">
        <v>1.952777</v>
      </c>
      <c r="Q2327" s="4">
        <v>8.1543130000000001</v>
      </c>
      <c r="R2327" s="4">
        <v>13.096567</v>
      </c>
      <c r="S2327" s="3" t="s">
        <v>7037</v>
      </c>
      <c r="T2327" s="5" t="s">
        <v>4765</v>
      </c>
      <c r="U2327" s="4">
        <v>4512.6820508999999</v>
      </c>
      <c r="V2327" s="10">
        <v>6455.2800500000003</v>
      </c>
      <c r="W2327" s="4" t="s">
        <v>2935</v>
      </c>
      <c r="X2327" s="4">
        <v>116.47</v>
      </c>
      <c r="Y2327" s="4">
        <v>45.42</v>
      </c>
      <c r="Z2327" s="4">
        <v>19.121668</v>
      </c>
      <c r="AA2327" s="10">
        <v>13.2113341204</v>
      </c>
      <c r="AB2327" s="10">
        <v>15.5474105711</v>
      </c>
      <c r="AC2327" s="4">
        <v>1.9354389999999999</v>
      </c>
      <c r="AD2327" s="4">
        <v>1.7337565673421</v>
      </c>
      <c r="AE2327" s="4">
        <v>1.8491578740351</v>
      </c>
      <c r="AF2327" s="4">
        <v>8.1543130000000001</v>
      </c>
      <c r="AG2327" s="4">
        <v>7.0549508743168996</v>
      </c>
      <c r="AH2327" s="4">
        <v>7.5395415153179002</v>
      </c>
      <c r="AI2327" s="4">
        <v>1.952777</v>
      </c>
      <c r="AJ2327" s="4">
        <v>1.952777</v>
      </c>
    </row>
    <row r="2328" spans="1:36" hidden="1" x14ac:dyDescent="0.3">
      <c r="A2328" s="1" t="s">
        <v>1753</v>
      </c>
      <c r="B2328" s="2">
        <v>4967353</v>
      </c>
      <c r="C2328" s="3" t="s">
        <v>2919</v>
      </c>
      <c r="D2328" s="4">
        <v>28331.911800000002</v>
      </c>
      <c r="E2328" s="3" t="s">
        <v>2946</v>
      </c>
      <c r="F2328" s="3" t="s">
        <v>2991</v>
      </c>
      <c r="G2328" s="3" t="s">
        <v>2991</v>
      </c>
      <c r="H2328" s="3" t="s">
        <v>3031</v>
      </c>
      <c r="I2328" s="3" t="s">
        <v>3032</v>
      </c>
      <c r="J2328" s="18">
        <v>5.7094500000000004</v>
      </c>
      <c r="K2328" s="18">
        <v>-36.071455999999998</v>
      </c>
      <c r="L2328" s="18">
        <v>-33.758738999999998</v>
      </c>
      <c r="M2328" s="18">
        <v>1.295825</v>
      </c>
      <c r="N2328" s="4">
        <v>65.472888999999995</v>
      </c>
      <c r="O2328" s="4">
        <v>41.49532</v>
      </c>
      <c r="P2328" s="4">
        <v>12.047250999999999</v>
      </c>
      <c r="Q2328" s="4">
        <v>50.877017000000002</v>
      </c>
      <c r="R2328" s="4">
        <v>52.033836999999998</v>
      </c>
      <c r="S2328" s="3" t="s">
        <v>6301</v>
      </c>
      <c r="T2328" s="4">
        <v>580.80999999999995</v>
      </c>
      <c r="U2328" s="4">
        <v>28331.911800000002</v>
      </c>
      <c r="V2328" s="10">
        <v>26885.857800000002</v>
      </c>
      <c r="W2328" s="4">
        <v>0.86086672061431502</v>
      </c>
      <c r="X2328" s="18">
        <v>959.64</v>
      </c>
      <c r="Y2328" s="18">
        <v>538</v>
      </c>
      <c r="Z2328" s="4">
        <v>65.472888999999995</v>
      </c>
      <c r="AA2328" s="10">
        <v>36.299263777599997</v>
      </c>
      <c r="AB2328" s="10">
        <v>41.3479424983</v>
      </c>
      <c r="AC2328" s="4">
        <v>13.182916000000001</v>
      </c>
      <c r="AD2328" s="4">
        <v>10.7882865216488</v>
      </c>
      <c r="AE2328" s="4">
        <v>12.2568484454374</v>
      </c>
      <c r="AF2328" s="4">
        <v>50.877017000000002</v>
      </c>
      <c r="AG2328" s="4">
        <v>30.241108824025599</v>
      </c>
      <c r="AH2328" s="4">
        <v>33.615978364428798</v>
      </c>
      <c r="AI2328" s="4">
        <v>12.047250999999999</v>
      </c>
      <c r="AJ2328" s="4">
        <v>12.236079999999999</v>
      </c>
    </row>
    <row r="2329" spans="1:36" hidden="1" x14ac:dyDescent="0.3">
      <c r="A2329" s="1" t="s">
        <v>2323</v>
      </c>
      <c r="B2329" s="2">
        <v>113065</v>
      </c>
      <c r="C2329" s="3" t="s">
        <v>2936</v>
      </c>
      <c r="D2329" s="4">
        <v>5225.2204254600001</v>
      </c>
      <c r="E2329" s="3" t="s">
        <v>2977</v>
      </c>
      <c r="F2329" s="3" t="s">
        <v>2978</v>
      </c>
      <c r="G2329" s="3" t="s">
        <v>3299</v>
      </c>
      <c r="H2329" s="3" t="s">
        <v>3299</v>
      </c>
      <c r="I2329" s="3" t="s">
        <v>2980</v>
      </c>
      <c r="J2329" s="4">
        <v>136.08063999999999</v>
      </c>
      <c r="K2329" s="4">
        <v>23.957035999999999</v>
      </c>
      <c r="L2329" s="4">
        <v>3.8607019999999999</v>
      </c>
      <c r="M2329" s="4">
        <v>5.2749870000000003</v>
      </c>
      <c r="N2329" s="4" t="s">
        <v>2924</v>
      </c>
      <c r="O2329" s="4">
        <v>42.628480000000003</v>
      </c>
      <c r="P2329" s="4">
        <v>1.5579209999999999</v>
      </c>
      <c r="Q2329" s="4">
        <v>24.096554000000001</v>
      </c>
      <c r="R2329" s="4" t="s">
        <v>2924</v>
      </c>
      <c r="S2329" s="3" t="s">
        <v>7039</v>
      </c>
      <c r="T2329" s="4">
        <v>79.63</v>
      </c>
      <c r="U2329" s="4">
        <v>5225.2204254600001</v>
      </c>
      <c r="V2329" s="10">
        <v>10537.977424999999</v>
      </c>
      <c r="W2329" s="4">
        <v>3.76742433756122</v>
      </c>
      <c r="X2329" s="4">
        <v>82.81</v>
      </c>
      <c r="Y2329" s="4">
        <v>32.78</v>
      </c>
      <c r="Z2329" s="4" t="s">
        <v>2924</v>
      </c>
      <c r="AA2329" s="10" t="s">
        <v>2924</v>
      </c>
      <c r="AB2329" s="10" t="s">
        <v>2924</v>
      </c>
      <c r="AC2329" s="4">
        <v>11.452643</v>
      </c>
      <c r="AD2329" s="4">
        <v>17.184677172640001</v>
      </c>
      <c r="AE2329" s="4">
        <v>17.4431992812817</v>
      </c>
      <c r="AF2329" s="4">
        <v>24.096554000000001</v>
      </c>
      <c r="AG2329" s="4">
        <v>42.252928000262997</v>
      </c>
      <c r="AH2329" s="4">
        <v>34.055033883183199</v>
      </c>
      <c r="AI2329" s="4">
        <v>1.5579209999999999</v>
      </c>
      <c r="AJ2329" s="4">
        <v>1.596079</v>
      </c>
    </row>
    <row r="2330" spans="1:36" hidden="1" x14ac:dyDescent="0.3">
      <c r="A2330" s="1" t="s">
        <v>2324</v>
      </c>
      <c r="B2330" s="2">
        <v>4536259</v>
      </c>
      <c r="C2330" s="3" t="s">
        <v>2919</v>
      </c>
      <c r="D2330" s="4">
        <v>5760.5255697100001</v>
      </c>
      <c r="E2330" s="3" t="s">
        <v>2930</v>
      </c>
      <c r="F2330" s="3" t="s">
        <v>2954</v>
      </c>
      <c r="G2330" s="3" t="s">
        <v>3106</v>
      </c>
      <c r="H2330" s="3" t="s">
        <v>3106</v>
      </c>
      <c r="I2330" s="3" t="s">
        <v>3116</v>
      </c>
      <c r="J2330" s="4">
        <v>88.664811999999998</v>
      </c>
      <c r="K2330" s="4">
        <v>28.883610999999998</v>
      </c>
      <c r="L2330" s="4">
        <v>17.802866000000002</v>
      </c>
      <c r="M2330" s="4">
        <v>10.870454000000001</v>
      </c>
      <c r="N2330" s="4">
        <v>9.3390710000000006</v>
      </c>
      <c r="O2330" s="4" t="s">
        <v>2924</v>
      </c>
      <c r="P2330" s="4">
        <v>3.0596589999999999</v>
      </c>
      <c r="Q2330" s="4" t="s">
        <v>2935</v>
      </c>
      <c r="R2330" s="4" t="s">
        <v>2935</v>
      </c>
      <c r="S2330" s="3" t="s">
        <v>7040</v>
      </c>
      <c r="T2330" s="4">
        <v>27.13</v>
      </c>
      <c r="U2330" s="4">
        <v>5760.5255697100001</v>
      </c>
      <c r="V2330" s="10" t="s">
        <v>2935</v>
      </c>
      <c r="W2330" s="4">
        <v>1.91669738297088</v>
      </c>
      <c r="X2330" s="4">
        <v>27.18</v>
      </c>
      <c r="Y2330" s="4">
        <v>14.03</v>
      </c>
      <c r="Z2330" s="4">
        <v>9.3390710000000006</v>
      </c>
      <c r="AA2330" s="10">
        <v>9.7674251152</v>
      </c>
      <c r="AB2330" s="10">
        <v>9.9107557088</v>
      </c>
      <c r="AC2330" s="4" t="s">
        <v>2935</v>
      </c>
      <c r="AD2330" s="4" t="s">
        <v>2935</v>
      </c>
      <c r="AE2330" s="4" t="s">
        <v>2935</v>
      </c>
      <c r="AF2330" s="4" t="s">
        <v>2935</v>
      </c>
      <c r="AG2330" s="4" t="s">
        <v>2935</v>
      </c>
      <c r="AH2330" s="4" t="s">
        <v>2935</v>
      </c>
      <c r="AI2330" s="4">
        <v>3.0596589999999999</v>
      </c>
      <c r="AJ2330" s="4">
        <v>3.169022</v>
      </c>
    </row>
    <row r="2331" spans="1:36" hidden="1" x14ac:dyDescent="0.3">
      <c r="A2331" s="1" t="s">
        <v>2325</v>
      </c>
      <c r="B2331" s="2">
        <v>4208747</v>
      </c>
      <c r="C2331" s="3" t="s">
        <v>2919</v>
      </c>
      <c r="D2331" s="4">
        <v>899.60591466000005</v>
      </c>
      <c r="E2331" s="3" t="s">
        <v>2930</v>
      </c>
      <c r="F2331" s="3" t="s">
        <v>2954</v>
      </c>
      <c r="G2331" s="3" t="s">
        <v>2955</v>
      </c>
      <c r="H2331" s="3" t="s">
        <v>2956</v>
      </c>
      <c r="I2331" s="3" t="s">
        <v>3390</v>
      </c>
      <c r="J2331" s="4">
        <v>10.227273</v>
      </c>
      <c r="K2331" s="4">
        <v>7.4267099999999999</v>
      </c>
      <c r="L2331" s="4">
        <v>6.6623549999999998</v>
      </c>
      <c r="M2331" s="4">
        <v>2.0420790000000002</v>
      </c>
      <c r="N2331" s="4">
        <v>9.3216509999999992</v>
      </c>
      <c r="O2331" s="4">
        <v>4.8945679493386001</v>
      </c>
      <c r="P2331" s="4">
        <v>0.90624300000000002</v>
      </c>
      <c r="Q2331" s="4" t="s">
        <v>2935</v>
      </c>
      <c r="R2331" s="4" t="s">
        <v>2935</v>
      </c>
      <c r="S2331" s="3" t="s">
        <v>7041</v>
      </c>
      <c r="T2331" s="4">
        <v>16.489999999999998</v>
      </c>
      <c r="U2331" s="4">
        <v>899.60591466000005</v>
      </c>
      <c r="V2331" s="10">
        <v>1655.9269139999999</v>
      </c>
      <c r="W2331" s="4">
        <v>9.9454214675560895</v>
      </c>
      <c r="X2331" s="4">
        <v>16.77</v>
      </c>
      <c r="Y2331" s="4">
        <v>14.41</v>
      </c>
      <c r="Z2331" s="4">
        <v>9.3216509999999992</v>
      </c>
      <c r="AA2331" s="10">
        <v>9.8778004073000005</v>
      </c>
      <c r="AB2331" s="10">
        <v>9.3611271954999999</v>
      </c>
      <c r="AC2331" s="4">
        <v>6.9978109999999996</v>
      </c>
      <c r="AD2331" s="4">
        <v>7.4450450229295999</v>
      </c>
      <c r="AE2331" s="4">
        <v>7.0750082844484004</v>
      </c>
      <c r="AF2331" s="4" t="s">
        <v>2935</v>
      </c>
      <c r="AG2331" s="4" t="s">
        <v>2935</v>
      </c>
      <c r="AH2331" s="4" t="s">
        <v>2935</v>
      </c>
      <c r="AI2331" s="4">
        <v>0.90624300000000002</v>
      </c>
      <c r="AJ2331" s="4">
        <v>0.90624300000000002</v>
      </c>
    </row>
    <row r="2332" spans="1:36" hidden="1" x14ac:dyDescent="0.3">
      <c r="A2332" s="1" t="s">
        <v>2326</v>
      </c>
      <c r="B2332" s="2">
        <v>4011069</v>
      </c>
      <c r="C2332" s="3" t="s">
        <v>2936</v>
      </c>
      <c r="D2332" s="4">
        <v>5266.6795503900003</v>
      </c>
      <c r="E2332" s="3" t="s">
        <v>3098</v>
      </c>
      <c r="F2332" s="3" t="s">
        <v>3098</v>
      </c>
      <c r="G2332" s="3" t="s">
        <v>3099</v>
      </c>
      <c r="H2332" s="3" t="s">
        <v>3158</v>
      </c>
      <c r="I2332" s="3" t="s">
        <v>3159</v>
      </c>
      <c r="J2332" s="4">
        <v>20.972404999999998</v>
      </c>
      <c r="K2332" s="4">
        <v>3.905192</v>
      </c>
      <c r="L2332" s="4">
        <v>8.7408459999999994</v>
      </c>
      <c r="M2332" s="4">
        <v>6.231249</v>
      </c>
      <c r="N2332" s="4">
        <v>6.4332630000000002</v>
      </c>
      <c r="O2332" s="4">
        <v>10.601105</v>
      </c>
      <c r="P2332" s="4">
        <v>1.296729</v>
      </c>
      <c r="Q2332" s="4">
        <v>2.9570219999999998</v>
      </c>
      <c r="R2332" s="4">
        <v>26.342209</v>
      </c>
      <c r="S2332" s="3" t="s">
        <v>7042</v>
      </c>
      <c r="T2332" s="4">
        <v>46.03</v>
      </c>
      <c r="U2332" s="4">
        <v>5266.6795503900003</v>
      </c>
      <c r="V2332" s="10">
        <v>6255.9255499999999</v>
      </c>
      <c r="W2332" s="4">
        <v>1.7379969585053201</v>
      </c>
      <c r="X2332" s="4">
        <v>53.26</v>
      </c>
      <c r="Y2332" s="4">
        <v>34.130000000000003</v>
      </c>
      <c r="Z2332" s="4">
        <v>6.4332630000000002</v>
      </c>
      <c r="AA2332" s="10">
        <v>6.1404444918000003</v>
      </c>
      <c r="AB2332" s="10">
        <v>6.6990046818</v>
      </c>
      <c r="AC2332" s="4">
        <v>2.676488</v>
      </c>
      <c r="AD2332" s="4">
        <v>1.8616974871636001</v>
      </c>
      <c r="AE2332" s="4">
        <v>2.2949065549591001</v>
      </c>
      <c r="AF2332" s="4">
        <v>2.9570219999999998</v>
      </c>
      <c r="AG2332" s="4">
        <v>2.6800129486949</v>
      </c>
      <c r="AH2332" s="4">
        <v>3.1622430710113001</v>
      </c>
      <c r="AI2332" s="4">
        <v>1.296729</v>
      </c>
      <c r="AJ2332" s="4">
        <v>1.296729</v>
      </c>
    </row>
    <row r="2333" spans="1:36" hidden="1" x14ac:dyDescent="0.3">
      <c r="A2333" s="1" t="s">
        <v>2327</v>
      </c>
      <c r="B2333" s="2">
        <v>4254612</v>
      </c>
      <c r="C2333" s="3" t="s">
        <v>2936</v>
      </c>
      <c r="D2333" s="4">
        <v>621.70571701999995</v>
      </c>
      <c r="E2333" s="3" t="s">
        <v>2930</v>
      </c>
      <c r="F2333" s="3" t="s">
        <v>2931</v>
      </c>
      <c r="G2333" s="3" t="s">
        <v>2931</v>
      </c>
      <c r="H2333" s="3" t="s">
        <v>2932</v>
      </c>
      <c r="I2333" s="3" t="s">
        <v>2933</v>
      </c>
      <c r="J2333" s="4">
        <v>67.258651999999998</v>
      </c>
      <c r="K2333" s="4">
        <v>33.369644000000001</v>
      </c>
      <c r="L2333" s="4">
        <v>18.293075999999999</v>
      </c>
      <c r="M2333" s="4">
        <v>2.2265519999999999</v>
      </c>
      <c r="N2333" s="4">
        <v>18.932989690721602</v>
      </c>
      <c r="O2333" s="4">
        <v>15.266002</v>
      </c>
      <c r="P2333" s="4">
        <v>1.2713300000000001</v>
      </c>
      <c r="Q2333" s="4" t="s">
        <v>2935</v>
      </c>
      <c r="R2333" s="4" t="s">
        <v>2935</v>
      </c>
      <c r="S2333" s="3" t="s">
        <v>7043</v>
      </c>
      <c r="T2333" s="4">
        <v>36.729999999999997</v>
      </c>
      <c r="U2333" s="4">
        <v>621.70571701999995</v>
      </c>
      <c r="V2333" s="10" t="s">
        <v>2935</v>
      </c>
      <c r="W2333" s="4">
        <v>0.87122243397767496</v>
      </c>
      <c r="X2333" s="4">
        <v>37.72</v>
      </c>
      <c r="Y2333" s="4">
        <v>19</v>
      </c>
      <c r="Z2333" s="4">
        <v>19.031088</v>
      </c>
      <c r="AA2333" s="10">
        <v>16.784718731400002</v>
      </c>
      <c r="AB2333" s="10">
        <v>18.3803475902</v>
      </c>
      <c r="AC2333" s="4" t="s">
        <v>2935</v>
      </c>
      <c r="AD2333" s="4" t="s">
        <v>2935</v>
      </c>
      <c r="AE2333" s="4" t="s">
        <v>2935</v>
      </c>
      <c r="AF2333" s="4" t="s">
        <v>2935</v>
      </c>
      <c r="AG2333" s="4" t="s">
        <v>2935</v>
      </c>
      <c r="AH2333" s="4" t="s">
        <v>2935</v>
      </c>
      <c r="AI2333" s="4">
        <v>1.2713300000000001</v>
      </c>
      <c r="AJ2333" s="4">
        <v>1.620274</v>
      </c>
    </row>
    <row r="2334" spans="1:36" hidden="1" x14ac:dyDescent="0.3">
      <c r="A2334" s="1" t="s">
        <v>2328</v>
      </c>
      <c r="B2334" s="2">
        <v>5128523</v>
      </c>
      <c r="C2334" s="3" t="s">
        <v>2936</v>
      </c>
      <c r="D2334" s="4">
        <v>7812.9920868999998</v>
      </c>
      <c r="E2334" s="3" t="s">
        <v>2946</v>
      </c>
      <c r="F2334" s="3" t="s">
        <v>2947</v>
      </c>
      <c r="G2334" s="3" t="s">
        <v>2948</v>
      </c>
      <c r="H2334" s="3" t="s">
        <v>2990</v>
      </c>
      <c r="I2334" s="3" t="s">
        <v>3068</v>
      </c>
      <c r="J2334" s="4">
        <v>34.555475999999999</v>
      </c>
      <c r="K2334" s="4">
        <v>14.149217</v>
      </c>
      <c r="L2334" s="4">
        <v>0.51915500000000003</v>
      </c>
      <c r="M2334" s="4">
        <v>0.53715299999999999</v>
      </c>
      <c r="N2334" s="4" t="s">
        <v>2924</v>
      </c>
      <c r="O2334" s="4">
        <v>45.064205000000001</v>
      </c>
      <c r="P2334" s="4">
        <v>11.594053000000001</v>
      </c>
      <c r="Q2334" s="4" t="s">
        <v>2924</v>
      </c>
      <c r="R2334" s="4">
        <v>26.740269000000001</v>
      </c>
      <c r="S2334" s="3" t="s">
        <v>7044</v>
      </c>
      <c r="T2334" s="4">
        <v>56.15</v>
      </c>
      <c r="U2334" s="4">
        <v>7812.9920868999998</v>
      </c>
      <c r="V2334" s="10">
        <v>7149.6660860000002</v>
      </c>
      <c r="W2334" s="4" t="s">
        <v>2935</v>
      </c>
      <c r="X2334" s="4">
        <v>56.55</v>
      </c>
      <c r="Y2334" s="4">
        <v>35.520000000000003</v>
      </c>
      <c r="Z2334" s="4" t="s">
        <v>2924</v>
      </c>
      <c r="AA2334" s="10">
        <v>40.579605405700001</v>
      </c>
      <c r="AB2334" s="10">
        <v>40.529810884900002</v>
      </c>
      <c r="AC2334" s="4">
        <v>6.8597520000000003</v>
      </c>
      <c r="AD2334" s="4">
        <v>5.9596756067921</v>
      </c>
      <c r="AE2334" s="4">
        <v>6.3826390733096003</v>
      </c>
      <c r="AF2334" s="4" t="s">
        <v>2924</v>
      </c>
      <c r="AG2334" s="4">
        <v>30.068964544722</v>
      </c>
      <c r="AH2334" s="4">
        <v>33.017607546949201</v>
      </c>
      <c r="AI2334" s="4">
        <v>11.594053000000001</v>
      </c>
      <c r="AJ2334" s="4">
        <v>15.358314999999999</v>
      </c>
    </row>
    <row r="2335" spans="1:36" hidden="1" x14ac:dyDescent="0.3">
      <c r="A2335" s="1" t="s">
        <v>2329</v>
      </c>
      <c r="B2335" s="2">
        <v>4910871</v>
      </c>
      <c r="C2335" s="3" t="s">
        <v>2919</v>
      </c>
      <c r="D2335" s="4">
        <v>599.67503708000004</v>
      </c>
      <c r="E2335" s="3" t="s">
        <v>2925</v>
      </c>
      <c r="F2335" s="3" t="s">
        <v>2997</v>
      </c>
      <c r="G2335" s="3" t="s">
        <v>2998</v>
      </c>
      <c r="H2335" s="3" t="s">
        <v>2998</v>
      </c>
      <c r="I2335" s="3" t="s">
        <v>3330</v>
      </c>
      <c r="J2335" s="4">
        <v>-5.4455450000000001</v>
      </c>
      <c r="K2335" s="4">
        <v>-9.4173439999999999</v>
      </c>
      <c r="L2335" s="4">
        <v>2.8461539999999999</v>
      </c>
      <c r="M2335" s="4">
        <v>2.2953329999999998</v>
      </c>
      <c r="N2335" s="4">
        <v>17.922252</v>
      </c>
      <c r="O2335" s="4" t="s">
        <v>2924</v>
      </c>
      <c r="P2335" s="4">
        <v>1.586379</v>
      </c>
      <c r="Q2335" s="4">
        <v>8.6714509999999994</v>
      </c>
      <c r="R2335" s="4" t="s">
        <v>2924</v>
      </c>
      <c r="S2335" s="3" t="s">
        <v>7045</v>
      </c>
      <c r="T2335" s="4">
        <v>13.37</v>
      </c>
      <c r="U2335" s="4">
        <v>599.67503708000004</v>
      </c>
      <c r="V2335" s="10">
        <v>671.83103700000004</v>
      </c>
      <c r="W2335" s="4">
        <v>3.8893044128646199</v>
      </c>
      <c r="X2335" s="4">
        <v>18.05</v>
      </c>
      <c r="Y2335" s="4">
        <v>11.96</v>
      </c>
      <c r="Z2335" s="4">
        <v>17.922252</v>
      </c>
      <c r="AA2335" s="10">
        <v>12.5539906103</v>
      </c>
      <c r="AB2335" s="10">
        <v>12.7942583732</v>
      </c>
      <c r="AC2335" s="4">
        <v>1.317512</v>
      </c>
      <c r="AD2335" s="4">
        <v>1.1861639380094999</v>
      </c>
      <c r="AE2335" s="4">
        <v>1.1987343053219</v>
      </c>
      <c r="AF2335" s="4">
        <v>8.6714509999999994</v>
      </c>
      <c r="AG2335" s="4">
        <v>6.4040629986560003</v>
      </c>
      <c r="AH2335" s="4">
        <v>6.394584528257</v>
      </c>
      <c r="AI2335" s="4">
        <v>1.586379</v>
      </c>
      <c r="AJ2335" s="4">
        <v>1.6821839999999999</v>
      </c>
    </row>
    <row r="2336" spans="1:36" hidden="1" x14ac:dyDescent="0.3">
      <c r="A2336" s="1" t="s">
        <v>2330</v>
      </c>
      <c r="B2336" s="2">
        <v>4217596</v>
      </c>
      <c r="C2336" s="3" t="s">
        <v>2936</v>
      </c>
      <c r="D2336" s="4">
        <v>29346.233142720001</v>
      </c>
      <c r="E2336" s="3" t="s">
        <v>3033</v>
      </c>
      <c r="F2336" s="3" t="s">
        <v>3033</v>
      </c>
      <c r="G2336" s="3" t="s">
        <v>3120</v>
      </c>
      <c r="H2336" s="3" t="s">
        <v>3121</v>
      </c>
      <c r="I2336" s="3" t="s">
        <v>3122</v>
      </c>
      <c r="J2336" s="4">
        <v>67.623557000000005</v>
      </c>
      <c r="K2336" s="4">
        <v>29.344598999999999</v>
      </c>
      <c r="L2336" s="4">
        <v>27.166592000000001</v>
      </c>
      <c r="M2336" s="4">
        <v>9.6399539999999995</v>
      </c>
      <c r="N2336" s="4">
        <v>83.294117999999997</v>
      </c>
      <c r="O2336" s="4">
        <v>122.86334100000001</v>
      </c>
      <c r="P2336" s="4">
        <v>1.6332180000000001</v>
      </c>
      <c r="Q2336" s="4">
        <v>17.664555</v>
      </c>
      <c r="R2336" s="4" t="s">
        <v>2935</v>
      </c>
      <c r="S2336" s="3" t="s">
        <v>7046</v>
      </c>
      <c r="T2336" s="4">
        <v>56.64</v>
      </c>
      <c r="U2336" s="4">
        <v>29346.233142720001</v>
      </c>
      <c r="V2336" s="10">
        <v>43353.233141999997</v>
      </c>
      <c r="W2336" s="4">
        <v>1.0681497175141199</v>
      </c>
      <c r="X2336" s="4">
        <v>56.985700000000001</v>
      </c>
      <c r="Y2336" s="4">
        <v>33.79</v>
      </c>
      <c r="Z2336" s="4">
        <v>83.294117999999997</v>
      </c>
      <c r="AA2336" s="10">
        <v>18.2081203587</v>
      </c>
      <c r="AB2336" s="10" t="s">
        <v>2935</v>
      </c>
      <c r="AC2336" s="4">
        <v>2.6383420000000002</v>
      </c>
      <c r="AD2336" s="4">
        <v>1.4059064995246999</v>
      </c>
      <c r="AE2336" s="4">
        <v>1.4441256058631999</v>
      </c>
      <c r="AF2336" s="4">
        <v>17.664555</v>
      </c>
      <c r="AG2336" s="4">
        <v>8.3803546286195996</v>
      </c>
      <c r="AH2336" s="4">
        <v>9.5290992043931002</v>
      </c>
      <c r="AI2336" s="4">
        <v>1.6332180000000001</v>
      </c>
      <c r="AJ2336" s="4">
        <v>3.038627</v>
      </c>
    </row>
    <row r="2337" spans="1:36" hidden="1" x14ac:dyDescent="0.3">
      <c r="A2337" s="1" t="s">
        <v>2331</v>
      </c>
      <c r="B2337" s="2">
        <v>4616846</v>
      </c>
      <c r="C2337" s="3" t="s">
        <v>2936</v>
      </c>
      <c r="D2337" s="4">
        <v>19153.695923160001</v>
      </c>
      <c r="E2337" s="3" t="s">
        <v>3107</v>
      </c>
      <c r="F2337" s="3" t="s">
        <v>3108</v>
      </c>
      <c r="G2337" s="3" t="s">
        <v>3109</v>
      </c>
      <c r="H2337" s="3" t="s">
        <v>3109</v>
      </c>
      <c r="I2337" s="3" t="s">
        <v>3222</v>
      </c>
      <c r="J2337" s="4">
        <v>-8.7859429999999996</v>
      </c>
      <c r="K2337" s="4">
        <v>23.45946</v>
      </c>
      <c r="L2337" s="4">
        <v>14.428858</v>
      </c>
      <c r="M2337" s="4">
        <v>7.735849</v>
      </c>
      <c r="N2337" s="4" t="s">
        <v>2924</v>
      </c>
      <c r="O2337" s="4">
        <v>128.314607</v>
      </c>
      <c r="P2337" s="4">
        <v>8.6384270000000001</v>
      </c>
      <c r="Q2337" s="4" t="s">
        <v>2924</v>
      </c>
      <c r="R2337" s="4">
        <v>40.751448000000003</v>
      </c>
      <c r="S2337" s="3" t="s">
        <v>7047</v>
      </c>
      <c r="T2337" s="4">
        <v>11.42</v>
      </c>
      <c r="U2337" s="4">
        <v>19153.695923160001</v>
      </c>
      <c r="V2337" s="10">
        <v>20202.117923000002</v>
      </c>
      <c r="W2337" s="4" t="s">
        <v>2935</v>
      </c>
      <c r="X2337" s="4">
        <v>17.899999999999999</v>
      </c>
      <c r="Y2337" s="5" t="s">
        <v>7048</v>
      </c>
      <c r="Z2337" s="4" t="s">
        <v>2924</v>
      </c>
      <c r="AA2337" s="10">
        <v>31.3477902827</v>
      </c>
      <c r="AB2337" s="10">
        <v>43.681150550700004</v>
      </c>
      <c r="AC2337" s="4">
        <v>3.9110450000000001</v>
      </c>
      <c r="AD2337" s="4">
        <v>3.4456509592667</v>
      </c>
      <c r="AE2337" s="4">
        <v>3.7730462120196999</v>
      </c>
      <c r="AF2337" s="4" t="s">
        <v>2924</v>
      </c>
      <c r="AG2337" s="4">
        <v>30.704537385846599</v>
      </c>
      <c r="AH2337" s="4">
        <v>42.358081123869397</v>
      </c>
      <c r="AI2337" s="4">
        <v>8.6384270000000001</v>
      </c>
      <c r="AJ2337" s="4">
        <v>45.863453999999997</v>
      </c>
    </row>
    <row r="2338" spans="1:36" hidden="1" x14ac:dyDescent="0.3">
      <c r="A2338" s="1" t="s">
        <v>2332</v>
      </c>
      <c r="B2338" s="2">
        <v>4007403</v>
      </c>
      <c r="C2338" s="3" t="s">
        <v>2936</v>
      </c>
      <c r="D2338" s="4">
        <v>19216.133909939999</v>
      </c>
      <c r="E2338" s="3" t="s">
        <v>2937</v>
      </c>
      <c r="F2338" s="3" t="s">
        <v>2938</v>
      </c>
      <c r="G2338" s="3" t="s">
        <v>3047</v>
      </c>
      <c r="H2338" s="3" t="s">
        <v>3071</v>
      </c>
      <c r="I2338" s="3" t="s">
        <v>3857</v>
      </c>
      <c r="J2338" s="4">
        <v>33.012284999999999</v>
      </c>
      <c r="K2338" s="4">
        <v>31.800339000000001</v>
      </c>
      <c r="L2338" s="4">
        <v>13.194767000000001</v>
      </c>
      <c r="M2338" s="4">
        <v>2.4953789999999998</v>
      </c>
      <c r="N2338" s="4">
        <v>18.815937999999999</v>
      </c>
      <c r="O2338" s="4">
        <v>17.000510999999999</v>
      </c>
      <c r="P2338" s="4">
        <v>3.5096959999999999</v>
      </c>
      <c r="Q2338" s="4">
        <v>12.723796999999999</v>
      </c>
      <c r="R2338" s="4">
        <v>22.607977999999999</v>
      </c>
      <c r="S2338" s="3" t="s">
        <v>7049</v>
      </c>
      <c r="T2338" s="4">
        <v>365.97</v>
      </c>
      <c r="U2338" s="4">
        <v>19216.133909939999</v>
      </c>
      <c r="V2338" s="10">
        <v>19209.433908999999</v>
      </c>
      <c r="W2338" s="4">
        <v>2.3389895346613101</v>
      </c>
      <c r="X2338" s="5" t="s">
        <v>7050</v>
      </c>
      <c r="Y2338" s="4">
        <v>252.98</v>
      </c>
      <c r="Z2338" s="4">
        <v>18.815937999999999</v>
      </c>
      <c r="AA2338" s="10">
        <v>18.467104665499999</v>
      </c>
      <c r="AB2338" s="10">
        <v>18.9936682582</v>
      </c>
      <c r="AC2338" s="4">
        <v>3.7643409999999999</v>
      </c>
      <c r="AD2338" s="4">
        <v>3.9766829729275002</v>
      </c>
      <c r="AE2338" s="4">
        <v>4.0734468886731996</v>
      </c>
      <c r="AF2338" s="4">
        <v>12.723796999999999</v>
      </c>
      <c r="AG2338" s="4">
        <v>12.891372330045</v>
      </c>
      <c r="AH2338" s="4">
        <v>13.3052586473743</v>
      </c>
      <c r="AI2338" s="4">
        <v>3.5096959999999999</v>
      </c>
      <c r="AJ2338" s="4">
        <v>4.6740659999999998</v>
      </c>
    </row>
    <row r="2339" spans="1:36" hidden="1" x14ac:dyDescent="0.3">
      <c r="A2339" s="1" t="s">
        <v>2333</v>
      </c>
      <c r="B2339" s="2">
        <v>5285926</v>
      </c>
      <c r="C2339" s="3" t="s">
        <v>2936</v>
      </c>
      <c r="D2339" s="4">
        <v>56125.887999999999</v>
      </c>
      <c r="E2339" s="3" t="s">
        <v>2946</v>
      </c>
      <c r="F2339" s="3" t="s">
        <v>2947</v>
      </c>
      <c r="G2339" s="3" t="s">
        <v>2985</v>
      </c>
      <c r="H2339" s="3" t="s">
        <v>3065</v>
      </c>
      <c r="I2339" s="3" t="s">
        <v>3858</v>
      </c>
      <c r="J2339" s="4">
        <v>-2.1734049999999998</v>
      </c>
      <c r="K2339" s="4">
        <v>45.334606000000001</v>
      </c>
      <c r="L2339" s="4">
        <v>44.969696999999996</v>
      </c>
      <c r="M2339" s="4">
        <v>32.931089</v>
      </c>
      <c r="N2339" s="4" t="s">
        <v>2924</v>
      </c>
      <c r="O2339" s="4">
        <v>70.234898999999999</v>
      </c>
      <c r="P2339" s="4">
        <v>18.962627000000001</v>
      </c>
      <c r="Q2339" s="4" t="s">
        <v>2924</v>
      </c>
      <c r="R2339" s="4">
        <v>42.414619000000002</v>
      </c>
      <c r="S2339" s="3" t="s">
        <v>7051</v>
      </c>
      <c r="T2339" s="4">
        <v>167.44</v>
      </c>
      <c r="U2339" s="4">
        <v>56125.887999999999</v>
      </c>
      <c r="V2339" s="10">
        <v>53676.713000000003</v>
      </c>
      <c r="W2339" s="4" t="s">
        <v>2935</v>
      </c>
      <c r="X2339" s="4">
        <v>237.72</v>
      </c>
      <c r="Y2339" s="4">
        <v>107.13</v>
      </c>
      <c r="Z2339" s="4" t="s">
        <v>2924</v>
      </c>
      <c r="AA2339" s="10">
        <v>194.72031631580001</v>
      </c>
      <c r="AB2339" s="10">
        <v>239.27178153439999</v>
      </c>
      <c r="AC2339" s="4">
        <v>15.721031999999999</v>
      </c>
      <c r="AD2339" s="4">
        <v>12.841224587178299</v>
      </c>
      <c r="AE2339" s="4">
        <v>14.9756353421527</v>
      </c>
      <c r="AF2339" s="4" t="s">
        <v>2924</v>
      </c>
      <c r="AG2339" s="4">
        <v>137.84813536652999</v>
      </c>
      <c r="AH2339" s="4">
        <v>156.16243109288999</v>
      </c>
      <c r="AI2339" s="4">
        <v>18.962627000000001</v>
      </c>
      <c r="AJ2339" s="4">
        <v>33.255214000000002</v>
      </c>
    </row>
    <row r="2340" spans="1:36" hidden="1" x14ac:dyDescent="0.3">
      <c r="A2340" s="1" t="s">
        <v>2334</v>
      </c>
      <c r="B2340" s="2">
        <v>4354366</v>
      </c>
      <c r="C2340" s="3" t="s">
        <v>2936</v>
      </c>
      <c r="D2340" s="4">
        <v>10928.50253408</v>
      </c>
      <c r="E2340" s="3" t="s">
        <v>3033</v>
      </c>
      <c r="F2340" s="3" t="s">
        <v>3033</v>
      </c>
      <c r="G2340" s="3" t="s">
        <v>3034</v>
      </c>
      <c r="H2340" s="3" t="s">
        <v>3073</v>
      </c>
      <c r="I2340" s="3" t="s">
        <v>3859</v>
      </c>
      <c r="J2340" s="4">
        <v>-24.759094999999999</v>
      </c>
      <c r="K2340" s="4">
        <v>1.9994670000000001</v>
      </c>
      <c r="L2340" s="4">
        <v>-5.7867519999999999</v>
      </c>
      <c r="M2340" s="4">
        <v>0.31463000000000002</v>
      </c>
      <c r="N2340" s="4" t="s">
        <v>2924</v>
      </c>
      <c r="O2340" s="4" t="s">
        <v>2924</v>
      </c>
      <c r="P2340" s="4">
        <v>2.149559</v>
      </c>
      <c r="Q2340" s="4">
        <v>8.7641390000000001</v>
      </c>
      <c r="R2340" s="4" t="s">
        <v>2935</v>
      </c>
      <c r="S2340" s="3" t="s">
        <v>7052</v>
      </c>
      <c r="T2340" s="4">
        <v>38.26</v>
      </c>
      <c r="U2340" s="4">
        <v>10928.50253408</v>
      </c>
      <c r="V2340" s="10">
        <v>13214.402534000001</v>
      </c>
      <c r="W2340" s="4">
        <v>5.4884866701515902</v>
      </c>
      <c r="X2340" s="4">
        <v>64.62</v>
      </c>
      <c r="Y2340" s="4">
        <v>32.24</v>
      </c>
      <c r="Z2340" s="4" t="s">
        <v>2924</v>
      </c>
      <c r="AA2340" s="10">
        <v>10.785667972800001</v>
      </c>
      <c r="AB2340" s="10" t="s">
        <v>2924</v>
      </c>
      <c r="AC2340" s="4">
        <v>2.7721809999999998</v>
      </c>
      <c r="AD2340" s="4">
        <v>2.8371522364705002</v>
      </c>
      <c r="AE2340" s="4">
        <v>2.8913411927194002</v>
      </c>
      <c r="AF2340" s="4">
        <v>8.7641390000000001</v>
      </c>
      <c r="AG2340" s="4">
        <v>6.7027261744846003</v>
      </c>
      <c r="AH2340" s="4">
        <v>9.0128919742587001</v>
      </c>
      <c r="AI2340" s="4">
        <v>2.149559</v>
      </c>
      <c r="AJ2340" s="4">
        <v>2.149559</v>
      </c>
    </row>
    <row r="2341" spans="1:36" hidden="1" x14ac:dyDescent="0.3">
      <c r="A2341" s="1" t="s">
        <v>2335</v>
      </c>
      <c r="B2341" s="2">
        <v>4346995</v>
      </c>
      <c r="C2341" s="3" t="s">
        <v>2919</v>
      </c>
      <c r="D2341" s="4">
        <v>16928.291249999998</v>
      </c>
      <c r="E2341" s="3" t="s">
        <v>2930</v>
      </c>
      <c r="F2341" s="3" t="s">
        <v>2954</v>
      </c>
      <c r="G2341" s="3" t="s">
        <v>3106</v>
      </c>
      <c r="H2341" s="3" t="s">
        <v>3106</v>
      </c>
      <c r="I2341" s="3" t="s">
        <v>3522</v>
      </c>
      <c r="J2341" s="4">
        <v>127.405248</v>
      </c>
      <c r="K2341" s="4">
        <v>116.968011</v>
      </c>
      <c r="L2341" s="4">
        <v>47.448014999999998</v>
      </c>
      <c r="M2341" s="4">
        <v>14.453412</v>
      </c>
      <c r="N2341" s="4">
        <v>132.20339000000001</v>
      </c>
      <c r="O2341" s="4" t="s">
        <v>2924</v>
      </c>
      <c r="P2341" s="4">
        <v>2.7630180000000002</v>
      </c>
      <c r="Q2341" s="4" t="s">
        <v>2935</v>
      </c>
      <c r="R2341" s="4" t="s">
        <v>2935</v>
      </c>
      <c r="S2341" s="3" t="s">
        <v>7053</v>
      </c>
      <c r="T2341" s="4">
        <v>15.6</v>
      </c>
      <c r="U2341" s="4">
        <v>16928.291249999998</v>
      </c>
      <c r="V2341" s="10" t="s">
        <v>2935</v>
      </c>
      <c r="W2341" s="4" t="s">
        <v>2935</v>
      </c>
      <c r="X2341" s="4">
        <v>15.75</v>
      </c>
      <c r="Y2341" s="5" t="s">
        <v>7054</v>
      </c>
      <c r="Z2341" s="4">
        <v>132.20339000000001</v>
      </c>
      <c r="AA2341" s="10">
        <v>65.081351689599998</v>
      </c>
      <c r="AB2341" s="10">
        <v>117.32851985550001</v>
      </c>
      <c r="AC2341" s="4" t="s">
        <v>2935</v>
      </c>
      <c r="AD2341" s="4" t="s">
        <v>2935</v>
      </c>
      <c r="AE2341" s="4" t="s">
        <v>2935</v>
      </c>
      <c r="AF2341" s="4" t="s">
        <v>2935</v>
      </c>
      <c r="AG2341" s="4" t="s">
        <v>2935</v>
      </c>
      <c r="AH2341" s="4" t="s">
        <v>2935</v>
      </c>
      <c r="AI2341" s="4">
        <v>2.7630180000000002</v>
      </c>
      <c r="AJ2341" s="4">
        <v>3.831982</v>
      </c>
    </row>
    <row r="2342" spans="1:36" hidden="1" x14ac:dyDescent="0.3">
      <c r="A2342" s="1" t="s">
        <v>2336</v>
      </c>
      <c r="B2342" s="2">
        <v>28587878</v>
      </c>
      <c r="C2342" s="3" t="s">
        <v>2936</v>
      </c>
      <c r="D2342" s="4">
        <v>982.22647319999999</v>
      </c>
      <c r="E2342" s="3" t="s">
        <v>2925</v>
      </c>
      <c r="F2342" s="3" t="s">
        <v>2981</v>
      </c>
      <c r="G2342" s="3" t="s">
        <v>2982</v>
      </c>
      <c r="H2342" s="3" t="s">
        <v>3063</v>
      </c>
      <c r="I2342" s="3" t="s">
        <v>3613</v>
      </c>
      <c r="J2342" s="4">
        <v>-23.287671</v>
      </c>
      <c r="K2342" s="4">
        <v>-15.859766</v>
      </c>
      <c r="L2342" s="4">
        <v>-8.5299460000000007</v>
      </c>
      <c r="M2342" s="4">
        <v>-1.754386</v>
      </c>
      <c r="N2342" s="4" t="s">
        <v>2924</v>
      </c>
      <c r="O2342" s="4" t="s">
        <v>2924</v>
      </c>
      <c r="P2342" s="4" t="s">
        <v>2924</v>
      </c>
      <c r="Q2342" s="4">
        <v>12.082749</v>
      </c>
      <c r="R2342" s="4">
        <v>40.717520999999998</v>
      </c>
      <c r="S2342" s="3" t="s">
        <v>7055</v>
      </c>
      <c r="T2342" s="5" t="s">
        <v>7056</v>
      </c>
      <c r="U2342" s="4">
        <v>982.22647319999999</v>
      </c>
      <c r="V2342" s="10">
        <v>3199.2824730000002</v>
      </c>
      <c r="W2342" s="4" t="s">
        <v>2935</v>
      </c>
      <c r="X2342" s="4">
        <v>7.67</v>
      </c>
      <c r="Y2342" s="4">
        <v>4.3499999999999996</v>
      </c>
      <c r="Z2342" s="4" t="s">
        <v>2924</v>
      </c>
      <c r="AA2342" s="10" t="s">
        <v>2924</v>
      </c>
      <c r="AB2342" s="10" t="s">
        <v>2924</v>
      </c>
      <c r="AC2342" s="4">
        <v>2.7579090000000002</v>
      </c>
      <c r="AD2342" s="4">
        <v>2.4893271240259001</v>
      </c>
      <c r="AE2342" s="4">
        <v>2.6062459780984</v>
      </c>
      <c r="AF2342" s="4">
        <v>12.082749</v>
      </c>
      <c r="AG2342" s="4">
        <v>19.026563906125698</v>
      </c>
      <c r="AH2342" s="4">
        <v>20.105775529252401</v>
      </c>
      <c r="AI2342" s="4" t="s">
        <v>2924</v>
      </c>
      <c r="AJ2342" s="4" t="s">
        <v>2924</v>
      </c>
    </row>
    <row r="2343" spans="1:36" hidden="1" x14ac:dyDescent="0.3">
      <c r="A2343" s="1" t="s">
        <v>2337</v>
      </c>
      <c r="B2343" s="2">
        <v>4877075</v>
      </c>
      <c r="C2343" s="3" t="s">
        <v>2919</v>
      </c>
      <c r="D2343" s="4">
        <v>688.44759192000004</v>
      </c>
      <c r="E2343" s="3" t="s">
        <v>2946</v>
      </c>
      <c r="F2343" s="3" t="s">
        <v>2991</v>
      </c>
      <c r="G2343" s="3" t="s">
        <v>2991</v>
      </c>
      <c r="H2343" s="3" t="s">
        <v>2992</v>
      </c>
      <c r="I2343" s="3" t="s">
        <v>2993</v>
      </c>
      <c r="J2343" s="4">
        <v>-84.784835999999999</v>
      </c>
      <c r="K2343" s="4">
        <v>-52.574849999999998</v>
      </c>
      <c r="L2343" s="4">
        <v>-32.423208000000002</v>
      </c>
      <c r="M2343" s="4">
        <v>11.654135</v>
      </c>
      <c r="N2343" s="4" t="s">
        <v>2924</v>
      </c>
      <c r="O2343" s="4" t="s">
        <v>2924</v>
      </c>
      <c r="P2343" s="4">
        <v>0.710314</v>
      </c>
      <c r="Q2343" s="4" t="s">
        <v>2924</v>
      </c>
      <c r="R2343" s="4" t="s">
        <v>2924</v>
      </c>
      <c r="S2343" s="3" t="s">
        <v>7057</v>
      </c>
      <c r="T2343" s="4">
        <v>11.88</v>
      </c>
      <c r="U2343" s="4">
        <v>688.44759192000004</v>
      </c>
      <c r="V2343" s="10">
        <v>712.07659100000001</v>
      </c>
      <c r="W2343" s="4" t="s">
        <v>2935</v>
      </c>
      <c r="X2343" s="4">
        <v>103.1512</v>
      </c>
      <c r="Y2343" s="5" t="s">
        <v>6887</v>
      </c>
      <c r="Z2343" s="4" t="s">
        <v>2924</v>
      </c>
      <c r="AA2343" s="10" t="s">
        <v>2924</v>
      </c>
      <c r="AB2343" s="10" t="s">
        <v>2924</v>
      </c>
      <c r="AC2343" s="4">
        <v>0.68027300000000002</v>
      </c>
      <c r="AD2343" s="4">
        <v>0.70118121654849996</v>
      </c>
      <c r="AE2343" s="4">
        <v>0.77355379656900003</v>
      </c>
      <c r="AF2343" s="4" t="s">
        <v>2924</v>
      </c>
      <c r="AG2343" s="4" t="s">
        <v>2924</v>
      </c>
      <c r="AH2343" s="4" t="s">
        <v>2924</v>
      </c>
      <c r="AI2343" s="4">
        <v>0.710314</v>
      </c>
      <c r="AJ2343" s="4">
        <v>0.76046599999999998</v>
      </c>
    </row>
    <row r="2344" spans="1:36" hidden="1" x14ac:dyDescent="0.3">
      <c r="A2344" s="1" t="s">
        <v>2338</v>
      </c>
      <c r="B2344" s="2">
        <v>6643905</v>
      </c>
      <c r="C2344" s="3" t="s">
        <v>2936</v>
      </c>
      <c r="D2344" s="4">
        <v>709.92003599999998</v>
      </c>
      <c r="E2344" s="3" t="s">
        <v>3098</v>
      </c>
      <c r="F2344" s="3" t="s">
        <v>3098</v>
      </c>
      <c r="G2344" s="3" t="s">
        <v>3184</v>
      </c>
      <c r="H2344" s="3" t="s">
        <v>3185</v>
      </c>
      <c r="I2344" s="3" t="s">
        <v>3186</v>
      </c>
      <c r="J2344" s="4">
        <v>162.795941</v>
      </c>
      <c r="K2344" s="4">
        <v>97.041420000000002</v>
      </c>
      <c r="L2344" s="4">
        <v>75.131479999999996</v>
      </c>
      <c r="M2344" s="4">
        <v>24.386339</v>
      </c>
      <c r="N2344" s="4">
        <v>54.083526999999997</v>
      </c>
      <c r="O2344" s="4">
        <v>267.93103400000001</v>
      </c>
      <c r="P2344" s="4">
        <v>3.2023630000000001</v>
      </c>
      <c r="Q2344" s="4">
        <v>16.638121999999999</v>
      </c>
      <c r="R2344" s="4" t="s">
        <v>2924</v>
      </c>
      <c r="S2344" s="3" t="s">
        <v>7058</v>
      </c>
      <c r="T2344" s="4">
        <v>23.31</v>
      </c>
      <c r="U2344" s="4">
        <v>709.92003599999998</v>
      </c>
      <c r="V2344" s="10">
        <v>1296.796036</v>
      </c>
      <c r="W2344" s="4">
        <v>2.0592020592020601</v>
      </c>
      <c r="X2344" s="4">
        <v>23.58</v>
      </c>
      <c r="Y2344" s="4">
        <v>6.59</v>
      </c>
      <c r="Z2344" s="4">
        <v>54.083526999999997</v>
      </c>
      <c r="AA2344" s="10">
        <v>29.506329113900001</v>
      </c>
      <c r="AB2344" s="10">
        <v>66.599999999999994</v>
      </c>
      <c r="AC2344" s="4">
        <v>4.6290829999999996</v>
      </c>
      <c r="AD2344" s="4">
        <v>2.7358566160338</v>
      </c>
      <c r="AE2344" s="4">
        <v>4.0947143542784996</v>
      </c>
      <c r="AF2344" s="4">
        <v>16.638121999999999</v>
      </c>
      <c r="AG2344" s="4">
        <v>7.2406255499721004</v>
      </c>
      <c r="AH2344" s="4">
        <v>13.020040522088401</v>
      </c>
      <c r="AI2344" s="4">
        <v>3.2023630000000001</v>
      </c>
      <c r="AJ2344" s="4">
        <v>15.106935</v>
      </c>
    </row>
    <row r="2345" spans="1:36" hidden="1" x14ac:dyDescent="0.3">
      <c r="A2345" s="1" t="s">
        <v>2339</v>
      </c>
      <c r="B2345" s="2">
        <v>4229150</v>
      </c>
      <c r="C2345" s="3" t="s">
        <v>2936</v>
      </c>
      <c r="D2345" s="4">
        <v>2261.7812856599999</v>
      </c>
      <c r="E2345" s="3" t="s">
        <v>2946</v>
      </c>
      <c r="F2345" s="3" t="s">
        <v>2947</v>
      </c>
      <c r="G2345" s="3" t="s">
        <v>2948</v>
      </c>
      <c r="H2345" s="3" t="s">
        <v>2949</v>
      </c>
      <c r="I2345" s="3" t="s">
        <v>2950</v>
      </c>
      <c r="J2345" s="4">
        <v>16.112083999999999</v>
      </c>
      <c r="K2345" s="4">
        <v>8.1566069999999993</v>
      </c>
      <c r="L2345" s="4">
        <v>3.9184950000000001</v>
      </c>
      <c r="M2345" s="4">
        <v>0.60697999999999996</v>
      </c>
      <c r="N2345" s="4">
        <v>59.461883</v>
      </c>
      <c r="O2345" s="4">
        <v>13.899371</v>
      </c>
      <c r="P2345" s="5" t="s">
        <v>3860</v>
      </c>
      <c r="Q2345" s="4">
        <v>11.905725</v>
      </c>
      <c r="R2345" s="4">
        <v>11.582769000000001</v>
      </c>
      <c r="S2345" s="3" t="s">
        <v>7059</v>
      </c>
      <c r="T2345" s="4">
        <v>13.26</v>
      </c>
      <c r="U2345" s="4">
        <v>2261.7812856599999</v>
      </c>
      <c r="V2345" s="10">
        <v>3321.8252849999999</v>
      </c>
      <c r="W2345" s="4" t="s">
        <v>2935</v>
      </c>
      <c r="X2345" s="4">
        <v>14.025</v>
      </c>
      <c r="Y2345" s="5" t="s">
        <v>7060</v>
      </c>
      <c r="Z2345" s="4">
        <v>59.461883</v>
      </c>
      <c r="AA2345" s="10">
        <v>12.492933860899999</v>
      </c>
      <c r="AB2345" s="10">
        <v>12.154098571</v>
      </c>
      <c r="AC2345" s="4">
        <v>4.2331079999999996</v>
      </c>
      <c r="AD2345" s="4">
        <v>4.1106799833138998</v>
      </c>
      <c r="AE2345" s="4">
        <v>4.2082250131352001</v>
      </c>
      <c r="AF2345" s="4">
        <v>11.905725</v>
      </c>
      <c r="AG2345" s="4">
        <v>8.6731730678851005</v>
      </c>
      <c r="AH2345" s="4">
        <v>8.8066688308917005</v>
      </c>
      <c r="AI2345" s="5" t="s">
        <v>3860</v>
      </c>
      <c r="AJ2345" s="4" t="s">
        <v>2924</v>
      </c>
    </row>
    <row r="2346" spans="1:36" hidden="1" x14ac:dyDescent="0.3">
      <c r="A2346" s="1" t="s">
        <v>2340</v>
      </c>
      <c r="B2346" s="2">
        <v>4810426</v>
      </c>
      <c r="C2346" s="3" t="s">
        <v>2957</v>
      </c>
      <c r="D2346" s="4">
        <v>2491.32522096</v>
      </c>
      <c r="E2346" s="3" t="s">
        <v>2920</v>
      </c>
      <c r="F2346" s="3" t="s">
        <v>2921</v>
      </c>
      <c r="G2346" s="3" t="s">
        <v>2942</v>
      </c>
      <c r="H2346" s="3" t="s">
        <v>2942</v>
      </c>
      <c r="I2346" s="3" t="s">
        <v>2943</v>
      </c>
      <c r="J2346" s="4">
        <v>100.138552</v>
      </c>
      <c r="K2346" s="4">
        <v>18.888888999999999</v>
      </c>
      <c r="L2346" s="4">
        <v>7.718121</v>
      </c>
      <c r="M2346" s="4">
        <v>11.544402</v>
      </c>
      <c r="N2346" s="4" t="s">
        <v>2924</v>
      </c>
      <c r="O2346" s="4" t="s">
        <v>2924</v>
      </c>
      <c r="P2346" s="4">
        <v>8.9581400000000002</v>
      </c>
      <c r="Q2346" s="4" t="s">
        <v>2924</v>
      </c>
      <c r="R2346" s="4" t="s">
        <v>2924</v>
      </c>
      <c r="S2346" s="3" t="s">
        <v>7061</v>
      </c>
      <c r="T2346" s="4">
        <v>57.78</v>
      </c>
      <c r="U2346" s="4">
        <v>2491.32522096</v>
      </c>
      <c r="V2346" s="10">
        <v>2209.6332200000002</v>
      </c>
      <c r="W2346" s="4" t="s">
        <v>2935</v>
      </c>
      <c r="X2346" s="4">
        <v>59.753700000000002</v>
      </c>
      <c r="Y2346" s="4">
        <v>26.38</v>
      </c>
      <c r="Z2346" s="4" t="s">
        <v>2924</v>
      </c>
      <c r="AA2346" s="10" t="s">
        <v>2924</v>
      </c>
      <c r="AB2346" s="10" t="s">
        <v>2924</v>
      </c>
      <c r="AC2346" s="4" t="s">
        <v>2935</v>
      </c>
      <c r="AD2346" s="4">
        <v>158.71293473732601</v>
      </c>
      <c r="AE2346" s="4" t="s">
        <v>2935</v>
      </c>
      <c r="AF2346" s="4" t="s">
        <v>2924</v>
      </c>
      <c r="AG2346" s="4" t="s">
        <v>2935</v>
      </c>
      <c r="AH2346" s="4" t="s">
        <v>2935</v>
      </c>
      <c r="AI2346" s="4">
        <v>8.9581400000000002</v>
      </c>
      <c r="AJ2346" s="4">
        <v>9.2123720000000002</v>
      </c>
    </row>
    <row r="2347" spans="1:36" hidden="1" x14ac:dyDescent="0.3">
      <c r="A2347" s="1" t="s">
        <v>2341</v>
      </c>
      <c r="B2347" s="2">
        <v>116229413</v>
      </c>
      <c r="C2347" s="3" t="s">
        <v>2936</v>
      </c>
      <c r="D2347" s="4">
        <v>12232.715696699999</v>
      </c>
      <c r="E2347" s="3" t="s">
        <v>2920</v>
      </c>
      <c r="F2347" s="3" t="s">
        <v>2961</v>
      </c>
      <c r="G2347" s="3" t="s">
        <v>2962</v>
      </c>
      <c r="H2347" s="3" t="s">
        <v>3090</v>
      </c>
      <c r="I2347" s="3" t="s">
        <v>2923</v>
      </c>
      <c r="J2347" s="4">
        <v>-11.487500000000001</v>
      </c>
      <c r="K2347" s="4">
        <v>18.470804999999999</v>
      </c>
      <c r="L2347" s="4">
        <v>-2.4789970000000001</v>
      </c>
      <c r="M2347" s="4">
        <v>4.9347960000000004</v>
      </c>
      <c r="N2347" s="4">
        <v>17.009367999999998</v>
      </c>
      <c r="O2347" s="4">
        <v>10.437794999999999</v>
      </c>
      <c r="P2347" s="4">
        <v>3.8323320000000001</v>
      </c>
      <c r="Q2347" s="4">
        <v>10.476293</v>
      </c>
      <c r="R2347" s="4">
        <v>10.071906999999999</v>
      </c>
      <c r="S2347" s="3" t="s">
        <v>7062</v>
      </c>
      <c r="T2347" s="4">
        <v>70.81</v>
      </c>
      <c r="U2347" s="4">
        <v>12232.715696699999</v>
      </c>
      <c r="V2347" s="10">
        <v>19569.715695999999</v>
      </c>
      <c r="W2347" s="4" t="s">
        <v>2935</v>
      </c>
      <c r="X2347" s="4">
        <v>96.05</v>
      </c>
      <c r="Y2347" s="4">
        <v>47.16</v>
      </c>
      <c r="Z2347" s="4">
        <v>17.009367999999998</v>
      </c>
      <c r="AA2347" s="10">
        <v>13.1646463895</v>
      </c>
      <c r="AB2347" s="10" t="s">
        <v>2935</v>
      </c>
      <c r="AC2347" s="4">
        <v>2.382193</v>
      </c>
      <c r="AD2347" s="4">
        <v>2.3768343407780002</v>
      </c>
      <c r="AE2347" s="4">
        <v>2.3780715644675001</v>
      </c>
      <c r="AF2347" s="4">
        <v>10.476293</v>
      </c>
      <c r="AG2347" s="4">
        <v>9.7842668782806008</v>
      </c>
      <c r="AH2347" s="4">
        <v>9.2185095853025008</v>
      </c>
      <c r="AI2347" s="4">
        <v>3.8323320000000001</v>
      </c>
      <c r="AJ2347" s="4" t="s">
        <v>2924</v>
      </c>
    </row>
    <row r="2348" spans="1:36" hidden="1" x14ac:dyDescent="0.3">
      <c r="A2348" s="1" t="s">
        <v>2342</v>
      </c>
      <c r="B2348" s="2">
        <v>4070924</v>
      </c>
      <c r="C2348" s="3" t="s">
        <v>2936</v>
      </c>
      <c r="D2348" s="4">
        <v>2276.0324273400001</v>
      </c>
      <c r="E2348" s="3" t="s">
        <v>2925</v>
      </c>
      <c r="F2348" s="3" t="s">
        <v>2926</v>
      </c>
      <c r="G2348" s="3" t="s">
        <v>2927</v>
      </c>
      <c r="H2348" s="3" t="s">
        <v>3026</v>
      </c>
      <c r="I2348" s="3" t="s">
        <v>3224</v>
      </c>
      <c r="J2348" s="4">
        <v>26.103428999999998</v>
      </c>
      <c r="K2348" s="4">
        <v>11.339689</v>
      </c>
      <c r="L2348" s="4">
        <v>22.664456000000001</v>
      </c>
      <c r="M2348" s="4">
        <v>4.0969509999999998</v>
      </c>
      <c r="N2348" s="4">
        <v>11.815761</v>
      </c>
      <c r="O2348" s="4" t="s">
        <v>2924</v>
      </c>
      <c r="P2348" s="4">
        <v>2.2420939999999998</v>
      </c>
      <c r="Q2348" s="4">
        <v>9.4136039999999994</v>
      </c>
      <c r="R2348" s="4" t="s">
        <v>2924</v>
      </c>
      <c r="S2348" s="3" t="s">
        <v>7063</v>
      </c>
      <c r="T2348" s="4">
        <v>66.569999999999993</v>
      </c>
      <c r="U2348" s="4">
        <v>2276.0324273400001</v>
      </c>
      <c r="V2348" s="10">
        <v>5945.6324269999996</v>
      </c>
      <c r="W2348" s="4">
        <v>2.1030494216614102</v>
      </c>
      <c r="X2348" s="4">
        <v>67.150000000000006</v>
      </c>
      <c r="Y2348" s="4">
        <v>47.82</v>
      </c>
      <c r="Z2348" s="4">
        <v>11.815761</v>
      </c>
      <c r="AA2348" s="10">
        <v>11.2127337038</v>
      </c>
      <c r="AB2348" s="10">
        <v>11.9442351168</v>
      </c>
      <c r="AC2348" s="4">
        <v>0.42733399999999999</v>
      </c>
      <c r="AD2348" s="4">
        <v>0.41842488836719999</v>
      </c>
      <c r="AE2348" s="4">
        <v>0.42666224883909998</v>
      </c>
      <c r="AF2348" s="4">
        <v>9.4136039999999994</v>
      </c>
      <c r="AG2348" s="4">
        <v>10.313841223984801</v>
      </c>
      <c r="AH2348" s="4">
        <v>10.7057850159153</v>
      </c>
      <c r="AI2348" s="4">
        <v>2.2420939999999998</v>
      </c>
      <c r="AJ2348" s="4">
        <v>9.0843340000000001</v>
      </c>
    </row>
    <row r="2349" spans="1:36" hidden="1" x14ac:dyDescent="0.3">
      <c r="A2349" s="1" t="s">
        <v>2343</v>
      </c>
      <c r="B2349" s="2">
        <v>4063000</v>
      </c>
      <c r="C2349" s="3" t="s">
        <v>2936</v>
      </c>
      <c r="D2349" s="4">
        <v>5003.3787301599996</v>
      </c>
      <c r="E2349" s="3" t="s">
        <v>3033</v>
      </c>
      <c r="F2349" s="3" t="s">
        <v>3033</v>
      </c>
      <c r="G2349" s="3" t="s">
        <v>3120</v>
      </c>
      <c r="H2349" s="3" t="s">
        <v>3121</v>
      </c>
      <c r="I2349" s="3" t="s">
        <v>3586</v>
      </c>
      <c r="J2349" s="4">
        <v>-8.2026319999999995</v>
      </c>
      <c r="K2349" s="4">
        <v>-3.542338</v>
      </c>
      <c r="L2349" s="4">
        <v>-3.046459</v>
      </c>
      <c r="M2349" s="4">
        <v>1.6976230000000001</v>
      </c>
      <c r="N2349" s="4">
        <v>17.492270999999999</v>
      </c>
      <c r="O2349" s="4">
        <v>15.481909</v>
      </c>
      <c r="P2349" s="4">
        <v>2.0183119999999999</v>
      </c>
      <c r="Q2349" s="4">
        <v>7.3045689999999999</v>
      </c>
      <c r="R2349" s="4">
        <v>19.618525999999999</v>
      </c>
      <c r="S2349" s="3" t="s">
        <v>7064</v>
      </c>
      <c r="T2349" s="4">
        <v>50.92</v>
      </c>
      <c r="U2349" s="4">
        <v>5003.3787301599996</v>
      </c>
      <c r="V2349" s="10">
        <v>8204.0677300000007</v>
      </c>
      <c r="W2349" s="4">
        <v>4.0848389630793402</v>
      </c>
      <c r="X2349" s="4">
        <v>61.73</v>
      </c>
      <c r="Y2349" s="4">
        <v>48.22</v>
      </c>
      <c r="Z2349" s="4">
        <v>17.492270999999999</v>
      </c>
      <c r="AA2349" s="10">
        <v>9.2062918096999997</v>
      </c>
      <c r="AB2349" s="10">
        <v>9.9543141551000005</v>
      </c>
      <c r="AC2349" s="4">
        <v>1.2482059999999999</v>
      </c>
      <c r="AD2349" s="4">
        <v>1.2507449264905</v>
      </c>
      <c r="AE2349" s="4">
        <v>1.2581446083309999</v>
      </c>
      <c r="AF2349" s="4">
        <v>7.3045689999999999</v>
      </c>
      <c r="AG2349" s="4">
        <v>7.6679879567598004</v>
      </c>
      <c r="AH2349" s="4">
        <v>7.8922909067870002</v>
      </c>
      <c r="AI2349" s="4">
        <v>2.0183119999999999</v>
      </c>
      <c r="AJ2349" s="4" t="s">
        <v>2924</v>
      </c>
    </row>
    <row r="2350" spans="1:36" hidden="1" x14ac:dyDescent="0.3">
      <c r="A2350" s="1" t="s">
        <v>2344</v>
      </c>
      <c r="B2350" s="2">
        <v>6356269</v>
      </c>
      <c r="C2350" s="3" t="s">
        <v>2919</v>
      </c>
      <c r="D2350" s="4">
        <v>1642.5933382400001</v>
      </c>
      <c r="E2350" s="3" t="s">
        <v>2925</v>
      </c>
      <c r="F2350" s="3" t="s">
        <v>2997</v>
      </c>
      <c r="G2350" s="3" t="s">
        <v>3250</v>
      </c>
      <c r="H2350" s="3" t="s">
        <v>3562</v>
      </c>
      <c r="I2350" s="3" t="s">
        <v>3861</v>
      </c>
      <c r="J2350" s="4">
        <v>-7.0936640000000004</v>
      </c>
      <c r="K2350" s="4">
        <v>21.641117999999999</v>
      </c>
      <c r="L2350" s="5" t="s">
        <v>3862</v>
      </c>
      <c r="M2350" s="4">
        <v>3.371648</v>
      </c>
      <c r="N2350" s="4" t="s">
        <v>2924</v>
      </c>
      <c r="O2350" s="4">
        <v>12.342177</v>
      </c>
      <c r="P2350" s="4">
        <v>3.8323860000000001</v>
      </c>
      <c r="Q2350" s="4">
        <v>45.970241999999999</v>
      </c>
      <c r="R2350" s="4">
        <v>8.546951</v>
      </c>
      <c r="S2350" s="3" t="s">
        <v>7065</v>
      </c>
      <c r="T2350" s="4">
        <v>13.49</v>
      </c>
      <c r="U2350" s="4">
        <v>1642.5933382400001</v>
      </c>
      <c r="V2350" s="10">
        <v>1485.5743379999999</v>
      </c>
      <c r="W2350" s="4" t="s">
        <v>2935</v>
      </c>
      <c r="X2350" s="4">
        <v>19.760000000000002</v>
      </c>
      <c r="Y2350" s="5" t="s">
        <v>7066</v>
      </c>
      <c r="Z2350" s="4" t="s">
        <v>2924</v>
      </c>
      <c r="AA2350" s="10">
        <v>30.659090909</v>
      </c>
      <c r="AB2350" s="10">
        <v>30.659090909</v>
      </c>
      <c r="AC2350" s="4">
        <v>0.978603</v>
      </c>
      <c r="AD2350" s="4">
        <v>1.0051571746281001</v>
      </c>
      <c r="AE2350" s="4">
        <v>1.0051571746281001</v>
      </c>
      <c r="AF2350" s="4">
        <v>45.970241999999999</v>
      </c>
      <c r="AG2350" s="4">
        <v>15.0873171014586</v>
      </c>
      <c r="AH2350" s="4">
        <v>15.0873171014586</v>
      </c>
      <c r="AI2350" s="4">
        <v>3.8323860000000001</v>
      </c>
      <c r="AJ2350" s="4">
        <v>6.7754899999999996</v>
      </c>
    </row>
    <row r="2351" spans="1:36" hidden="1" x14ac:dyDescent="0.3">
      <c r="A2351" s="1" t="s">
        <v>2345</v>
      </c>
      <c r="B2351" s="2">
        <v>5005648</v>
      </c>
      <c r="C2351" s="3" t="s">
        <v>2919</v>
      </c>
      <c r="D2351" s="4">
        <v>3631.1243517799999</v>
      </c>
      <c r="E2351" s="3" t="s">
        <v>2920</v>
      </c>
      <c r="F2351" s="3" t="s">
        <v>2921</v>
      </c>
      <c r="G2351" s="3" t="s">
        <v>2922</v>
      </c>
      <c r="H2351" s="3" t="s">
        <v>2922</v>
      </c>
      <c r="I2351" s="3" t="s">
        <v>3235</v>
      </c>
      <c r="J2351" s="4">
        <v>-7.7697839999999996</v>
      </c>
      <c r="K2351" s="4">
        <v>-15.602370000000001</v>
      </c>
      <c r="L2351" s="4">
        <v>-17.183463</v>
      </c>
      <c r="M2351" s="4">
        <v>-10.412299000000001</v>
      </c>
      <c r="N2351" s="4">
        <v>51.28</v>
      </c>
      <c r="O2351" s="4">
        <v>34.93188</v>
      </c>
      <c r="P2351" s="4">
        <v>7.7228919999999999</v>
      </c>
      <c r="Q2351" s="4">
        <v>10.147382</v>
      </c>
      <c r="R2351" s="4">
        <v>20.796719</v>
      </c>
      <c r="S2351" s="3" t="s">
        <v>7067</v>
      </c>
      <c r="T2351" s="4">
        <v>12.82</v>
      </c>
      <c r="U2351" s="4">
        <v>3631.1243517799999</v>
      </c>
      <c r="V2351" s="10">
        <v>5681.341351</v>
      </c>
      <c r="W2351" s="4" t="s">
        <v>2935</v>
      </c>
      <c r="X2351" s="4">
        <v>17.440000000000001</v>
      </c>
      <c r="Y2351" s="4">
        <v>10.71</v>
      </c>
      <c r="Z2351" s="4">
        <v>51.28</v>
      </c>
      <c r="AA2351" s="10">
        <v>16.846254927699999</v>
      </c>
      <c r="AB2351" s="10">
        <v>18.359923237699999</v>
      </c>
      <c r="AC2351" s="4">
        <v>5.0704669999999998</v>
      </c>
      <c r="AD2351" s="4">
        <v>4.9884939200840996</v>
      </c>
      <c r="AE2351" s="4">
        <v>5.1552020485492998</v>
      </c>
      <c r="AF2351" s="4">
        <v>10.147382</v>
      </c>
      <c r="AG2351" s="4">
        <v>9.8957901455626995</v>
      </c>
      <c r="AH2351" s="4">
        <v>10.337463329092399</v>
      </c>
      <c r="AI2351" s="4">
        <v>7.7228919999999999</v>
      </c>
      <c r="AJ2351" s="4" t="s">
        <v>2924</v>
      </c>
    </row>
    <row r="2352" spans="1:36" hidden="1" x14ac:dyDescent="0.3">
      <c r="A2352" s="1" t="s">
        <v>2346</v>
      </c>
      <c r="B2352" s="2">
        <v>5109836</v>
      </c>
      <c r="C2352" s="3" t="s">
        <v>2941</v>
      </c>
      <c r="D2352" s="4">
        <v>3050.4393562499999</v>
      </c>
      <c r="E2352" s="3" t="s">
        <v>2946</v>
      </c>
      <c r="F2352" s="3" t="s">
        <v>2947</v>
      </c>
      <c r="G2352" s="3" t="s">
        <v>2948</v>
      </c>
      <c r="H2352" s="3" t="s">
        <v>2990</v>
      </c>
      <c r="I2352" s="3" t="s">
        <v>2950</v>
      </c>
      <c r="J2352" s="4">
        <v>281.94444399999998</v>
      </c>
      <c r="K2352" s="4">
        <v>67.342798999999999</v>
      </c>
      <c r="L2352" s="4">
        <v>56.546489999999999</v>
      </c>
      <c r="M2352" s="4">
        <v>29.716981000000001</v>
      </c>
      <c r="N2352" s="4" t="s">
        <v>2924</v>
      </c>
      <c r="O2352" s="4" t="s">
        <v>2924</v>
      </c>
      <c r="P2352" s="4">
        <v>10.286783</v>
      </c>
      <c r="Q2352" s="4" t="s">
        <v>2924</v>
      </c>
      <c r="R2352" s="4" t="s">
        <v>2924</v>
      </c>
      <c r="S2352" s="3" t="s">
        <v>7068</v>
      </c>
      <c r="T2352" s="5" t="s">
        <v>4042</v>
      </c>
      <c r="U2352" s="4">
        <v>3050.4393562499999</v>
      </c>
      <c r="V2352" s="10">
        <v>2958.674356</v>
      </c>
      <c r="W2352" s="4" t="s">
        <v>2935</v>
      </c>
      <c r="X2352" s="5" t="s">
        <v>7069</v>
      </c>
      <c r="Y2352" s="4">
        <v>1.62</v>
      </c>
      <c r="Z2352" s="4" t="s">
        <v>2924</v>
      </c>
      <c r="AA2352" s="10" t="s">
        <v>2924</v>
      </c>
      <c r="AB2352" s="10" t="s">
        <v>2924</v>
      </c>
      <c r="AC2352" s="4">
        <v>43.964432000000002</v>
      </c>
      <c r="AD2352" s="4">
        <v>20.361512409570899</v>
      </c>
      <c r="AE2352" s="4">
        <v>35.277119286510597</v>
      </c>
      <c r="AF2352" s="4" t="s">
        <v>2924</v>
      </c>
      <c r="AG2352" s="4" t="s">
        <v>2924</v>
      </c>
      <c r="AH2352" s="4" t="s">
        <v>2924</v>
      </c>
      <c r="AI2352" s="4">
        <v>10.286783</v>
      </c>
      <c r="AJ2352" s="4" t="s">
        <v>2924</v>
      </c>
    </row>
    <row r="2353" spans="1:36" hidden="1" x14ac:dyDescent="0.3">
      <c r="A2353" s="1" t="s">
        <v>2347</v>
      </c>
      <c r="B2353" s="2">
        <v>1023897</v>
      </c>
      <c r="C2353" s="3" t="s">
        <v>2919</v>
      </c>
      <c r="D2353" s="4">
        <v>646.73594414000002</v>
      </c>
      <c r="E2353" s="3" t="s">
        <v>2930</v>
      </c>
      <c r="F2353" s="3" t="s">
        <v>2931</v>
      </c>
      <c r="G2353" s="3" t="s">
        <v>2931</v>
      </c>
      <c r="H2353" s="3" t="s">
        <v>2932</v>
      </c>
      <c r="I2353" s="3" t="s">
        <v>2933</v>
      </c>
      <c r="J2353" s="4">
        <v>48.178745999999997</v>
      </c>
      <c r="K2353" s="4">
        <v>20.012166000000001</v>
      </c>
      <c r="L2353" s="4">
        <v>14.909725999999999</v>
      </c>
      <c r="M2353" s="4">
        <v>1.49177</v>
      </c>
      <c r="N2353" s="4">
        <v>15.3540856031128</v>
      </c>
      <c r="O2353" s="4">
        <v>10.900551999999999</v>
      </c>
      <c r="P2353" s="4">
        <v>1.459212</v>
      </c>
      <c r="Q2353" s="4" t="s">
        <v>2935</v>
      </c>
      <c r="R2353" s="4" t="s">
        <v>2935</v>
      </c>
      <c r="S2353" s="3" t="s">
        <v>7070</v>
      </c>
      <c r="T2353" s="4">
        <v>39.46</v>
      </c>
      <c r="U2353" s="4">
        <v>646.73594414000002</v>
      </c>
      <c r="V2353" s="10" t="s">
        <v>2935</v>
      </c>
      <c r="W2353" s="4">
        <v>1.5205271160669001</v>
      </c>
      <c r="X2353" s="4">
        <v>40.905000000000001</v>
      </c>
      <c r="Y2353" s="4">
        <v>24.05</v>
      </c>
      <c r="Z2353" s="4">
        <v>15.40203</v>
      </c>
      <c r="AA2353" s="10">
        <v>14.765201122500001</v>
      </c>
      <c r="AB2353" s="10">
        <v>14.9328287606</v>
      </c>
      <c r="AC2353" s="4" t="s">
        <v>2935</v>
      </c>
      <c r="AD2353" s="4" t="s">
        <v>2935</v>
      </c>
      <c r="AE2353" s="4" t="s">
        <v>2935</v>
      </c>
      <c r="AF2353" s="4" t="s">
        <v>2935</v>
      </c>
      <c r="AG2353" s="4" t="s">
        <v>2935</v>
      </c>
      <c r="AH2353" s="4" t="s">
        <v>2935</v>
      </c>
      <c r="AI2353" s="4">
        <v>1.459212</v>
      </c>
      <c r="AJ2353" s="4">
        <v>1.532546</v>
      </c>
    </row>
    <row r="2354" spans="1:36" hidden="1" x14ac:dyDescent="0.3">
      <c r="A2354" s="1" t="s">
        <v>2348</v>
      </c>
      <c r="B2354" s="2">
        <v>4354459</v>
      </c>
      <c r="C2354" s="3" t="s">
        <v>2936</v>
      </c>
      <c r="D2354" s="4">
        <v>78835.546062719994</v>
      </c>
      <c r="E2354" s="3" t="s">
        <v>3033</v>
      </c>
      <c r="F2354" s="3" t="s">
        <v>3033</v>
      </c>
      <c r="G2354" s="3" t="s">
        <v>3054</v>
      </c>
      <c r="H2354" s="3" t="s">
        <v>3548</v>
      </c>
      <c r="I2354" s="3" t="s">
        <v>3549</v>
      </c>
      <c r="J2354" s="4">
        <v>37.407317999999997</v>
      </c>
      <c r="K2354" s="4">
        <v>-1.319186</v>
      </c>
      <c r="L2354" s="4">
        <v>-12.404304</v>
      </c>
      <c r="M2354" s="4">
        <v>0.50382899999999997</v>
      </c>
      <c r="N2354" s="4">
        <v>25.846074000000002</v>
      </c>
      <c r="O2354" s="4">
        <v>30.632677999999999</v>
      </c>
      <c r="P2354" s="4">
        <v>8.9791139999999992</v>
      </c>
      <c r="Q2354" s="4">
        <v>13.641228</v>
      </c>
      <c r="R2354" s="4">
        <v>28.350114999999999</v>
      </c>
      <c r="S2354" s="3" t="s">
        <v>7071</v>
      </c>
      <c r="T2354" s="4">
        <v>99.74</v>
      </c>
      <c r="U2354" s="4">
        <v>78835.546062719994</v>
      </c>
      <c r="V2354" s="10">
        <v>82912.746062000006</v>
      </c>
      <c r="W2354" s="4">
        <v>2.7900008020854199</v>
      </c>
      <c r="X2354" s="4">
        <v>128.27193600000001</v>
      </c>
      <c r="Y2354" s="4">
        <v>69.085400000000007</v>
      </c>
      <c r="Z2354" s="4">
        <v>25.846074000000002</v>
      </c>
      <c r="AA2354" s="10">
        <v>20.6847923017</v>
      </c>
      <c r="AB2354" s="10">
        <v>21.9915420538</v>
      </c>
      <c r="AC2354" s="4">
        <v>7.5756759999999996</v>
      </c>
      <c r="AD2354" s="4">
        <v>6.6973803853028997</v>
      </c>
      <c r="AE2354" s="4">
        <v>7.0014375112504998</v>
      </c>
      <c r="AF2354" s="4">
        <v>13.641228</v>
      </c>
      <c r="AG2354" s="4">
        <v>11.3718108225112</v>
      </c>
      <c r="AH2354" s="4">
        <v>12.2251395456188</v>
      </c>
      <c r="AI2354" s="4">
        <v>8.9791139999999992</v>
      </c>
      <c r="AJ2354" s="4">
        <v>9.1070119999999992</v>
      </c>
    </row>
    <row r="2355" spans="1:36" hidden="1" x14ac:dyDescent="0.3">
      <c r="A2355" s="1" t="s">
        <v>2349</v>
      </c>
      <c r="B2355" s="2">
        <v>102420</v>
      </c>
      <c r="C2355" s="3" t="s">
        <v>2941</v>
      </c>
      <c r="D2355" s="4">
        <v>748.69111712999995</v>
      </c>
      <c r="E2355" s="3" t="s">
        <v>2930</v>
      </c>
      <c r="F2355" s="3" t="s">
        <v>2931</v>
      </c>
      <c r="G2355" s="3" t="s">
        <v>2931</v>
      </c>
      <c r="H2355" s="3" t="s">
        <v>2932</v>
      </c>
      <c r="I2355" s="3" t="s">
        <v>3233</v>
      </c>
      <c r="J2355" s="4">
        <v>48.723117999999999</v>
      </c>
      <c r="K2355" s="4">
        <v>21.593406999999999</v>
      </c>
      <c r="L2355" s="4">
        <v>12.221095</v>
      </c>
      <c r="M2355" s="4">
        <v>0.94267900000000004</v>
      </c>
      <c r="N2355" s="4">
        <v>15.2620689655172</v>
      </c>
      <c r="O2355" s="4">
        <v>13.133531</v>
      </c>
      <c r="P2355" s="4">
        <v>1.4806969999999999</v>
      </c>
      <c r="Q2355" s="4" t="s">
        <v>2935</v>
      </c>
      <c r="R2355" s="4" t="s">
        <v>2935</v>
      </c>
      <c r="S2355" s="3" t="s">
        <v>7072</v>
      </c>
      <c r="T2355" s="4">
        <v>66.39</v>
      </c>
      <c r="U2355" s="4">
        <v>748.69111712999995</v>
      </c>
      <c r="V2355" s="10" t="s">
        <v>2935</v>
      </c>
      <c r="W2355" s="4">
        <v>1.3857508660942901</v>
      </c>
      <c r="X2355" s="4">
        <v>68.540000000000006</v>
      </c>
      <c r="Y2355" s="4">
        <v>39</v>
      </c>
      <c r="Z2355" s="4">
        <v>15.227064</v>
      </c>
      <c r="AA2355" s="10">
        <v>12.8830070052</v>
      </c>
      <c r="AB2355" s="10">
        <v>13.264735264700001</v>
      </c>
      <c r="AC2355" s="4" t="s">
        <v>2935</v>
      </c>
      <c r="AD2355" s="4" t="s">
        <v>2935</v>
      </c>
      <c r="AE2355" s="4" t="s">
        <v>2935</v>
      </c>
      <c r="AF2355" s="4" t="s">
        <v>2935</v>
      </c>
      <c r="AG2355" s="4" t="s">
        <v>2935</v>
      </c>
      <c r="AH2355" s="4" t="s">
        <v>2935</v>
      </c>
      <c r="AI2355" s="4">
        <v>1.4806969999999999</v>
      </c>
      <c r="AJ2355" s="4">
        <v>1.7319279999999999</v>
      </c>
    </row>
    <row r="2356" spans="1:36" hidden="1" x14ac:dyDescent="0.3">
      <c r="A2356" s="1" t="s">
        <v>2350</v>
      </c>
      <c r="B2356" s="2">
        <v>1021743</v>
      </c>
      <c r="C2356" s="3" t="s">
        <v>2936</v>
      </c>
      <c r="D2356" s="4">
        <v>1089.89056744</v>
      </c>
      <c r="E2356" s="3" t="s">
        <v>2930</v>
      </c>
      <c r="F2356" s="3" t="s">
        <v>2931</v>
      </c>
      <c r="G2356" s="3" t="s">
        <v>2931</v>
      </c>
      <c r="H2356" s="3" t="s">
        <v>2932</v>
      </c>
      <c r="I2356" s="3" t="s">
        <v>2933</v>
      </c>
      <c r="J2356" s="4">
        <v>28.245363999999999</v>
      </c>
      <c r="K2356" s="4">
        <v>11.331269000000001</v>
      </c>
      <c r="L2356" s="4">
        <v>6.8330359999999999</v>
      </c>
      <c r="M2356" s="4">
        <v>0.19503999999999999</v>
      </c>
      <c r="N2356" s="4">
        <v>12.9819494584838</v>
      </c>
      <c r="O2356" s="4" t="s">
        <v>2924</v>
      </c>
      <c r="P2356" s="4">
        <v>1.3534569999999999</v>
      </c>
      <c r="Q2356" s="4" t="s">
        <v>2935</v>
      </c>
      <c r="R2356" s="4" t="s">
        <v>2935</v>
      </c>
      <c r="S2356" s="3" t="s">
        <v>7073</v>
      </c>
      <c r="T2356" s="4">
        <v>35.96</v>
      </c>
      <c r="U2356" s="4">
        <v>1089.89056744</v>
      </c>
      <c r="V2356" s="10" t="s">
        <v>2935</v>
      </c>
      <c r="W2356" s="4">
        <v>4.0044493882091201</v>
      </c>
      <c r="X2356" s="4">
        <v>38</v>
      </c>
      <c r="Y2356" s="4">
        <v>25.3</v>
      </c>
      <c r="Z2356" s="4">
        <v>12.953889999999999</v>
      </c>
      <c r="AA2356" s="10">
        <v>12.812199379999999</v>
      </c>
      <c r="AB2356" s="10">
        <v>12.026755852799999</v>
      </c>
      <c r="AC2356" s="4" t="s">
        <v>2935</v>
      </c>
      <c r="AD2356" s="4" t="s">
        <v>2935</v>
      </c>
      <c r="AE2356" s="4" t="s">
        <v>2935</v>
      </c>
      <c r="AF2356" s="4" t="s">
        <v>2935</v>
      </c>
      <c r="AG2356" s="4" t="s">
        <v>2935</v>
      </c>
      <c r="AH2356" s="4" t="s">
        <v>2935</v>
      </c>
      <c r="AI2356" s="4">
        <v>1.3534569999999999</v>
      </c>
      <c r="AJ2356" s="4">
        <v>1.8100369999999999</v>
      </c>
    </row>
    <row r="2357" spans="1:36" hidden="1" x14ac:dyDescent="0.3">
      <c r="A2357" s="1" t="s">
        <v>2351</v>
      </c>
      <c r="B2357" s="2">
        <v>1019950</v>
      </c>
      <c r="C2357" s="3" t="s">
        <v>2936</v>
      </c>
      <c r="D2357" s="4">
        <v>8315.2886679999992</v>
      </c>
      <c r="E2357" s="3" t="s">
        <v>2930</v>
      </c>
      <c r="F2357" s="3" t="s">
        <v>2931</v>
      </c>
      <c r="G2357" s="3" t="s">
        <v>2931</v>
      </c>
      <c r="H2357" s="3" t="s">
        <v>2932</v>
      </c>
      <c r="I2357" s="3" t="s">
        <v>2933</v>
      </c>
      <c r="J2357" s="4">
        <v>47.997284999999998</v>
      </c>
      <c r="K2357" s="4">
        <v>18.749319</v>
      </c>
      <c r="L2357" s="4">
        <v>12.139918</v>
      </c>
      <c r="M2357" s="4">
        <v>2.762327</v>
      </c>
      <c r="N2357" s="4">
        <v>16.820987654321002</v>
      </c>
      <c r="O2357" s="4" t="s">
        <v>2924</v>
      </c>
      <c r="P2357" s="4">
        <v>1.40785</v>
      </c>
      <c r="Q2357" s="4" t="s">
        <v>2935</v>
      </c>
      <c r="R2357" s="4" t="s">
        <v>2935</v>
      </c>
      <c r="S2357" s="3" t="s">
        <v>7074</v>
      </c>
      <c r="T2357" s="4">
        <v>109</v>
      </c>
      <c r="U2357" s="4">
        <v>8315.2886679999992</v>
      </c>
      <c r="V2357" s="10" t="s">
        <v>2935</v>
      </c>
      <c r="W2357" s="4">
        <v>1.98165137614679</v>
      </c>
      <c r="X2357" s="4">
        <v>113.14</v>
      </c>
      <c r="Y2357" s="4">
        <v>70.680000000000007</v>
      </c>
      <c r="Z2357" s="4">
        <v>16.818391999999999</v>
      </c>
      <c r="AA2357" s="10">
        <v>15.158257773800001</v>
      </c>
      <c r="AB2357" s="10">
        <v>15.5353421908</v>
      </c>
      <c r="AC2357" s="4" t="s">
        <v>2935</v>
      </c>
      <c r="AD2357" s="4" t="s">
        <v>2935</v>
      </c>
      <c r="AE2357" s="4" t="s">
        <v>2935</v>
      </c>
      <c r="AF2357" s="4" t="s">
        <v>2935</v>
      </c>
      <c r="AG2357" s="4" t="s">
        <v>2935</v>
      </c>
      <c r="AH2357" s="4" t="s">
        <v>2935</v>
      </c>
      <c r="AI2357" s="4">
        <v>1.40785</v>
      </c>
      <c r="AJ2357" s="4">
        <v>2.1262479999999999</v>
      </c>
    </row>
    <row r="2358" spans="1:36" hidden="1" x14ac:dyDescent="0.3">
      <c r="A2358" s="1" t="s">
        <v>2352</v>
      </c>
      <c r="B2358" s="2">
        <v>4121199</v>
      </c>
      <c r="C2358" s="3" t="s">
        <v>2936</v>
      </c>
      <c r="D2358" s="4">
        <v>19173.59889143</v>
      </c>
      <c r="E2358" s="3" t="s">
        <v>2937</v>
      </c>
      <c r="F2358" s="3" t="s">
        <v>3060</v>
      </c>
      <c r="G2358" s="3" t="s">
        <v>3069</v>
      </c>
      <c r="H2358" s="3" t="s">
        <v>3069</v>
      </c>
      <c r="I2358" s="3" t="s">
        <v>3070</v>
      </c>
      <c r="J2358" s="4">
        <v>28.548452000000001</v>
      </c>
      <c r="K2358" s="4">
        <v>18.715188000000001</v>
      </c>
      <c r="L2358" s="4">
        <v>4.8540510000000001</v>
      </c>
      <c r="M2358" s="4">
        <v>-1.932515</v>
      </c>
      <c r="N2358" s="4" t="s">
        <v>2924</v>
      </c>
      <c r="O2358" s="4" t="s">
        <v>2924</v>
      </c>
      <c r="P2358" s="4">
        <v>1.841696</v>
      </c>
      <c r="Q2358" s="4">
        <v>4.9030630000000004</v>
      </c>
      <c r="R2358" s="4" t="s">
        <v>2924</v>
      </c>
      <c r="S2358" s="3" t="s">
        <v>7075</v>
      </c>
      <c r="T2358" s="4">
        <v>31.97</v>
      </c>
      <c r="U2358" s="4">
        <v>19173.59889143</v>
      </c>
      <c r="V2358" s="10">
        <v>18886.598891000001</v>
      </c>
      <c r="W2358" s="4">
        <v>2.2521113543947502</v>
      </c>
      <c r="X2358" s="4">
        <v>35.18</v>
      </c>
      <c r="Y2358" s="4">
        <v>23.58</v>
      </c>
      <c r="Z2358" s="4" t="s">
        <v>2924</v>
      </c>
      <c r="AA2358" s="10">
        <v>20.777279521600001</v>
      </c>
      <c r="AB2358" s="10">
        <v>42.884545735000003</v>
      </c>
      <c r="AC2358" s="4">
        <v>0.68989599999999995</v>
      </c>
      <c r="AD2358" s="4">
        <v>0.66677529839170002</v>
      </c>
      <c r="AE2358" s="4">
        <v>0.68886054624449999</v>
      </c>
      <c r="AF2358" s="4">
        <v>4.9030630000000004</v>
      </c>
      <c r="AG2358" s="4">
        <v>7.1681087537571999</v>
      </c>
      <c r="AH2358" s="4">
        <v>9.6051337018304004</v>
      </c>
      <c r="AI2358" s="4">
        <v>1.841696</v>
      </c>
      <c r="AJ2358" s="4">
        <v>2.0974940000000002</v>
      </c>
    </row>
    <row r="2359" spans="1:36" hidden="1" x14ac:dyDescent="0.3">
      <c r="A2359" s="1" t="s">
        <v>2353</v>
      </c>
      <c r="B2359" s="2">
        <v>4884928</v>
      </c>
      <c r="C2359" s="3" t="s">
        <v>2936</v>
      </c>
      <c r="D2359" s="4">
        <v>5560.85155166</v>
      </c>
      <c r="E2359" s="3" t="s">
        <v>3095</v>
      </c>
      <c r="F2359" s="3" t="s">
        <v>3095</v>
      </c>
      <c r="G2359" s="3" t="s">
        <v>3217</v>
      </c>
      <c r="H2359" s="3" t="s">
        <v>3217</v>
      </c>
      <c r="I2359" s="3" t="s">
        <v>3748</v>
      </c>
      <c r="J2359" s="4">
        <v>29.054279000000001</v>
      </c>
      <c r="K2359" s="4">
        <v>8.5726289999999992</v>
      </c>
      <c r="L2359" s="4">
        <v>4.6725190000000003</v>
      </c>
      <c r="M2359" s="4">
        <v>1.3335079999999999</v>
      </c>
      <c r="N2359" s="4">
        <v>31.041249000000001</v>
      </c>
      <c r="O2359" s="4">
        <v>10.165246</v>
      </c>
      <c r="P2359" s="4">
        <v>1.6092599999999999</v>
      </c>
      <c r="Q2359" s="4">
        <v>9.9950829999999993</v>
      </c>
      <c r="R2359" s="4">
        <v>13.572025</v>
      </c>
      <c r="S2359" s="3" t="s">
        <v>7076</v>
      </c>
      <c r="T2359" s="4">
        <v>77.510000000000005</v>
      </c>
      <c r="U2359" s="4">
        <v>5560.85155166</v>
      </c>
      <c r="V2359" s="10">
        <v>10364.181551</v>
      </c>
      <c r="W2359" s="4">
        <v>3.19958715004516</v>
      </c>
      <c r="X2359" s="4">
        <v>79.2</v>
      </c>
      <c r="Y2359" s="4">
        <v>57.55</v>
      </c>
      <c r="Z2359" s="4">
        <v>31.041249000000001</v>
      </c>
      <c r="AA2359" s="10">
        <v>22.4855675785</v>
      </c>
      <c r="AB2359" s="10">
        <v>27.215207651499998</v>
      </c>
      <c r="AC2359" s="4">
        <v>1.9893479999999999</v>
      </c>
      <c r="AD2359" s="4">
        <v>2.3365601641641001</v>
      </c>
      <c r="AE2359" s="4">
        <v>2.0154921444467999</v>
      </c>
      <c r="AF2359" s="4">
        <v>9.9950829999999993</v>
      </c>
      <c r="AG2359" s="4">
        <v>10.9016136619524</v>
      </c>
      <c r="AH2359" s="4">
        <v>10.936107492625</v>
      </c>
      <c r="AI2359" s="4">
        <v>1.6092599999999999</v>
      </c>
      <c r="AJ2359" s="4">
        <v>2.0843310000000002</v>
      </c>
    </row>
    <row r="2360" spans="1:36" hidden="1" x14ac:dyDescent="0.3">
      <c r="A2360" s="1" t="s">
        <v>2354</v>
      </c>
      <c r="B2360" s="2">
        <v>4064745</v>
      </c>
      <c r="C2360" s="3" t="s">
        <v>2919</v>
      </c>
      <c r="D2360" s="4">
        <v>633.24201779999999</v>
      </c>
      <c r="E2360" s="3" t="s">
        <v>3007</v>
      </c>
      <c r="F2360" s="3" t="s">
        <v>3075</v>
      </c>
      <c r="G2360" s="3" t="s">
        <v>3075</v>
      </c>
      <c r="H2360" s="3" t="s">
        <v>3788</v>
      </c>
      <c r="I2360" s="3" t="s">
        <v>3863</v>
      </c>
      <c r="J2360" s="4">
        <v>-16.25</v>
      </c>
      <c r="K2360" s="4">
        <v>-11.342155</v>
      </c>
      <c r="L2360" s="4">
        <v>-12.418301</v>
      </c>
      <c r="M2360" s="4">
        <v>3.8184840000000002</v>
      </c>
      <c r="N2360" s="4">
        <v>14.115876999999999</v>
      </c>
      <c r="O2360" s="4" t="s">
        <v>2924</v>
      </c>
      <c r="P2360" s="4">
        <v>0.81050699999999998</v>
      </c>
      <c r="Q2360" s="4">
        <v>5.126449</v>
      </c>
      <c r="R2360" s="4">
        <v>46.116289999999999</v>
      </c>
      <c r="S2360" s="3" t="s">
        <v>7077</v>
      </c>
      <c r="T2360" s="4">
        <v>18.760000000000002</v>
      </c>
      <c r="U2360" s="4">
        <v>633.24201779999999</v>
      </c>
      <c r="V2360" s="10">
        <v>1540.457017</v>
      </c>
      <c r="W2360" s="4">
        <v>4.6375266524520304</v>
      </c>
      <c r="X2360" s="4">
        <v>24.51</v>
      </c>
      <c r="Y2360" s="4">
        <v>17.739999999999998</v>
      </c>
      <c r="Z2360" s="4">
        <v>14.115876999999999</v>
      </c>
      <c r="AA2360" s="10">
        <v>9.9327579816</v>
      </c>
      <c r="AB2360" s="10">
        <v>9.8529411763999999</v>
      </c>
      <c r="AC2360" s="4">
        <v>0.16159399999999999</v>
      </c>
      <c r="AD2360" s="4">
        <v>0.15949749845450001</v>
      </c>
      <c r="AE2360" s="4">
        <v>0.16160612085180001</v>
      </c>
      <c r="AF2360" s="4">
        <v>5.126449</v>
      </c>
      <c r="AG2360" s="4">
        <v>5.9288252362167002</v>
      </c>
      <c r="AH2360" s="4">
        <v>6.0638961452541</v>
      </c>
      <c r="AI2360" s="4">
        <v>0.81050699999999998</v>
      </c>
      <c r="AJ2360" s="4">
        <v>1.293704</v>
      </c>
    </row>
    <row r="2361" spans="1:36" hidden="1" x14ac:dyDescent="0.3">
      <c r="A2361" s="1" t="s">
        <v>2355</v>
      </c>
      <c r="B2361" s="2">
        <v>4281626</v>
      </c>
      <c r="C2361" s="3" t="s">
        <v>2936</v>
      </c>
      <c r="D2361" s="4">
        <v>2537.2591699499999</v>
      </c>
      <c r="E2361" s="3" t="s">
        <v>3007</v>
      </c>
      <c r="F2361" s="3" t="s">
        <v>3256</v>
      </c>
      <c r="G2361" s="3" t="s">
        <v>3370</v>
      </c>
      <c r="H2361" s="3" t="s">
        <v>3370</v>
      </c>
      <c r="I2361" s="3" t="s">
        <v>3864</v>
      </c>
      <c r="J2361" s="4">
        <v>36.56953</v>
      </c>
      <c r="K2361" s="4">
        <v>-3.3156999999999999E-2</v>
      </c>
      <c r="L2361" s="4">
        <v>1.072746</v>
      </c>
      <c r="M2361" s="4">
        <v>2.5277720000000001</v>
      </c>
      <c r="N2361" s="4">
        <v>27.745398999999999</v>
      </c>
      <c r="O2361" s="4">
        <v>23.109351</v>
      </c>
      <c r="P2361" s="4">
        <v>1.1829559999999999</v>
      </c>
      <c r="Q2361" s="4">
        <v>8.5405069999999998</v>
      </c>
      <c r="R2361" s="4" t="s">
        <v>2924</v>
      </c>
      <c r="S2361" s="3" t="s">
        <v>7078</v>
      </c>
      <c r="T2361" s="4">
        <v>90.45</v>
      </c>
      <c r="U2361" s="4">
        <v>2537.2591699499999</v>
      </c>
      <c r="V2361" s="10">
        <v>2848.2591689999999</v>
      </c>
      <c r="W2361" s="4">
        <v>2.0784964068546201</v>
      </c>
      <c r="X2361" s="4">
        <v>96.74</v>
      </c>
      <c r="Y2361" s="4">
        <v>65.495599999999996</v>
      </c>
      <c r="Z2361" s="4">
        <v>22.082519999999999</v>
      </c>
      <c r="AA2361" s="10">
        <v>16.828220059900001</v>
      </c>
      <c r="AB2361" s="10">
        <v>16.828220059900001</v>
      </c>
      <c r="AC2361" s="4">
        <v>0.96098399999999995</v>
      </c>
      <c r="AD2361" s="4">
        <v>0.94560604025530004</v>
      </c>
      <c r="AE2361" s="4">
        <v>0.94560604025530004</v>
      </c>
      <c r="AF2361" s="4">
        <v>8.5405069999999998</v>
      </c>
      <c r="AG2361" s="4">
        <v>8.3699746049632004</v>
      </c>
      <c r="AH2361" s="4">
        <v>8.3699746049632004</v>
      </c>
      <c r="AI2361" s="4">
        <v>1.1829559999999999</v>
      </c>
      <c r="AJ2361" s="4">
        <v>8.8676469999999998</v>
      </c>
    </row>
    <row r="2362" spans="1:36" hidden="1" x14ac:dyDescent="0.3">
      <c r="A2362" s="1" t="s">
        <v>2356</v>
      </c>
      <c r="B2362" s="2">
        <v>20034948</v>
      </c>
      <c r="C2362" s="3" t="s">
        <v>2936</v>
      </c>
      <c r="D2362" s="4">
        <v>1442.1104856899999</v>
      </c>
      <c r="E2362" s="3" t="s">
        <v>3107</v>
      </c>
      <c r="F2362" s="3" t="s">
        <v>3108</v>
      </c>
      <c r="G2362" s="3" t="s">
        <v>3212</v>
      </c>
      <c r="H2362" s="3" t="s">
        <v>3213</v>
      </c>
      <c r="I2362" s="3" t="s">
        <v>3388</v>
      </c>
      <c r="J2362" s="4">
        <v>13.556934</v>
      </c>
      <c r="K2362" s="4">
        <v>-16.876418000000001</v>
      </c>
      <c r="L2362" s="4">
        <v>-12.336815</v>
      </c>
      <c r="M2362" s="4">
        <v>0.72499999999999998</v>
      </c>
      <c r="N2362" s="4" t="s">
        <v>2924</v>
      </c>
      <c r="O2362" s="4" t="s">
        <v>2924</v>
      </c>
      <c r="P2362" s="4">
        <v>0.62279700000000005</v>
      </c>
      <c r="Q2362" s="4">
        <v>16.298051999999998</v>
      </c>
      <c r="R2362" s="4">
        <v>15.244812</v>
      </c>
      <c r="S2362" s="3" t="s">
        <v>7079</v>
      </c>
      <c r="T2362" s="4">
        <v>40.29</v>
      </c>
      <c r="U2362" s="4">
        <v>1442.1104856899999</v>
      </c>
      <c r="V2362" s="10">
        <v>2400.560485</v>
      </c>
      <c r="W2362" s="4" t="s">
        <v>2935</v>
      </c>
      <c r="X2362" s="4">
        <v>51.83</v>
      </c>
      <c r="Y2362" s="4">
        <v>27.02</v>
      </c>
      <c r="Z2362" s="4" t="s">
        <v>2924</v>
      </c>
      <c r="AA2362" s="10" t="s">
        <v>2924</v>
      </c>
      <c r="AB2362" s="10" t="s">
        <v>2924</v>
      </c>
      <c r="AC2362" s="4">
        <v>2.1116920000000001</v>
      </c>
      <c r="AD2362" s="4">
        <v>2.0819100021786001</v>
      </c>
      <c r="AE2362" s="4">
        <v>2.1935168630961002</v>
      </c>
      <c r="AF2362" s="4">
        <v>16.298051999999998</v>
      </c>
      <c r="AG2362" s="4">
        <v>24.106950469774901</v>
      </c>
      <c r="AH2362" s="4">
        <v>30.5468840545593</v>
      </c>
      <c r="AI2362" s="4">
        <v>0.62279700000000005</v>
      </c>
      <c r="AJ2362" s="4">
        <v>0.79456499999999997</v>
      </c>
    </row>
    <row r="2363" spans="1:36" hidden="1" x14ac:dyDescent="0.3">
      <c r="A2363" s="1" t="s">
        <v>2357</v>
      </c>
      <c r="B2363" s="2">
        <v>4002506</v>
      </c>
      <c r="C2363" s="3" t="s">
        <v>2936</v>
      </c>
      <c r="D2363" s="4">
        <v>4190.289213</v>
      </c>
      <c r="E2363" s="3" t="s">
        <v>3095</v>
      </c>
      <c r="F2363" s="3" t="s">
        <v>3095</v>
      </c>
      <c r="G2363" s="3" t="s">
        <v>3217</v>
      </c>
      <c r="H2363" s="3" t="s">
        <v>3217</v>
      </c>
      <c r="I2363" s="3" t="s">
        <v>3218</v>
      </c>
      <c r="J2363" s="4">
        <v>19.463197999999998</v>
      </c>
      <c r="K2363" s="4">
        <v>11.890808</v>
      </c>
      <c r="L2363" s="4">
        <v>9.2785060000000001</v>
      </c>
      <c r="M2363" s="4">
        <v>8.2674230000000009</v>
      </c>
      <c r="N2363" s="4">
        <v>17.315035999999999</v>
      </c>
      <c r="O2363" s="4">
        <v>112.132921</v>
      </c>
      <c r="P2363" s="4">
        <v>1.4009309999999999</v>
      </c>
      <c r="Q2363" s="4">
        <v>11.851050000000001</v>
      </c>
      <c r="R2363" s="4">
        <v>83.635437999999994</v>
      </c>
      <c r="S2363" s="3" t="s">
        <v>7080</v>
      </c>
      <c r="T2363" s="4">
        <v>72.55</v>
      </c>
      <c r="U2363" s="4">
        <v>4190.289213</v>
      </c>
      <c r="V2363" s="10">
        <v>9190.4892130000007</v>
      </c>
      <c r="W2363" s="4">
        <v>4.3280496209510702</v>
      </c>
      <c r="X2363" s="4">
        <v>72.709999999999994</v>
      </c>
      <c r="Y2363" s="4">
        <v>56.36</v>
      </c>
      <c r="Z2363" s="4">
        <v>17.315035999999999</v>
      </c>
      <c r="AA2363" s="10">
        <v>16.064497129199999</v>
      </c>
      <c r="AB2363" s="10">
        <v>16.064497129199999</v>
      </c>
      <c r="AC2363" s="4">
        <v>3.544346</v>
      </c>
      <c r="AD2363" s="4">
        <v>3.2480485296517001</v>
      </c>
      <c r="AE2363" s="4">
        <v>3.2480485296517001</v>
      </c>
      <c r="AF2363" s="4">
        <v>11.851050000000001</v>
      </c>
      <c r="AG2363" s="4">
        <v>11.002866798184</v>
      </c>
      <c r="AH2363" s="4">
        <v>11.002866798184</v>
      </c>
      <c r="AI2363" s="4">
        <v>1.4009309999999999</v>
      </c>
      <c r="AJ2363" s="4">
        <v>2.303175</v>
      </c>
    </row>
    <row r="2364" spans="1:36" hidden="1" x14ac:dyDescent="0.3">
      <c r="A2364" s="1" t="s">
        <v>2358</v>
      </c>
      <c r="B2364" s="2">
        <v>4831679</v>
      </c>
      <c r="C2364" s="3" t="s">
        <v>2936</v>
      </c>
      <c r="D2364" s="4">
        <v>3799.6526749999998</v>
      </c>
      <c r="E2364" s="3" t="s">
        <v>2937</v>
      </c>
      <c r="F2364" s="3" t="s">
        <v>2938</v>
      </c>
      <c r="G2364" s="3" t="s">
        <v>2952</v>
      </c>
      <c r="H2364" s="3" t="s">
        <v>2952</v>
      </c>
      <c r="I2364" s="3" t="s">
        <v>3479</v>
      </c>
      <c r="J2364" s="4">
        <v>24.282983000000002</v>
      </c>
      <c r="K2364" s="4">
        <v>-6.7699369999999996</v>
      </c>
      <c r="L2364" s="4">
        <v>-0.76335900000000001</v>
      </c>
      <c r="M2364" s="4">
        <v>5.8631919999999997</v>
      </c>
      <c r="N2364" s="4" t="s">
        <v>2924</v>
      </c>
      <c r="O2364" s="4" t="s">
        <v>2924</v>
      </c>
      <c r="P2364" s="4" t="s">
        <v>2924</v>
      </c>
      <c r="Q2364" s="4" t="s">
        <v>2924</v>
      </c>
      <c r="R2364" s="4" t="s">
        <v>2924</v>
      </c>
      <c r="S2364" s="3" t="s">
        <v>7081</v>
      </c>
      <c r="T2364" s="4">
        <v>32.5</v>
      </c>
      <c r="U2364" s="4">
        <v>3799.6526749999998</v>
      </c>
      <c r="V2364" s="10">
        <v>8728.3526750000001</v>
      </c>
      <c r="W2364" s="4" t="s">
        <v>2935</v>
      </c>
      <c r="X2364" s="4">
        <v>37.08</v>
      </c>
      <c r="Y2364" s="4">
        <v>25.159800000000001</v>
      </c>
      <c r="Z2364" s="4" t="s">
        <v>2924</v>
      </c>
      <c r="AA2364" s="10" t="s">
        <v>2924</v>
      </c>
      <c r="AB2364" s="10" t="s">
        <v>2924</v>
      </c>
      <c r="AC2364" s="4">
        <v>1.347342</v>
      </c>
      <c r="AD2364" s="4">
        <v>1.1547342761227</v>
      </c>
      <c r="AE2364" s="4">
        <v>1.3159105943085001</v>
      </c>
      <c r="AF2364" s="4" t="s">
        <v>2924</v>
      </c>
      <c r="AG2364" s="4">
        <v>96.715299469572201</v>
      </c>
      <c r="AH2364" s="4" t="s">
        <v>2924</v>
      </c>
      <c r="AI2364" s="4" t="s">
        <v>2924</v>
      </c>
      <c r="AJ2364" s="4" t="s">
        <v>2924</v>
      </c>
    </row>
    <row r="2365" spans="1:36" hidden="1" x14ac:dyDescent="0.3">
      <c r="A2365" s="1" t="s">
        <v>2359</v>
      </c>
      <c r="B2365" s="2">
        <v>29619517</v>
      </c>
      <c r="C2365" s="3" t="s">
        <v>2919</v>
      </c>
      <c r="D2365" s="4">
        <v>5286.3992993700003</v>
      </c>
      <c r="E2365" s="3" t="s">
        <v>2925</v>
      </c>
      <c r="F2365" s="3" t="s">
        <v>2981</v>
      </c>
      <c r="G2365" s="3" t="s">
        <v>2982</v>
      </c>
      <c r="H2365" s="3" t="s">
        <v>2983</v>
      </c>
      <c r="I2365" s="3" t="s">
        <v>3068</v>
      </c>
      <c r="J2365" s="4">
        <v>77.3</v>
      </c>
      <c r="K2365" s="4">
        <v>53.90625</v>
      </c>
      <c r="L2365" s="4">
        <v>41.274900000000002</v>
      </c>
      <c r="M2365" s="4">
        <v>4.6635179999999998</v>
      </c>
      <c r="N2365" s="4">
        <v>86.867311000000001</v>
      </c>
      <c r="O2365" s="4">
        <v>36.628382000000002</v>
      </c>
      <c r="P2365" s="4">
        <v>19.433641000000001</v>
      </c>
      <c r="Q2365" s="4">
        <v>11.750222000000001</v>
      </c>
      <c r="R2365" s="4">
        <v>18.005635000000002</v>
      </c>
      <c r="S2365" s="3" t="s">
        <v>7082</v>
      </c>
      <c r="T2365" s="4">
        <v>17.73</v>
      </c>
      <c r="U2365" s="4">
        <v>5286.3992993700003</v>
      </c>
      <c r="V2365" s="10">
        <v>4933.4682290000001</v>
      </c>
      <c r="W2365" s="4" t="s">
        <v>2935</v>
      </c>
      <c r="X2365" s="4">
        <v>17.920000000000002</v>
      </c>
      <c r="Y2365" s="5" t="s">
        <v>7083</v>
      </c>
      <c r="Z2365" s="4">
        <v>87.344604000000004</v>
      </c>
      <c r="AA2365" s="10">
        <v>88.420217729381207</v>
      </c>
      <c r="AB2365" s="10">
        <v>99.872701721426395</v>
      </c>
      <c r="AC2365" s="4">
        <v>4.204415</v>
      </c>
      <c r="AD2365" s="4">
        <v>3.9469423077338002</v>
      </c>
      <c r="AE2365" s="4">
        <v>4.3434047712895003</v>
      </c>
      <c r="AF2365" s="4">
        <v>11.750222000000001</v>
      </c>
      <c r="AG2365" s="4">
        <v>18.939523320245399</v>
      </c>
      <c r="AH2365" s="4">
        <v>21.866751290802799</v>
      </c>
      <c r="AI2365" s="4">
        <v>19.433641000000001</v>
      </c>
      <c r="AJ2365" s="4" t="s">
        <v>2924</v>
      </c>
    </row>
    <row r="2366" spans="1:36" hidden="1" x14ac:dyDescent="0.3">
      <c r="A2366" s="1" t="s">
        <v>2360</v>
      </c>
      <c r="B2366" s="2">
        <v>5252256</v>
      </c>
      <c r="C2366" s="3" t="s">
        <v>2936</v>
      </c>
      <c r="D2366" s="4">
        <v>95995.439520800006</v>
      </c>
      <c r="E2366" s="3" t="s">
        <v>3107</v>
      </c>
      <c r="F2366" s="3" t="s">
        <v>3108</v>
      </c>
      <c r="G2366" s="3" t="s">
        <v>3212</v>
      </c>
      <c r="H2366" s="3" t="s">
        <v>3213</v>
      </c>
      <c r="I2366" s="3" t="s">
        <v>3110</v>
      </c>
      <c r="J2366" s="4">
        <v>161.441937</v>
      </c>
      <c r="K2366" s="4">
        <v>38.819403999999999</v>
      </c>
      <c r="L2366" s="4">
        <v>22.549854</v>
      </c>
      <c r="M2366" s="4">
        <v>3.6481059999999998</v>
      </c>
      <c r="N2366" s="4">
        <v>123.598626</v>
      </c>
      <c r="O2366" s="4">
        <v>46.985202999999998</v>
      </c>
      <c r="P2366" s="4">
        <v>18.577261</v>
      </c>
      <c r="Q2366" s="4">
        <v>68.759507999999997</v>
      </c>
      <c r="R2366" s="4">
        <v>64.840643</v>
      </c>
      <c r="S2366" s="3" t="s">
        <v>7084</v>
      </c>
      <c r="T2366" s="5" t="s">
        <v>7085</v>
      </c>
      <c r="U2366" s="4">
        <v>95995.439520800006</v>
      </c>
      <c r="V2366" s="10">
        <v>91835.278909999994</v>
      </c>
      <c r="W2366" s="4" t="s">
        <v>2935</v>
      </c>
      <c r="X2366" s="4">
        <v>489.69</v>
      </c>
      <c r="Y2366" s="4">
        <v>178.73</v>
      </c>
      <c r="Z2366" s="4">
        <v>123.598626</v>
      </c>
      <c r="AA2366" s="10">
        <v>56.322374226583399</v>
      </c>
      <c r="AB2366" s="10">
        <v>78.586115873545793</v>
      </c>
      <c r="AC2366" s="4">
        <v>5.4522259999999996</v>
      </c>
      <c r="AD2366" s="4">
        <v>5.1165394767250998</v>
      </c>
      <c r="AE2366" s="4">
        <v>5.6706180808840996</v>
      </c>
      <c r="AF2366" s="4">
        <v>68.759507999999997</v>
      </c>
      <c r="AG2366" s="4">
        <v>41.353206238981002</v>
      </c>
      <c r="AH2366" s="4">
        <v>59.446165038801297</v>
      </c>
      <c r="AI2366" s="4">
        <v>18.577261</v>
      </c>
      <c r="AJ2366" s="4">
        <v>24.90474</v>
      </c>
    </row>
    <row r="2367" spans="1:36" hidden="1" x14ac:dyDescent="0.3">
      <c r="A2367" s="1" t="s">
        <v>2361</v>
      </c>
      <c r="B2367" s="2">
        <v>14898775</v>
      </c>
      <c r="C2367" s="3" t="s">
        <v>2919</v>
      </c>
      <c r="D2367" s="4">
        <v>2901.7293236</v>
      </c>
      <c r="E2367" s="3" t="s">
        <v>2920</v>
      </c>
      <c r="F2367" s="3" t="s">
        <v>2921</v>
      </c>
      <c r="G2367" s="3" t="s">
        <v>2942</v>
      </c>
      <c r="H2367" s="3" t="s">
        <v>2942</v>
      </c>
      <c r="I2367" s="3" t="s">
        <v>2943</v>
      </c>
      <c r="J2367" s="4">
        <v>79.402298999999999</v>
      </c>
      <c r="K2367" s="4">
        <v>-3.9625889999999999</v>
      </c>
      <c r="L2367" s="4">
        <v>30.961570999999999</v>
      </c>
      <c r="M2367" s="4">
        <v>7.0507549999999997</v>
      </c>
      <c r="N2367" s="4" t="s">
        <v>2924</v>
      </c>
      <c r="O2367" s="4" t="s">
        <v>2924</v>
      </c>
      <c r="P2367" s="4">
        <v>5.4443979999999996</v>
      </c>
      <c r="Q2367" s="4" t="s">
        <v>2924</v>
      </c>
      <c r="R2367" s="4" t="s">
        <v>2924</v>
      </c>
      <c r="S2367" s="3" t="s">
        <v>7086</v>
      </c>
      <c r="T2367" s="4">
        <v>39.020000000000003</v>
      </c>
      <c r="U2367" s="4">
        <v>2901.7293236</v>
      </c>
      <c r="V2367" s="10">
        <v>2410.5163229999998</v>
      </c>
      <c r="W2367" s="4" t="s">
        <v>2935</v>
      </c>
      <c r="X2367" s="4">
        <v>53.92</v>
      </c>
      <c r="Y2367" s="4">
        <v>20.1919</v>
      </c>
      <c r="Z2367" s="4" t="s">
        <v>2924</v>
      </c>
      <c r="AA2367" s="10" t="s">
        <v>2924</v>
      </c>
      <c r="AB2367" s="10" t="s">
        <v>2924</v>
      </c>
      <c r="AC2367" s="4">
        <v>17.791495000000001</v>
      </c>
      <c r="AD2367" s="4">
        <v>7.8899012664342996</v>
      </c>
      <c r="AE2367" s="4">
        <v>12.8401700388153</v>
      </c>
      <c r="AF2367" s="4" t="s">
        <v>2924</v>
      </c>
      <c r="AG2367" s="4" t="s">
        <v>2924</v>
      </c>
      <c r="AH2367" s="4" t="s">
        <v>2924</v>
      </c>
      <c r="AI2367" s="4">
        <v>5.4443979999999996</v>
      </c>
      <c r="AJ2367" s="4">
        <v>5.4443979999999996</v>
      </c>
    </row>
    <row r="2368" spans="1:36" hidden="1" x14ac:dyDescent="0.3">
      <c r="A2368" s="1" t="s">
        <v>2362</v>
      </c>
      <c r="B2368" s="2">
        <v>4589201</v>
      </c>
      <c r="C2368" s="3" t="s">
        <v>2936</v>
      </c>
      <c r="D2368" s="4">
        <v>2103.7883922999999</v>
      </c>
      <c r="E2368" s="3" t="s">
        <v>2946</v>
      </c>
      <c r="F2368" s="3" t="s">
        <v>2947</v>
      </c>
      <c r="G2368" s="3" t="s">
        <v>2948</v>
      </c>
      <c r="H2368" s="3" t="s">
        <v>2990</v>
      </c>
      <c r="I2368" s="3" t="s">
        <v>2950</v>
      </c>
      <c r="J2368" s="4">
        <v>-45.358789000000002</v>
      </c>
      <c r="K2368" s="4">
        <v>-5.3591790000000001</v>
      </c>
      <c r="L2368" s="4">
        <v>16.409537</v>
      </c>
      <c r="M2368" s="4">
        <v>8.2138200000000001</v>
      </c>
      <c r="N2368" s="4">
        <v>48.538012000000002</v>
      </c>
      <c r="O2368" s="4">
        <v>27.666667</v>
      </c>
      <c r="P2368" s="4">
        <v>4.4840629999999999</v>
      </c>
      <c r="Q2368" s="4">
        <v>29.385854999999999</v>
      </c>
      <c r="R2368" s="4">
        <v>18.826301000000001</v>
      </c>
      <c r="S2368" s="3" t="s">
        <v>7087</v>
      </c>
      <c r="T2368" s="5" t="s">
        <v>4273</v>
      </c>
      <c r="U2368" s="4">
        <v>2103.7883922999999</v>
      </c>
      <c r="V2368" s="10">
        <v>1686.5423920000001</v>
      </c>
      <c r="W2368" s="4" t="s">
        <v>2935</v>
      </c>
      <c r="X2368" s="4">
        <v>17.14</v>
      </c>
      <c r="Y2368" s="4">
        <v>6.91</v>
      </c>
      <c r="Z2368" s="4">
        <v>48.538012000000002</v>
      </c>
      <c r="AA2368" s="10">
        <v>22.210329140999999</v>
      </c>
      <c r="AB2368" s="10">
        <v>25.099035350299999</v>
      </c>
      <c r="AC2368" s="4">
        <v>2.179846</v>
      </c>
      <c r="AD2368" s="4">
        <v>2.1155079606450999</v>
      </c>
      <c r="AE2368" s="4">
        <v>2.1448891894668001</v>
      </c>
      <c r="AF2368" s="4">
        <v>29.385854999999999</v>
      </c>
      <c r="AG2368" s="4">
        <v>15.0115032665777</v>
      </c>
      <c r="AH2368" s="4">
        <v>16.123732237093702</v>
      </c>
      <c r="AI2368" s="4">
        <v>4.4840629999999999</v>
      </c>
      <c r="AJ2368" s="4">
        <v>5.0181380000000004</v>
      </c>
    </row>
    <row r="2369" spans="1:36" hidden="1" x14ac:dyDescent="0.3">
      <c r="A2369" s="1" t="s">
        <v>2363</v>
      </c>
      <c r="B2369" s="2">
        <v>5197650</v>
      </c>
      <c r="C2369" s="3" t="s">
        <v>2957</v>
      </c>
      <c r="D2369" s="4">
        <v>1842.5114951999999</v>
      </c>
      <c r="E2369" s="3" t="s">
        <v>2946</v>
      </c>
      <c r="F2369" s="3" t="s">
        <v>2947</v>
      </c>
      <c r="G2369" s="3" t="s">
        <v>2948</v>
      </c>
      <c r="H2369" s="3" t="s">
        <v>2990</v>
      </c>
      <c r="I2369" s="3" t="s">
        <v>2950</v>
      </c>
      <c r="J2369" s="4">
        <v>-40.742108000000002</v>
      </c>
      <c r="K2369" s="4">
        <v>0.911663</v>
      </c>
      <c r="L2369" s="4">
        <v>15.634005999999999</v>
      </c>
      <c r="M2369" s="4">
        <v>12.081006</v>
      </c>
      <c r="N2369" s="4" t="s">
        <v>2924</v>
      </c>
      <c r="O2369" s="4">
        <v>107.718121</v>
      </c>
      <c r="P2369" s="4">
        <v>11.655773</v>
      </c>
      <c r="Q2369" s="4" t="s">
        <v>2924</v>
      </c>
      <c r="R2369" s="4">
        <v>20.571058000000001</v>
      </c>
      <c r="S2369" s="3" t="s">
        <v>7088</v>
      </c>
      <c r="T2369" s="4">
        <v>32.1</v>
      </c>
      <c r="U2369" s="4">
        <v>1842.5114951999999</v>
      </c>
      <c r="V2369" s="10">
        <v>1797.748495</v>
      </c>
      <c r="W2369" s="4" t="s">
        <v>2935</v>
      </c>
      <c r="X2369" s="4">
        <v>68.409899999999993</v>
      </c>
      <c r="Y2369" s="4">
        <v>25.0533</v>
      </c>
      <c r="Z2369" s="4" t="s">
        <v>2924</v>
      </c>
      <c r="AA2369" s="10">
        <v>50.759013282700003</v>
      </c>
      <c r="AB2369" s="10">
        <v>68.736616702299997</v>
      </c>
      <c r="AC2369" s="4">
        <v>4.5813949999999997</v>
      </c>
      <c r="AD2369" s="4">
        <v>4.0095075087304997</v>
      </c>
      <c r="AE2369" s="4">
        <v>4.4329375935073001</v>
      </c>
      <c r="AF2369" s="4" t="s">
        <v>2924</v>
      </c>
      <c r="AG2369" s="4">
        <v>34.702219766431803</v>
      </c>
      <c r="AH2369" s="4">
        <v>49.374370924259303</v>
      </c>
      <c r="AI2369" s="4">
        <v>11.655773</v>
      </c>
      <c r="AJ2369" s="4">
        <v>137.76823999999999</v>
      </c>
    </row>
    <row r="2370" spans="1:36" hidden="1" x14ac:dyDescent="0.3">
      <c r="A2370" s="1" t="s">
        <v>2364</v>
      </c>
      <c r="B2370" s="2">
        <v>4096386</v>
      </c>
      <c r="C2370" s="3" t="s">
        <v>2919</v>
      </c>
      <c r="D2370" s="4">
        <v>14711.71908622</v>
      </c>
      <c r="E2370" s="3" t="s">
        <v>3007</v>
      </c>
      <c r="F2370" s="3" t="s">
        <v>3075</v>
      </c>
      <c r="G2370" s="3" t="s">
        <v>3075</v>
      </c>
      <c r="H2370" s="3" t="s">
        <v>3076</v>
      </c>
      <c r="I2370" s="3" t="s">
        <v>3077</v>
      </c>
      <c r="J2370" s="4">
        <v>250.30952400000001</v>
      </c>
      <c r="K2370" s="4">
        <v>53.244453999999998</v>
      </c>
      <c r="L2370" s="4">
        <v>24.401793000000001</v>
      </c>
      <c r="M2370" s="4">
        <v>3.612676</v>
      </c>
      <c r="N2370" s="4">
        <v>42.58466</v>
      </c>
      <c r="O2370" s="4">
        <v>41.833948999999997</v>
      </c>
      <c r="P2370" s="4">
        <v>10.955323999999999</v>
      </c>
      <c r="Q2370" s="4">
        <v>17.178946</v>
      </c>
      <c r="R2370" s="4">
        <v>39.550196</v>
      </c>
      <c r="S2370" s="3" t="s">
        <v>7089</v>
      </c>
      <c r="T2370" s="4">
        <v>147.13</v>
      </c>
      <c r="U2370" s="4">
        <v>14711.71908622</v>
      </c>
      <c r="V2370" s="10">
        <v>16055.679086</v>
      </c>
      <c r="W2370" s="4" t="s">
        <v>2935</v>
      </c>
      <c r="X2370" s="4">
        <v>148.5599</v>
      </c>
      <c r="Y2370" s="4">
        <v>41.27</v>
      </c>
      <c r="Z2370" s="4">
        <v>42.58466</v>
      </c>
      <c r="AA2370" s="10">
        <v>35.737187272200003</v>
      </c>
      <c r="AB2370" s="10">
        <v>40.025354196999999</v>
      </c>
      <c r="AC2370" s="4">
        <v>2.16337</v>
      </c>
      <c r="AD2370" s="4">
        <v>1.9379048273696</v>
      </c>
      <c r="AE2370" s="4">
        <v>2.0917432084951</v>
      </c>
      <c r="AF2370" s="4">
        <v>17.178946</v>
      </c>
      <c r="AG2370" s="4">
        <v>22.825709071879501</v>
      </c>
      <c r="AH2370" s="4">
        <v>25.226467432876699</v>
      </c>
      <c r="AI2370" s="4">
        <v>10.955323999999999</v>
      </c>
      <c r="AJ2370" s="4">
        <v>19.528803</v>
      </c>
    </row>
    <row r="2371" spans="1:36" hidden="1" x14ac:dyDescent="0.3">
      <c r="A2371" s="1" t="s">
        <v>2365</v>
      </c>
      <c r="B2371" s="2">
        <v>4963552</v>
      </c>
      <c r="C2371" s="3" t="s">
        <v>2919</v>
      </c>
      <c r="D2371" s="4">
        <v>7105.2473769300004</v>
      </c>
      <c r="E2371" s="3" t="s">
        <v>2946</v>
      </c>
      <c r="F2371" s="3" t="s">
        <v>2947</v>
      </c>
      <c r="G2371" s="3" t="s">
        <v>2948</v>
      </c>
      <c r="H2371" s="3" t="s">
        <v>2990</v>
      </c>
      <c r="I2371" s="3" t="s">
        <v>2950</v>
      </c>
      <c r="J2371" s="4">
        <v>7.9570749999999997</v>
      </c>
      <c r="K2371" s="4">
        <v>-2.700895</v>
      </c>
      <c r="L2371" s="4">
        <v>-1.201484</v>
      </c>
      <c r="M2371" s="4">
        <v>7.1011949999999997</v>
      </c>
      <c r="N2371" s="4">
        <v>90.927885000000003</v>
      </c>
      <c r="O2371" s="4">
        <v>53.366253</v>
      </c>
      <c r="P2371" s="4">
        <v>8.5668340000000001</v>
      </c>
      <c r="Q2371" s="4">
        <v>51.823974</v>
      </c>
      <c r="R2371" s="4">
        <v>56.502164999999998</v>
      </c>
      <c r="S2371" s="3" t="s">
        <v>7090</v>
      </c>
      <c r="T2371" s="4">
        <v>189.13</v>
      </c>
      <c r="U2371" s="4">
        <v>7105.2473769300004</v>
      </c>
      <c r="V2371" s="10">
        <v>6912.6443760000002</v>
      </c>
      <c r="W2371" s="4" t="s">
        <v>2935</v>
      </c>
      <c r="X2371" s="4">
        <v>218.74</v>
      </c>
      <c r="Y2371" s="4">
        <v>160.58000000000001</v>
      </c>
      <c r="Z2371" s="4">
        <v>90.927885000000003</v>
      </c>
      <c r="AA2371" s="10">
        <v>50.402409124800002</v>
      </c>
      <c r="AB2371" s="10">
        <v>54.918825370699999</v>
      </c>
      <c r="AC2371" s="4">
        <v>11.298438000000001</v>
      </c>
      <c r="AD2371" s="4">
        <v>9.6757652317159</v>
      </c>
      <c r="AE2371" s="4">
        <v>10.865922063045</v>
      </c>
      <c r="AF2371" s="4">
        <v>51.823974</v>
      </c>
      <c r="AG2371" s="4">
        <v>32.906432369827698</v>
      </c>
      <c r="AH2371" s="4">
        <v>37.2920167241694</v>
      </c>
      <c r="AI2371" s="4">
        <v>8.5668340000000001</v>
      </c>
      <c r="AJ2371" s="4">
        <v>29.887799999999999</v>
      </c>
    </row>
    <row r="2372" spans="1:36" hidden="1" x14ac:dyDescent="0.3">
      <c r="A2372" s="1" t="s">
        <v>2366</v>
      </c>
      <c r="B2372" s="2">
        <v>4149685</v>
      </c>
      <c r="C2372" s="3" t="s">
        <v>2936</v>
      </c>
      <c r="D2372" s="4">
        <v>8159.5879226099996</v>
      </c>
      <c r="E2372" s="3" t="s">
        <v>2937</v>
      </c>
      <c r="F2372" s="3" t="s">
        <v>2938</v>
      </c>
      <c r="G2372" s="3" t="s">
        <v>3047</v>
      </c>
      <c r="H2372" s="3" t="s">
        <v>3071</v>
      </c>
      <c r="I2372" s="3" t="s">
        <v>3362</v>
      </c>
      <c r="J2372" s="4">
        <v>102.963561</v>
      </c>
      <c r="K2372" s="4">
        <v>14.463158999999999</v>
      </c>
      <c r="L2372" s="4">
        <v>11.194642999999999</v>
      </c>
      <c r="M2372" s="4">
        <v>7.9352429999999998</v>
      </c>
      <c r="N2372" s="4">
        <v>46.786284000000002</v>
      </c>
      <c r="O2372" s="4">
        <v>38.505797000000001</v>
      </c>
      <c r="P2372" s="5" t="s">
        <v>3865</v>
      </c>
      <c r="Q2372" s="4">
        <v>21.353724</v>
      </c>
      <c r="R2372" s="4">
        <v>36.702233</v>
      </c>
      <c r="S2372" s="3" t="s">
        <v>7091</v>
      </c>
      <c r="T2372" s="5" t="s">
        <v>7092</v>
      </c>
      <c r="U2372" s="4">
        <v>8159.5879226099996</v>
      </c>
      <c r="V2372" s="10">
        <v>8819.0879220000006</v>
      </c>
      <c r="W2372" s="4" t="s">
        <v>2935</v>
      </c>
      <c r="X2372" s="4">
        <v>176.35</v>
      </c>
      <c r="Y2372" s="4">
        <v>83.98</v>
      </c>
      <c r="Z2372" s="4">
        <v>47.327238999999999</v>
      </c>
      <c r="AA2372" s="10">
        <v>29.415893707599999</v>
      </c>
      <c r="AB2372" s="10">
        <v>31.659378827899999</v>
      </c>
      <c r="AC2372" s="4">
        <v>4.5942319999999999</v>
      </c>
      <c r="AD2372" s="4">
        <v>4.2538186779993001</v>
      </c>
      <c r="AE2372" s="4">
        <v>4.4448247575127997</v>
      </c>
      <c r="AF2372" s="4">
        <v>21.353724</v>
      </c>
      <c r="AG2372" s="4">
        <v>19.665346637580399</v>
      </c>
      <c r="AH2372" s="4">
        <v>21.024108521365999</v>
      </c>
      <c r="AI2372" s="5" t="s">
        <v>3865</v>
      </c>
      <c r="AJ2372" s="4" t="s">
        <v>2924</v>
      </c>
    </row>
    <row r="2373" spans="1:36" hidden="1" x14ac:dyDescent="0.3">
      <c r="A2373" s="1" t="s">
        <v>2367</v>
      </c>
      <c r="B2373" s="2">
        <v>4812362</v>
      </c>
      <c r="C2373" s="3" t="s">
        <v>2919</v>
      </c>
      <c r="D2373" s="4">
        <v>1626.162294</v>
      </c>
      <c r="E2373" s="3" t="s">
        <v>2920</v>
      </c>
      <c r="F2373" s="3" t="s">
        <v>2921</v>
      </c>
      <c r="G2373" s="3" t="s">
        <v>2942</v>
      </c>
      <c r="H2373" s="3" t="s">
        <v>2942</v>
      </c>
      <c r="I2373" s="3" t="s">
        <v>2943</v>
      </c>
      <c r="J2373" s="4">
        <v>150.90579700000001</v>
      </c>
      <c r="K2373" s="4">
        <v>11.873989999999999</v>
      </c>
      <c r="L2373" s="4">
        <v>-18.887262</v>
      </c>
      <c r="M2373" s="4">
        <v>-5.1369860000000003</v>
      </c>
      <c r="N2373" s="4" t="s">
        <v>2924</v>
      </c>
      <c r="O2373" s="4" t="s">
        <v>2924</v>
      </c>
      <c r="P2373" s="4">
        <v>8.2983820000000001</v>
      </c>
      <c r="Q2373" s="4" t="s">
        <v>2924</v>
      </c>
      <c r="R2373" s="4" t="s">
        <v>2924</v>
      </c>
      <c r="S2373" s="3" t="s">
        <v>7093</v>
      </c>
      <c r="T2373" s="4">
        <v>27.7</v>
      </c>
      <c r="U2373" s="4">
        <v>1626.162294</v>
      </c>
      <c r="V2373" s="10">
        <v>1367.755294</v>
      </c>
      <c r="W2373" s="4" t="s">
        <v>2935</v>
      </c>
      <c r="X2373" s="4">
        <v>47.97</v>
      </c>
      <c r="Y2373" s="4">
        <v>10.42</v>
      </c>
      <c r="Z2373" s="4" t="s">
        <v>2924</v>
      </c>
      <c r="AA2373" s="10" t="s">
        <v>2924</v>
      </c>
      <c r="AB2373" s="10" t="s">
        <v>2924</v>
      </c>
      <c r="AC2373" s="4" t="s">
        <v>2935</v>
      </c>
      <c r="AD2373" s="4">
        <v>158.580323942029</v>
      </c>
      <c r="AE2373" s="4" t="s">
        <v>2924</v>
      </c>
      <c r="AF2373" s="4" t="s">
        <v>2924</v>
      </c>
      <c r="AG2373" s="4" t="s">
        <v>2924</v>
      </c>
      <c r="AH2373" s="4" t="s">
        <v>2924</v>
      </c>
      <c r="AI2373" s="4">
        <v>8.2983820000000001</v>
      </c>
      <c r="AJ2373" s="4">
        <v>8.2983820000000001</v>
      </c>
    </row>
    <row r="2374" spans="1:36" hidden="1" x14ac:dyDescent="0.3">
      <c r="A2374" s="1" t="s">
        <v>2368</v>
      </c>
      <c r="B2374" s="2">
        <v>5720907</v>
      </c>
      <c r="C2374" s="3" t="s">
        <v>2936</v>
      </c>
      <c r="D2374" s="4">
        <v>1575.94307798</v>
      </c>
      <c r="E2374" s="3" t="s">
        <v>2930</v>
      </c>
      <c r="F2374" s="3" t="s">
        <v>2954</v>
      </c>
      <c r="G2374" s="3" t="s">
        <v>2955</v>
      </c>
      <c r="H2374" s="3" t="s">
        <v>2956</v>
      </c>
      <c r="I2374" s="3"/>
      <c r="J2374" s="4">
        <v>22.413792999999998</v>
      </c>
      <c r="K2374" s="4">
        <v>6.1078619999999999</v>
      </c>
      <c r="L2374" s="4">
        <v>2.1902379999999999</v>
      </c>
      <c r="M2374" s="4">
        <v>0.67817499999999997</v>
      </c>
      <c r="N2374" s="4">
        <v>4.0360849999999999</v>
      </c>
      <c r="O2374" s="4">
        <v>26.683007</v>
      </c>
      <c r="P2374" s="4">
        <v>0.86755599999999999</v>
      </c>
      <c r="Q2374" s="4" t="s">
        <v>2935</v>
      </c>
      <c r="R2374" s="4">
        <v>121.091054</v>
      </c>
      <c r="S2374" s="3" t="s">
        <v>7094</v>
      </c>
      <c r="T2374" s="4">
        <v>16.329999999999998</v>
      </c>
      <c r="U2374" s="4">
        <v>1575.94307798</v>
      </c>
      <c r="V2374" s="10">
        <v>1799.397557</v>
      </c>
      <c r="W2374" s="4">
        <v>4.0416411512553596</v>
      </c>
      <c r="X2374" s="4">
        <v>16.46</v>
      </c>
      <c r="Y2374" s="4">
        <v>13.27</v>
      </c>
      <c r="Z2374" s="4">
        <v>4.0360849999999999</v>
      </c>
      <c r="AA2374" s="10" t="s">
        <v>2935</v>
      </c>
      <c r="AB2374" s="10" t="s">
        <v>2935</v>
      </c>
      <c r="AC2374" s="4">
        <v>51.057715999999999</v>
      </c>
      <c r="AD2374" s="4" t="s">
        <v>2935</v>
      </c>
      <c r="AE2374" s="4" t="s">
        <v>2935</v>
      </c>
      <c r="AF2374" s="4" t="s">
        <v>2935</v>
      </c>
      <c r="AG2374" s="4" t="s">
        <v>2935</v>
      </c>
      <c r="AH2374" s="4" t="s">
        <v>2935</v>
      </c>
      <c r="AI2374" s="4">
        <v>0.86755599999999999</v>
      </c>
      <c r="AJ2374" s="4">
        <v>0.86755599999999999</v>
      </c>
    </row>
    <row r="2375" spans="1:36" hidden="1" x14ac:dyDescent="0.3">
      <c r="A2375" s="1" t="s">
        <v>2369</v>
      </c>
      <c r="B2375" s="2">
        <v>4090270</v>
      </c>
      <c r="C2375" s="3" t="s">
        <v>2919</v>
      </c>
      <c r="D2375" s="4">
        <v>18853.720771159999</v>
      </c>
      <c r="E2375" s="3" t="s">
        <v>2937</v>
      </c>
      <c r="F2375" s="3" t="s">
        <v>2967</v>
      </c>
      <c r="G2375" s="3" t="s">
        <v>3087</v>
      </c>
      <c r="H2375" s="3" t="s">
        <v>3305</v>
      </c>
      <c r="I2375" s="3" t="s">
        <v>2950</v>
      </c>
      <c r="J2375" s="4">
        <v>36.318052000000002</v>
      </c>
      <c r="K2375" s="4">
        <v>3.7057220000000002</v>
      </c>
      <c r="L2375" s="4">
        <v>0.84790699999999997</v>
      </c>
      <c r="M2375" s="4">
        <v>3.7057220000000002</v>
      </c>
      <c r="N2375" s="4">
        <v>27.26361</v>
      </c>
      <c r="O2375" s="4">
        <v>18.232334999999999</v>
      </c>
      <c r="P2375" s="4">
        <v>2.762575</v>
      </c>
      <c r="Q2375" s="4">
        <v>12.335171000000001</v>
      </c>
      <c r="R2375" s="4">
        <v>18.503816</v>
      </c>
      <c r="S2375" s="3" t="s">
        <v>7095</v>
      </c>
      <c r="T2375" s="4">
        <v>76.12</v>
      </c>
      <c r="U2375" s="4">
        <v>18853.720771159999</v>
      </c>
      <c r="V2375" s="10">
        <v>25589.620771000002</v>
      </c>
      <c r="W2375" s="4">
        <v>1.31371518654756</v>
      </c>
      <c r="X2375" s="4">
        <v>77.02</v>
      </c>
      <c r="Y2375" s="4">
        <v>55.325000000000003</v>
      </c>
      <c r="Z2375" s="4">
        <v>27.26361</v>
      </c>
      <c r="AA2375" s="10">
        <v>13.6254609243</v>
      </c>
      <c r="AB2375" s="10">
        <v>14.728047720999999</v>
      </c>
      <c r="AC2375" s="4">
        <v>4.4396360000000001</v>
      </c>
      <c r="AD2375" s="4">
        <v>4.1890793406524001</v>
      </c>
      <c r="AE2375" s="4">
        <v>4.3841979997097003</v>
      </c>
      <c r="AF2375" s="4">
        <v>12.335171000000001</v>
      </c>
      <c r="AG2375" s="4">
        <v>10.586837982778199</v>
      </c>
      <c r="AH2375" s="4">
        <v>11.2690669067717</v>
      </c>
      <c r="AI2375" s="4">
        <v>2.762575</v>
      </c>
      <c r="AJ2375" s="4" t="s">
        <v>2924</v>
      </c>
    </row>
    <row r="2376" spans="1:36" hidden="1" x14ac:dyDescent="0.3">
      <c r="A2376" s="1" t="s">
        <v>2370</v>
      </c>
      <c r="B2376" s="2">
        <v>4811758</v>
      </c>
      <c r="C2376" s="3" t="s">
        <v>2941</v>
      </c>
      <c r="D2376" s="4">
        <v>1314.253465</v>
      </c>
      <c r="E2376" s="3" t="s">
        <v>2920</v>
      </c>
      <c r="F2376" s="3" t="s">
        <v>2961</v>
      </c>
      <c r="G2376" s="3" t="s">
        <v>2962</v>
      </c>
      <c r="H2376" s="3" t="s">
        <v>3090</v>
      </c>
      <c r="I2376" s="3" t="s">
        <v>3246</v>
      </c>
      <c r="J2376" s="4">
        <v>-21.297934999999999</v>
      </c>
      <c r="K2376" s="4">
        <v>-21.460111999999999</v>
      </c>
      <c r="L2376" s="4">
        <v>-12.294543000000001</v>
      </c>
      <c r="M2376" s="4">
        <v>7.5019000000000002E-2</v>
      </c>
      <c r="N2376" s="4">
        <v>60.636364</v>
      </c>
      <c r="O2376" s="4">
        <v>49.683425999999997</v>
      </c>
      <c r="P2376" s="4">
        <v>3.0694889999999999</v>
      </c>
      <c r="Q2376" s="4">
        <v>27.354226000000001</v>
      </c>
      <c r="R2376" s="4">
        <v>35.257717</v>
      </c>
      <c r="S2376" s="3" t="s">
        <v>7096</v>
      </c>
      <c r="T2376" s="4">
        <v>26.68</v>
      </c>
      <c r="U2376" s="4">
        <v>1314.253465</v>
      </c>
      <c r="V2376" s="10">
        <v>1118.2954649999999</v>
      </c>
      <c r="W2376" s="4" t="s">
        <v>2935</v>
      </c>
      <c r="X2376" s="4">
        <v>52.68</v>
      </c>
      <c r="Y2376" s="4">
        <v>25.88</v>
      </c>
      <c r="Z2376" s="4">
        <v>60.636364</v>
      </c>
      <c r="AA2376" s="10">
        <v>38.207074323299999</v>
      </c>
      <c r="AB2376" s="10">
        <v>38.174820071799999</v>
      </c>
      <c r="AC2376" s="4">
        <v>3.2773059999999998</v>
      </c>
      <c r="AD2376" s="4">
        <v>3.0050566335758999</v>
      </c>
      <c r="AE2376" s="4">
        <v>3.2631374129865001</v>
      </c>
      <c r="AF2376" s="4">
        <v>27.354226000000001</v>
      </c>
      <c r="AG2376" s="4">
        <v>22.269571135268801</v>
      </c>
      <c r="AH2376" s="4">
        <v>26.367082416152201</v>
      </c>
      <c r="AI2376" s="4">
        <v>3.0694889999999999</v>
      </c>
      <c r="AJ2376" s="4">
        <v>3.082255</v>
      </c>
    </row>
    <row r="2377" spans="1:36" hidden="1" x14ac:dyDescent="0.3">
      <c r="A2377" s="1" t="s">
        <v>2371</v>
      </c>
      <c r="B2377" s="2">
        <v>4263385</v>
      </c>
      <c r="C2377" s="3" t="s">
        <v>2936</v>
      </c>
      <c r="D2377" s="4">
        <v>6647.1044121599998</v>
      </c>
      <c r="E2377" s="3" t="s">
        <v>2977</v>
      </c>
      <c r="F2377" s="3" t="s">
        <v>2978</v>
      </c>
      <c r="G2377" s="3" t="s">
        <v>3146</v>
      </c>
      <c r="H2377" s="3" t="s">
        <v>3146</v>
      </c>
      <c r="I2377" s="3" t="s">
        <v>2980</v>
      </c>
      <c r="J2377" s="4">
        <v>1.47427</v>
      </c>
      <c r="K2377" s="4">
        <v>-8.5714290000000002</v>
      </c>
      <c r="L2377" s="4">
        <v>-3.5430990000000002</v>
      </c>
      <c r="M2377" s="4">
        <v>0.74565000000000003</v>
      </c>
      <c r="N2377" s="4">
        <v>36.848484848484802</v>
      </c>
      <c r="O2377" s="4">
        <v>16.634747000000001</v>
      </c>
      <c r="P2377" s="4">
        <v>2.016807</v>
      </c>
      <c r="Q2377" s="4">
        <v>17.232558000000001</v>
      </c>
      <c r="R2377" s="4">
        <v>21.918617999999999</v>
      </c>
      <c r="S2377" s="3" t="s">
        <v>7097</v>
      </c>
      <c r="T2377" s="4">
        <v>36.479999999999997</v>
      </c>
      <c r="U2377" s="4">
        <v>6647.1044121599998</v>
      </c>
      <c r="V2377" s="10">
        <v>9577.5454119999995</v>
      </c>
      <c r="W2377" s="4">
        <v>4.0570065789473704</v>
      </c>
      <c r="X2377" s="4">
        <v>41.63</v>
      </c>
      <c r="Y2377" s="4">
        <v>34.090000000000003</v>
      </c>
      <c r="Z2377" s="4">
        <v>36.885742999999998</v>
      </c>
      <c r="AA2377" s="10">
        <v>36.870830806500003</v>
      </c>
      <c r="AB2377" s="10">
        <v>38.446945744200001</v>
      </c>
      <c r="AC2377" s="4">
        <v>12.746843999999999</v>
      </c>
      <c r="AD2377" s="4">
        <v>11.7890061770284</v>
      </c>
      <c r="AE2377" s="4">
        <v>12.5757897492864</v>
      </c>
      <c r="AF2377" s="4">
        <v>17.232558000000001</v>
      </c>
      <c r="AG2377" s="4">
        <v>16.431946008424301</v>
      </c>
      <c r="AH2377" s="4">
        <v>17.193134763127599</v>
      </c>
      <c r="AI2377" s="4">
        <v>2.016807</v>
      </c>
      <c r="AJ2377" s="4">
        <v>2.3062330000000002</v>
      </c>
    </row>
    <row r="2378" spans="1:36" hidden="1" x14ac:dyDescent="0.3">
      <c r="A2378" s="1" t="s">
        <v>2372</v>
      </c>
      <c r="B2378" s="2">
        <v>14390883</v>
      </c>
      <c r="C2378" s="3" t="s">
        <v>2919</v>
      </c>
      <c r="D2378" s="4">
        <v>872.31491603999996</v>
      </c>
      <c r="E2378" s="3" t="s">
        <v>3107</v>
      </c>
      <c r="F2378" s="3" t="s">
        <v>3108</v>
      </c>
      <c r="G2378" s="3" t="s">
        <v>3328</v>
      </c>
      <c r="H2378" s="3" t="s">
        <v>3436</v>
      </c>
      <c r="I2378" s="3" t="s">
        <v>3866</v>
      </c>
      <c r="J2378" s="4">
        <v>49.521988999999998</v>
      </c>
      <c r="K2378" s="4">
        <v>13.00578</v>
      </c>
      <c r="L2378" s="4">
        <v>21.617418000000001</v>
      </c>
      <c r="M2378" s="4">
        <v>7.1232879999999996</v>
      </c>
      <c r="N2378" s="4" t="s">
        <v>2924</v>
      </c>
      <c r="O2378" s="4">
        <v>9.4902909999999991</v>
      </c>
      <c r="P2378" s="4">
        <v>3.0158119999999999</v>
      </c>
      <c r="Q2378" s="4">
        <v>8.3819250000000007</v>
      </c>
      <c r="R2378" s="4">
        <v>13.316114000000001</v>
      </c>
      <c r="S2378" s="3" t="s">
        <v>7098</v>
      </c>
      <c r="T2378" s="4">
        <v>7.82</v>
      </c>
      <c r="U2378" s="4">
        <v>872.31491603999996</v>
      </c>
      <c r="V2378" s="10">
        <v>2979.1959160000001</v>
      </c>
      <c r="W2378" s="4" t="s">
        <v>2935</v>
      </c>
      <c r="X2378" s="4">
        <v>7.99</v>
      </c>
      <c r="Y2378" s="4">
        <v>4.88</v>
      </c>
      <c r="Z2378" s="4" t="s">
        <v>2924</v>
      </c>
      <c r="AA2378" s="10">
        <v>9.0582647977999997</v>
      </c>
      <c r="AB2378" s="10">
        <v>10.1999556523</v>
      </c>
      <c r="AC2378" s="4">
        <v>1.1003890000000001</v>
      </c>
      <c r="AD2378" s="4">
        <v>1.0470653997832999</v>
      </c>
      <c r="AE2378" s="4">
        <v>1.0639462826671</v>
      </c>
      <c r="AF2378" s="4">
        <v>8.3819250000000007</v>
      </c>
      <c r="AG2378" s="4">
        <v>6.8327501742478001</v>
      </c>
      <c r="AH2378" s="4">
        <v>7.1808889076252997</v>
      </c>
      <c r="AI2378" s="4">
        <v>3.0158119999999999</v>
      </c>
      <c r="AJ2378" s="4" t="s">
        <v>2924</v>
      </c>
    </row>
    <row r="2379" spans="1:36" hidden="1" x14ac:dyDescent="0.3">
      <c r="A2379" s="1" t="s">
        <v>2373</v>
      </c>
      <c r="B2379" s="2">
        <v>4071063</v>
      </c>
      <c r="C2379" s="3" t="s">
        <v>2936</v>
      </c>
      <c r="D2379" s="4">
        <v>719.86128050000002</v>
      </c>
      <c r="E2379" s="3" t="s">
        <v>2925</v>
      </c>
      <c r="F2379" s="3" t="s">
        <v>3012</v>
      </c>
      <c r="G2379" s="3" t="s">
        <v>3013</v>
      </c>
      <c r="H2379" s="3" t="s">
        <v>3014</v>
      </c>
      <c r="I2379" s="3" t="s">
        <v>3015</v>
      </c>
      <c r="J2379" s="4">
        <v>-7.1708679999999996</v>
      </c>
      <c r="K2379" s="4">
        <v>6.6623749999999999</v>
      </c>
      <c r="L2379" s="4">
        <v>13.726836</v>
      </c>
      <c r="M2379" s="4">
        <v>-9.0442999999999996E-2</v>
      </c>
      <c r="N2379" s="4">
        <v>11.920863000000001</v>
      </c>
      <c r="O2379" s="4">
        <v>16.142230999999999</v>
      </c>
      <c r="P2379" s="4">
        <v>1.126789</v>
      </c>
      <c r="Q2379" s="4">
        <v>4.9982939999999996</v>
      </c>
      <c r="R2379" s="4">
        <v>12.601511</v>
      </c>
      <c r="S2379" s="3" t="s">
        <v>7099</v>
      </c>
      <c r="T2379" s="4">
        <v>33.14</v>
      </c>
      <c r="U2379" s="4">
        <v>719.86128050000002</v>
      </c>
      <c r="V2379" s="10">
        <v>954.07928000000004</v>
      </c>
      <c r="W2379" s="4">
        <v>3.50030175015088</v>
      </c>
      <c r="X2379" s="4">
        <v>41.704999999999998</v>
      </c>
      <c r="Y2379" s="4">
        <v>26.09</v>
      </c>
      <c r="Z2379" s="4">
        <v>20.331288000000001</v>
      </c>
      <c r="AA2379" s="10">
        <v>9.9221556886000002</v>
      </c>
      <c r="AB2379" s="10">
        <v>10.7947882736</v>
      </c>
      <c r="AC2379" s="4">
        <v>0.67605099999999996</v>
      </c>
      <c r="AD2379" s="4">
        <v>0.66333816310920002</v>
      </c>
      <c r="AE2379" s="4">
        <v>0.67521534324129995</v>
      </c>
      <c r="AF2379" s="4">
        <v>4.9982939999999996</v>
      </c>
      <c r="AG2379" s="4">
        <v>6.9742637426901002</v>
      </c>
      <c r="AH2379" s="4">
        <v>7.4305239875389004</v>
      </c>
      <c r="AI2379" s="4">
        <v>1.126789</v>
      </c>
      <c r="AJ2379" s="4">
        <v>1.720933</v>
      </c>
    </row>
    <row r="2380" spans="1:36" hidden="1" x14ac:dyDescent="0.3">
      <c r="A2380" s="1" t="s">
        <v>2374</v>
      </c>
      <c r="B2380" s="2">
        <v>7390107</v>
      </c>
      <c r="C2380" s="3" t="s">
        <v>2936</v>
      </c>
      <c r="D2380" s="4">
        <v>9585.6703158</v>
      </c>
      <c r="E2380" s="3" t="s">
        <v>2937</v>
      </c>
      <c r="F2380" s="3" t="s">
        <v>2938</v>
      </c>
      <c r="G2380" s="3" t="s">
        <v>2952</v>
      </c>
      <c r="H2380" s="3" t="s">
        <v>2952</v>
      </c>
      <c r="I2380" s="3" t="s">
        <v>3867</v>
      </c>
      <c r="J2380" s="4">
        <v>-12.48855</v>
      </c>
      <c r="K2380" s="4">
        <v>-12.48855</v>
      </c>
      <c r="L2380" s="4">
        <v>-8.0526149999999994</v>
      </c>
      <c r="M2380" s="4">
        <v>1.811723</v>
      </c>
      <c r="N2380" s="4" t="s">
        <v>2924</v>
      </c>
      <c r="O2380" s="4">
        <v>194.96598599999999</v>
      </c>
      <c r="P2380" s="4">
        <v>6.9243779999999999</v>
      </c>
      <c r="Q2380" s="4">
        <v>21.550139999999999</v>
      </c>
      <c r="R2380" s="4" t="s">
        <v>2935</v>
      </c>
      <c r="S2380" s="3" t="s">
        <v>7100</v>
      </c>
      <c r="T2380" s="4">
        <v>28.66</v>
      </c>
      <c r="U2380" s="4">
        <v>9585.6703158</v>
      </c>
      <c r="V2380" s="10">
        <v>13176.364315000001</v>
      </c>
      <c r="W2380" s="4" t="s">
        <v>2935</v>
      </c>
      <c r="X2380" s="4">
        <v>34.380000000000003</v>
      </c>
      <c r="Y2380" s="4">
        <v>26.78</v>
      </c>
      <c r="Z2380" s="4" t="s">
        <v>2924</v>
      </c>
      <c r="AA2380" s="10">
        <v>38.698352687000003</v>
      </c>
      <c r="AB2380" s="10" t="s">
        <v>2935</v>
      </c>
      <c r="AC2380" s="4">
        <v>2.643033</v>
      </c>
      <c r="AD2380" s="4">
        <v>2.3004081531570999</v>
      </c>
      <c r="AE2380" s="4">
        <v>2.5385762397714</v>
      </c>
      <c r="AF2380" s="4">
        <v>21.550139999999999</v>
      </c>
      <c r="AG2380" s="4">
        <v>17.687304347324201</v>
      </c>
      <c r="AH2380" s="4">
        <v>19.4657092927519</v>
      </c>
      <c r="AI2380" s="4">
        <v>6.9243779999999999</v>
      </c>
      <c r="AJ2380" s="4" t="s">
        <v>2924</v>
      </c>
    </row>
    <row r="2381" spans="1:36" hidden="1" x14ac:dyDescent="0.3">
      <c r="A2381" s="1" t="s">
        <v>2375</v>
      </c>
      <c r="B2381" s="2">
        <v>4150603</v>
      </c>
      <c r="C2381" s="3" t="s">
        <v>2936</v>
      </c>
      <c r="D2381" s="4">
        <v>2472.1564309</v>
      </c>
      <c r="E2381" s="3" t="s">
        <v>2937</v>
      </c>
      <c r="F2381" s="3" t="s">
        <v>2938</v>
      </c>
      <c r="G2381" s="3" t="s">
        <v>3047</v>
      </c>
      <c r="H2381" s="3" t="s">
        <v>3071</v>
      </c>
      <c r="I2381" s="3" t="s">
        <v>3868</v>
      </c>
      <c r="J2381" s="4">
        <v>47.900252999999999</v>
      </c>
      <c r="K2381" s="4">
        <v>19.674816</v>
      </c>
      <c r="L2381" s="4">
        <v>18.079519999999999</v>
      </c>
      <c r="M2381" s="4">
        <v>1.161813</v>
      </c>
      <c r="N2381" s="4">
        <v>33.380097999999997</v>
      </c>
      <c r="O2381" s="4">
        <v>33.760106</v>
      </c>
      <c r="P2381" s="4">
        <v>3.6733449999999999</v>
      </c>
      <c r="Q2381" s="4">
        <v>16.463277999999999</v>
      </c>
      <c r="R2381" s="4">
        <v>31.02216</v>
      </c>
      <c r="S2381" s="3" t="s">
        <v>7101</v>
      </c>
      <c r="T2381" s="4">
        <v>204.62</v>
      </c>
      <c r="U2381" s="4">
        <v>2472.1564309</v>
      </c>
      <c r="V2381" s="10">
        <v>2492.22343</v>
      </c>
      <c r="W2381" s="4">
        <v>0.62554979962858004</v>
      </c>
      <c r="X2381" s="4">
        <v>211.89500000000001</v>
      </c>
      <c r="Y2381" s="4">
        <v>131.96</v>
      </c>
      <c r="Z2381" s="4">
        <v>33.577289</v>
      </c>
      <c r="AA2381" s="10" t="s">
        <v>2935</v>
      </c>
      <c r="AB2381" s="10">
        <v>26.253528355099998</v>
      </c>
      <c r="AC2381" s="4">
        <v>3.5284369999999998</v>
      </c>
      <c r="AD2381" s="4">
        <v>2.6217514321375002</v>
      </c>
      <c r="AE2381" s="4">
        <v>3.1239654734991</v>
      </c>
      <c r="AF2381" s="4">
        <v>16.463277999999999</v>
      </c>
      <c r="AG2381" s="4">
        <v>11.4945901228298</v>
      </c>
      <c r="AH2381" s="4">
        <v>14.015617295475799</v>
      </c>
      <c r="AI2381" s="4">
        <v>3.6733449999999999</v>
      </c>
      <c r="AJ2381" s="4">
        <v>8.4254300000000004</v>
      </c>
    </row>
    <row r="2382" spans="1:36" hidden="1" x14ac:dyDescent="0.3">
      <c r="A2382" s="1" t="s">
        <v>2376</v>
      </c>
      <c r="B2382" s="2">
        <v>4102347</v>
      </c>
      <c r="C2382" s="3" t="s">
        <v>2936</v>
      </c>
      <c r="D2382" s="4">
        <v>13759.125754500001</v>
      </c>
      <c r="E2382" s="3" t="s">
        <v>2937</v>
      </c>
      <c r="F2382" s="3" t="s">
        <v>2938</v>
      </c>
      <c r="G2382" s="3" t="s">
        <v>3047</v>
      </c>
      <c r="H2382" s="3" t="s">
        <v>3071</v>
      </c>
      <c r="I2382" s="3" t="s">
        <v>3094</v>
      </c>
      <c r="J2382" s="4">
        <v>-2.3629799999999999</v>
      </c>
      <c r="K2382" s="4">
        <v>-9.1325599999999998</v>
      </c>
      <c r="L2382" s="4">
        <v>-14.862158000000001</v>
      </c>
      <c r="M2382" s="4">
        <v>4.4470450000000001</v>
      </c>
      <c r="N2382" s="4" t="s">
        <v>2924</v>
      </c>
      <c r="O2382" s="4">
        <v>16.055046000000001</v>
      </c>
      <c r="P2382" s="4">
        <v>1.5529299999999999</v>
      </c>
      <c r="Q2382" s="4">
        <v>11.058545000000001</v>
      </c>
      <c r="R2382" s="4">
        <v>11.36032</v>
      </c>
      <c r="S2382" s="3" t="s">
        <v>7102</v>
      </c>
      <c r="T2382" s="4">
        <v>89.25</v>
      </c>
      <c r="U2382" s="4">
        <v>13759.125754500001</v>
      </c>
      <c r="V2382" s="10">
        <v>20466.325754000001</v>
      </c>
      <c r="W2382" s="4">
        <v>3.6750700280111999</v>
      </c>
      <c r="X2382" s="4">
        <v>110.88</v>
      </c>
      <c r="Y2382" s="4">
        <v>77.7</v>
      </c>
      <c r="Z2382" s="4" t="s">
        <v>2924</v>
      </c>
      <c r="AA2382" s="10">
        <v>17.2921550772</v>
      </c>
      <c r="AB2382" s="10">
        <v>21.525267166500001</v>
      </c>
      <c r="AC2382" s="4">
        <v>1.3305629999999999</v>
      </c>
      <c r="AD2382" s="4">
        <v>1.346753575965</v>
      </c>
      <c r="AE2382" s="4">
        <v>1.3405190785315999</v>
      </c>
      <c r="AF2382" s="4">
        <v>11.058545000000001</v>
      </c>
      <c r="AG2382" s="4">
        <v>11.5311903446045</v>
      </c>
      <c r="AH2382" s="4">
        <v>12.600567830447201</v>
      </c>
      <c r="AI2382" s="4">
        <v>1.5529299999999999</v>
      </c>
      <c r="AJ2382" s="4" t="s">
        <v>2924</v>
      </c>
    </row>
    <row r="2383" spans="1:36" hidden="1" x14ac:dyDescent="0.3">
      <c r="A2383" s="1" t="s">
        <v>2377</v>
      </c>
      <c r="B2383" s="2">
        <v>4995023</v>
      </c>
      <c r="C2383" s="3" t="s">
        <v>2919</v>
      </c>
      <c r="D2383" s="4">
        <v>2213.71546941</v>
      </c>
      <c r="E2383" s="3" t="s">
        <v>2937</v>
      </c>
      <c r="F2383" s="3" t="s">
        <v>3060</v>
      </c>
      <c r="G2383" s="3" t="s">
        <v>3340</v>
      </c>
      <c r="H2383" s="3" t="s">
        <v>3340</v>
      </c>
      <c r="I2383" s="3" t="s">
        <v>3341</v>
      </c>
      <c r="J2383" s="4">
        <v>-7.9545459999999997</v>
      </c>
      <c r="K2383" s="4">
        <v>-12.205467000000001</v>
      </c>
      <c r="L2383" s="4">
        <v>-6.4289300000000003</v>
      </c>
      <c r="M2383" s="4">
        <v>-8.1813699999999994</v>
      </c>
      <c r="N2383" s="4">
        <v>6.2453909999999997</v>
      </c>
      <c r="O2383" s="4" t="s">
        <v>2935</v>
      </c>
      <c r="P2383" s="4">
        <v>0.86510299999999996</v>
      </c>
      <c r="Q2383" s="4">
        <v>6.0262079999999996</v>
      </c>
      <c r="R2383" s="4" t="s">
        <v>2935</v>
      </c>
      <c r="S2383" s="3" t="s">
        <v>7103</v>
      </c>
      <c r="T2383" s="4">
        <v>18.63</v>
      </c>
      <c r="U2383" s="4">
        <v>2213.71546941</v>
      </c>
      <c r="V2383" s="10">
        <v>3204.4724689999998</v>
      </c>
      <c r="W2383" s="4">
        <v>13.419216317767001</v>
      </c>
      <c r="X2383" s="4">
        <v>27.47</v>
      </c>
      <c r="Y2383" s="4">
        <v>18.52</v>
      </c>
      <c r="Z2383" s="4">
        <v>6.2453909999999997</v>
      </c>
      <c r="AA2383" s="10">
        <v>9.7708082025999996</v>
      </c>
      <c r="AB2383" s="10">
        <v>6.7745454545000001</v>
      </c>
      <c r="AC2383" s="4">
        <v>2.6266099999999999</v>
      </c>
      <c r="AD2383" s="4">
        <v>3.5073507994957001</v>
      </c>
      <c r="AE2383" s="4">
        <v>3.2298592922312999</v>
      </c>
      <c r="AF2383" s="4">
        <v>6.0262079999999996</v>
      </c>
      <c r="AG2383" s="4">
        <v>7.9783383427121999</v>
      </c>
      <c r="AH2383" s="4">
        <v>5.9463478551898001</v>
      </c>
      <c r="AI2383" s="4">
        <v>0.86510299999999996</v>
      </c>
      <c r="AJ2383" s="4">
        <v>0.86510299999999996</v>
      </c>
    </row>
    <row r="2384" spans="1:36" hidden="1" x14ac:dyDescent="0.3">
      <c r="A2384" s="1" t="s">
        <v>2378</v>
      </c>
      <c r="B2384" s="2">
        <v>4071032</v>
      </c>
      <c r="C2384" s="3" t="s">
        <v>2919</v>
      </c>
      <c r="D2384" s="4">
        <v>116214.5</v>
      </c>
      <c r="E2384" s="3" t="s">
        <v>2925</v>
      </c>
      <c r="F2384" s="3" t="s">
        <v>2981</v>
      </c>
      <c r="G2384" s="3" t="s">
        <v>2982</v>
      </c>
      <c r="H2384" s="3" t="s">
        <v>3174</v>
      </c>
      <c r="I2384" s="3" t="s">
        <v>3480</v>
      </c>
      <c r="J2384" s="4">
        <v>-0.27242699999999997</v>
      </c>
      <c r="K2384" s="4">
        <v>10.894731</v>
      </c>
      <c r="L2384" s="4">
        <v>5.8665570000000002</v>
      </c>
      <c r="M2384" s="4">
        <v>4.145499</v>
      </c>
      <c r="N2384" s="4">
        <v>30.966767000000001</v>
      </c>
      <c r="O2384" s="4">
        <v>35.018791</v>
      </c>
      <c r="P2384" s="4" t="s">
        <v>2924</v>
      </c>
      <c r="Q2384" s="4">
        <v>13.746850999999999</v>
      </c>
      <c r="R2384" s="4">
        <v>55.049967000000002</v>
      </c>
      <c r="S2384" s="3" t="s">
        <v>7104</v>
      </c>
      <c r="T2384" s="5" t="s">
        <v>4309</v>
      </c>
      <c r="U2384" s="4">
        <v>116214.5</v>
      </c>
      <c r="V2384" s="10">
        <v>138500.9</v>
      </c>
      <c r="W2384" s="4">
        <v>2.38048780487805</v>
      </c>
      <c r="X2384" s="5" t="s">
        <v>7105</v>
      </c>
      <c r="Y2384" s="4">
        <v>71.55</v>
      </c>
      <c r="Z2384" s="4">
        <v>30.966767000000001</v>
      </c>
      <c r="AA2384" s="10">
        <v>32.888404029999997</v>
      </c>
      <c r="AB2384" s="10">
        <v>32.888404029999997</v>
      </c>
      <c r="AC2384" s="4">
        <v>3.8285089999999999</v>
      </c>
      <c r="AD2384" s="4">
        <v>3.7133440940179998</v>
      </c>
      <c r="AE2384" s="4">
        <v>3.7133440940179998</v>
      </c>
      <c r="AF2384" s="4">
        <v>13.746850999999999</v>
      </c>
      <c r="AG2384" s="4">
        <v>20.454853164830698</v>
      </c>
      <c r="AH2384" s="4">
        <v>20.454853164830698</v>
      </c>
      <c r="AI2384" s="4" t="s">
        <v>2924</v>
      </c>
      <c r="AJ2384" s="4" t="s">
        <v>2924</v>
      </c>
    </row>
    <row r="2385" spans="1:36" hidden="1" x14ac:dyDescent="0.3">
      <c r="A2385" s="1" t="s">
        <v>2379</v>
      </c>
      <c r="B2385" s="2">
        <v>4235133</v>
      </c>
      <c r="C2385" s="3" t="s">
        <v>2936</v>
      </c>
      <c r="D2385" s="4">
        <v>6716.2168615199998</v>
      </c>
      <c r="E2385" s="3" t="s">
        <v>2930</v>
      </c>
      <c r="F2385" s="3" t="s">
        <v>2954</v>
      </c>
      <c r="G2385" s="3" t="s">
        <v>3052</v>
      </c>
      <c r="H2385" s="3" t="s">
        <v>3053</v>
      </c>
      <c r="I2385" s="3" t="s">
        <v>2972</v>
      </c>
      <c r="J2385" s="4">
        <v>0.100503</v>
      </c>
      <c r="K2385" s="4">
        <v>-0.79681299999999999</v>
      </c>
      <c r="L2385" s="4">
        <v>0.30211500000000002</v>
      </c>
      <c r="M2385" s="4">
        <v>2.311248</v>
      </c>
      <c r="N2385" s="4">
        <v>17.025641025641001</v>
      </c>
      <c r="O2385" s="4">
        <v>17.736945776619599</v>
      </c>
      <c r="P2385" s="4">
        <v>1.0271749999999999</v>
      </c>
      <c r="Q2385" s="4" t="s">
        <v>2935</v>
      </c>
      <c r="R2385" s="4" t="s">
        <v>2935</v>
      </c>
      <c r="S2385" s="3" t="s">
        <v>7106</v>
      </c>
      <c r="T2385" s="4">
        <v>19.920000000000002</v>
      </c>
      <c r="U2385" s="4">
        <v>6716.2168615199998</v>
      </c>
      <c r="V2385" s="10" t="s">
        <v>2935</v>
      </c>
      <c r="W2385" s="4">
        <v>9.6385542168674707</v>
      </c>
      <c r="X2385" s="4">
        <v>22.29</v>
      </c>
      <c r="Y2385" s="4">
        <v>18.43</v>
      </c>
      <c r="Z2385" s="4">
        <v>16.867062000000001</v>
      </c>
      <c r="AA2385" s="10">
        <v>10.322313192999999</v>
      </c>
      <c r="AB2385" s="10">
        <v>9.9045346062000004</v>
      </c>
      <c r="AC2385" s="4" t="s">
        <v>2935</v>
      </c>
      <c r="AD2385" s="4" t="s">
        <v>2935</v>
      </c>
      <c r="AE2385" s="4" t="s">
        <v>2935</v>
      </c>
      <c r="AF2385" s="4" t="s">
        <v>2935</v>
      </c>
      <c r="AG2385" s="4" t="s">
        <v>2935</v>
      </c>
      <c r="AH2385" s="4" t="s">
        <v>2935</v>
      </c>
      <c r="AI2385" s="4">
        <v>1.0271749999999999</v>
      </c>
      <c r="AJ2385" s="4">
        <v>1.076524</v>
      </c>
    </row>
    <row r="2386" spans="1:36" hidden="1" x14ac:dyDescent="0.3">
      <c r="A2386" s="1" t="s">
        <v>2380</v>
      </c>
      <c r="B2386" s="2">
        <v>100447</v>
      </c>
      <c r="C2386" s="3" t="s">
        <v>2936</v>
      </c>
      <c r="D2386" s="4">
        <v>28582.1756025</v>
      </c>
      <c r="E2386" s="3" t="s">
        <v>2930</v>
      </c>
      <c r="F2386" s="3" t="s">
        <v>2954</v>
      </c>
      <c r="G2386" s="3" t="s">
        <v>2955</v>
      </c>
      <c r="H2386" s="3" t="s">
        <v>2956</v>
      </c>
      <c r="I2386" s="3" t="s">
        <v>2972</v>
      </c>
      <c r="J2386" s="4">
        <v>38.533673999999998</v>
      </c>
      <c r="K2386" s="4">
        <v>18.095929999999999</v>
      </c>
      <c r="L2386" s="4">
        <v>8.5021140000000006</v>
      </c>
      <c r="M2386" s="4">
        <v>2.1156259999999998</v>
      </c>
      <c r="N2386" s="4">
        <v>15.463918</v>
      </c>
      <c r="O2386" s="4" t="s">
        <v>2924</v>
      </c>
      <c r="P2386" s="4">
        <v>1.2464679999999999</v>
      </c>
      <c r="Q2386" s="4" t="s">
        <v>2935</v>
      </c>
      <c r="R2386" s="4" t="s">
        <v>2935</v>
      </c>
      <c r="S2386" s="3" t="s">
        <v>7107</v>
      </c>
      <c r="T2386" s="4">
        <v>97.5</v>
      </c>
      <c r="U2386" s="4">
        <v>28582.1756025</v>
      </c>
      <c r="V2386" s="10" t="s">
        <v>2935</v>
      </c>
      <c r="W2386" s="4">
        <v>3.1179487179487202</v>
      </c>
      <c r="X2386" s="4">
        <v>98.45</v>
      </c>
      <c r="Y2386" s="4">
        <v>69.56</v>
      </c>
      <c r="Z2386" s="4">
        <v>15.463918</v>
      </c>
      <c r="AA2386" s="10">
        <v>10.6429429101</v>
      </c>
      <c r="AB2386" s="10">
        <v>11.642208079</v>
      </c>
      <c r="AC2386" s="4" t="s">
        <v>2935</v>
      </c>
      <c r="AD2386" s="4" t="s">
        <v>2935</v>
      </c>
      <c r="AE2386" s="4" t="s">
        <v>2935</v>
      </c>
      <c r="AF2386" s="4" t="s">
        <v>2935</v>
      </c>
      <c r="AG2386" s="4" t="s">
        <v>2935</v>
      </c>
      <c r="AH2386" s="4" t="s">
        <v>2935</v>
      </c>
      <c r="AI2386" s="4">
        <v>1.2464679999999999</v>
      </c>
      <c r="AJ2386" s="4">
        <v>2.0469430000000002</v>
      </c>
    </row>
    <row r="2387" spans="1:36" hidden="1" x14ac:dyDescent="0.3">
      <c r="A2387" s="1" t="s">
        <v>2381</v>
      </c>
      <c r="B2387" s="2">
        <v>4120616</v>
      </c>
      <c r="C2387" s="3" t="s">
        <v>2919</v>
      </c>
      <c r="D2387" s="4">
        <v>21857.813932149998</v>
      </c>
      <c r="E2387" s="3" t="s">
        <v>3033</v>
      </c>
      <c r="F2387" s="3" t="s">
        <v>3033</v>
      </c>
      <c r="G2387" s="3" t="s">
        <v>3054</v>
      </c>
      <c r="H2387" s="3" t="s">
        <v>3084</v>
      </c>
      <c r="I2387" s="3" t="s">
        <v>3085</v>
      </c>
      <c r="J2387" s="4">
        <v>28.762332000000001</v>
      </c>
      <c r="K2387" s="4">
        <v>20.707920000000001</v>
      </c>
      <c r="L2387" s="4">
        <v>8.9301969999999997</v>
      </c>
      <c r="M2387" s="4">
        <v>2.9840040000000001</v>
      </c>
      <c r="N2387" s="4">
        <v>12.965773</v>
      </c>
      <c r="O2387" s="4">
        <v>52.359591999999999</v>
      </c>
      <c r="P2387" s="4">
        <v>2.4194469999999999</v>
      </c>
      <c r="Q2387" s="4">
        <v>8.6597919999999995</v>
      </c>
      <c r="R2387" s="4">
        <v>163.580873</v>
      </c>
      <c r="S2387" s="3" t="s">
        <v>7108</v>
      </c>
      <c r="T2387" s="4">
        <v>143.57</v>
      </c>
      <c r="U2387" s="4">
        <v>21857.813932149998</v>
      </c>
      <c r="V2387" s="10">
        <v>23878.942932000002</v>
      </c>
      <c r="W2387" s="4">
        <v>1.28160479208748</v>
      </c>
      <c r="X2387" s="4">
        <v>155.56</v>
      </c>
      <c r="Y2387" s="5" t="s">
        <v>7109</v>
      </c>
      <c r="Z2387" s="4">
        <v>12.965773</v>
      </c>
      <c r="AA2387" s="10">
        <v>15.639774287</v>
      </c>
      <c r="AB2387" s="10">
        <v>14.1525522304</v>
      </c>
      <c r="AC2387" s="4">
        <v>1.3338939999999999</v>
      </c>
      <c r="AD2387" s="4">
        <v>1.3428166477361001</v>
      </c>
      <c r="AE2387" s="4">
        <v>1.3419255775534999</v>
      </c>
      <c r="AF2387" s="4">
        <v>8.6597919999999995</v>
      </c>
      <c r="AG2387" s="4">
        <v>9.6417218729477998</v>
      </c>
      <c r="AH2387" s="4">
        <v>9.3255748140628008</v>
      </c>
      <c r="AI2387" s="4">
        <v>2.4194469999999999</v>
      </c>
      <c r="AJ2387" s="4">
        <v>2.6253519999999999</v>
      </c>
    </row>
    <row r="2388" spans="1:36" hidden="1" x14ac:dyDescent="0.3">
      <c r="A2388" s="1" t="s">
        <v>2382</v>
      </c>
      <c r="B2388" s="2">
        <v>4042041</v>
      </c>
      <c r="C2388" s="3" t="s">
        <v>2936</v>
      </c>
      <c r="D2388" s="4">
        <v>787.56284564999999</v>
      </c>
      <c r="E2388" s="3" t="s">
        <v>2937</v>
      </c>
      <c r="F2388" s="3" t="s">
        <v>2938</v>
      </c>
      <c r="G2388" s="3" t="s">
        <v>2939</v>
      </c>
      <c r="H2388" s="3" t="s">
        <v>2939</v>
      </c>
      <c r="I2388" s="3" t="s">
        <v>3310</v>
      </c>
      <c r="J2388" s="4">
        <v>6.4298679999999999</v>
      </c>
      <c r="K2388" s="4">
        <v>5.2566800000000002</v>
      </c>
      <c r="L2388" s="4">
        <v>0.121951</v>
      </c>
      <c r="M2388" s="4">
        <v>1.2757540000000001</v>
      </c>
      <c r="N2388" s="4">
        <v>4.2137140000000004</v>
      </c>
      <c r="O2388" s="4">
        <v>2.8361200000000002</v>
      </c>
      <c r="P2388" s="4">
        <v>0.75510900000000003</v>
      </c>
      <c r="Q2388" s="4">
        <v>2.7012580000000002</v>
      </c>
      <c r="R2388" s="4" t="s">
        <v>2924</v>
      </c>
      <c r="S2388" s="3" t="s">
        <v>7110</v>
      </c>
      <c r="T2388" s="4">
        <v>41.05</v>
      </c>
      <c r="U2388" s="4">
        <v>787.56284564999999</v>
      </c>
      <c r="V2388" s="10">
        <v>784.88284499999997</v>
      </c>
      <c r="W2388" s="4" t="s">
        <v>2935</v>
      </c>
      <c r="X2388" s="4">
        <v>42.58</v>
      </c>
      <c r="Y2388" s="4">
        <v>33.119999999999997</v>
      </c>
      <c r="Z2388" s="4">
        <v>4.2137140000000004</v>
      </c>
      <c r="AA2388" s="10" t="s">
        <v>2935</v>
      </c>
      <c r="AB2388" s="10" t="s">
        <v>2935</v>
      </c>
      <c r="AC2388" s="4">
        <v>0.393063</v>
      </c>
      <c r="AD2388" s="4" t="s">
        <v>2935</v>
      </c>
      <c r="AE2388" s="4" t="s">
        <v>2935</v>
      </c>
      <c r="AF2388" s="4">
        <v>2.7012580000000002</v>
      </c>
      <c r="AG2388" s="4" t="s">
        <v>2935</v>
      </c>
      <c r="AH2388" s="4" t="s">
        <v>2935</v>
      </c>
      <c r="AI2388" s="4">
        <v>0.75510900000000003</v>
      </c>
      <c r="AJ2388" s="4">
        <v>0.99011099999999996</v>
      </c>
    </row>
    <row r="2389" spans="1:36" hidden="1" x14ac:dyDescent="0.3">
      <c r="A2389" s="1" t="s">
        <v>2383</v>
      </c>
      <c r="B2389" s="2">
        <v>4001605</v>
      </c>
      <c r="C2389" s="3" t="s">
        <v>2936</v>
      </c>
      <c r="D2389" s="4">
        <v>1512.3821521299999</v>
      </c>
      <c r="E2389" s="3" t="s">
        <v>2937</v>
      </c>
      <c r="F2389" s="3" t="s">
        <v>2967</v>
      </c>
      <c r="G2389" s="3" t="s">
        <v>2968</v>
      </c>
      <c r="H2389" s="3" t="s">
        <v>2988</v>
      </c>
      <c r="I2389" s="3" t="s">
        <v>3869</v>
      </c>
      <c r="J2389" s="4">
        <v>10.399334</v>
      </c>
      <c r="K2389" s="4">
        <v>-1.33829</v>
      </c>
      <c r="L2389" s="4">
        <v>3.5909450000000001</v>
      </c>
      <c r="M2389" s="4">
        <v>0.30234299999999997</v>
      </c>
      <c r="N2389" s="4">
        <v>12.518867999999999</v>
      </c>
      <c r="O2389" s="4">
        <v>8.4630100000000006</v>
      </c>
      <c r="P2389" s="4">
        <v>1.6206640000000001</v>
      </c>
      <c r="Q2389" s="4">
        <v>6.3607909999999999</v>
      </c>
      <c r="R2389" s="4">
        <v>6.6587769999999997</v>
      </c>
      <c r="S2389" s="3" t="s">
        <v>7111</v>
      </c>
      <c r="T2389" s="4">
        <v>13.27</v>
      </c>
      <c r="U2389" s="4">
        <v>1512.3821521299999</v>
      </c>
      <c r="V2389" s="10">
        <v>1787.3821519999999</v>
      </c>
      <c r="W2389" s="4">
        <v>3.0143180105501099</v>
      </c>
      <c r="X2389" s="4">
        <v>14.74</v>
      </c>
      <c r="Y2389" s="5" t="s">
        <v>7112</v>
      </c>
      <c r="Z2389" s="4">
        <v>12.518867999999999</v>
      </c>
      <c r="AA2389" s="10">
        <v>12.710727969300001</v>
      </c>
      <c r="AB2389" s="10">
        <v>13.431174089000001</v>
      </c>
      <c r="AC2389" s="4">
        <v>0.56991999999999998</v>
      </c>
      <c r="AD2389" s="4">
        <v>0.54378549921279995</v>
      </c>
      <c r="AE2389" s="4">
        <v>0.55639653906319997</v>
      </c>
      <c r="AF2389" s="4">
        <v>6.3607909999999999</v>
      </c>
      <c r="AG2389" s="4">
        <v>6.4056230994651999</v>
      </c>
      <c r="AH2389" s="4">
        <v>6.7161153847208999</v>
      </c>
      <c r="AI2389" s="4">
        <v>1.6206640000000001</v>
      </c>
      <c r="AJ2389" s="4">
        <v>2.6492309999999999</v>
      </c>
    </row>
    <row r="2390" spans="1:36" hidden="1" x14ac:dyDescent="0.3">
      <c r="A2390" s="1" t="s">
        <v>2384</v>
      </c>
      <c r="B2390" s="2">
        <v>4222469</v>
      </c>
      <c r="C2390" s="3" t="s">
        <v>2936</v>
      </c>
      <c r="D2390" s="4">
        <v>1656.0255725300001</v>
      </c>
      <c r="E2390" s="3" t="s">
        <v>2930</v>
      </c>
      <c r="F2390" s="3" t="s">
        <v>2931</v>
      </c>
      <c r="G2390" s="3" t="s">
        <v>2931</v>
      </c>
      <c r="H2390" s="3" t="s">
        <v>2932</v>
      </c>
      <c r="I2390" s="3" t="s">
        <v>2933</v>
      </c>
      <c r="J2390" s="4">
        <v>30.843882000000001</v>
      </c>
      <c r="K2390" s="4">
        <v>22.472353999999999</v>
      </c>
      <c r="L2390" s="4">
        <v>18.358778999999998</v>
      </c>
      <c r="M2390" s="4">
        <v>3.6430479999999998</v>
      </c>
      <c r="N2390" s="4">
        <v>14.1598173515982</v>
      </c>
      <c r="O2390" s="4">
        <v>10.660021</v>
      </c>
      <c r="P2390" s="4">
        <v>1.0191939999999999</v>
      </c>
      <c r="Q2390" s="4" t="s">
        <v>2935</v>
      </c>
      <c r="R2390" s="4" t="s">
        <v>2935</v>
      </c>
      <c r="S2390" s="3" t="s">
        <v>7113</v>
      </c>
      <c r="T2390" s="4">
        <v>31.01</v>
      </c>
      <c r="U2390" s="4">
        <v>1656.0255725300001</v>
      </c>
      <c r="V2390" s="10" t="s">
        <v>2935</v>
      </c>
      <c r="W2390" s="4">
        <v>1.8058690744921</v>
      </c>
      <c r="X2390" s="4">
        <v>31.25</v>
      </c>
      <c r="Y2390" s="4">
        <v>21.27</v>
      </c>
      <c r="Z2390" s="4">
        <v>14.159817</v>
      </c>
      <c r="AA2390" s="10">
        <v>16.538666666600001</v>
      </c>
      <c r="AB2390" s="10">
        <v>14.316712834700001</v>
      </c>
      <c r="AC2390" s="4" t="s">
        <v>2935</v>
      </c>
      <c r="AD2390" s="4" t="s">
        <v>2935</v>
      </c>
      <c r="AE2390" s="4" t="s">
        <v>2935</v>
      </c>
      <c r="AF2390" s="4" t="s">
        <v>2935</v>
      </c>
      <c r="AG2390" s="4" t="s">
        <v>2935</v>
      </c>
      <c r="AH2390" s="4" t="s">
        <v>2935</v>
      </c>
      <c r="AI2390" s="4">
        <v>1.0191939999999999</v>
      </c>
      <c r="AJ2390" s="4">
        <v>1.607985</v>
      </c>
    </row>
    <row r="2391" spans="1:36" hidden="1" x14ac:dyDescent="0.3">
      <c r="A2391" s="1" t="s">
        <v>2385</v>
      </c>
      <c r="B2391" s="2">
        <v>4851539</v>
      </c>
      <c r="C2391" s="3" t="s">
        <v>2936</v>
      </c>
      <c r="D2391" s="4">
        <v>1728.7198467999999</v>
      </c>
      <c r="E2391" s="3" t="s">
        <v>3033</v>
      </c>
      <c r="F2391" s="3" t="s">
        <v>3033</v>
      </c>
      <c r="G2391" s="3" t="s">
        <v>3034</v>
      </c>
      <c r="H2391" s="3" t="s">
        <v>3073</v>
      </c>
      <c r="I2391" s="3" t="s">
        <v>3870</v>
      </c>
      <c r="J2391" s="4">
        <v>-6.1775120000000001</v>
      </c>
      <c r="K2391" s="4">
        <v>2.2077399999999998</v>
      </c>
      <c r="L2391" s="4">
        <v>6.2344480000000004</v>
      </c>
      <c r="M2391" s="4">
        <v>2.8231199999999999</v>
      </c>
      <c r="N2391" s="4">
        <v>38.424999999999997</v>
      </c>
      <c r="O2391" s="4">
        <v>59.573642999999997</v>
      </c>
      <c r="P2391" s="4">
        <v>1.4177139999999999</v>
      </c>
      <c r="Q2391" s="4">
        <v>10.968171</v>
      </c>
      <c r="R2391" s="4">
        <v>88.275775999999993</v>
      </c>
      <c r="S2391" s="3" t="s">
        <v>7114</v>
      </c>
      <c r="T2391" s="4">
        <v>76.849999999999994</v>
      </c>
      <c r="U2391" s="4">
        <v>1728.7198467999999</v>
      </c>
      <c r="V2391" s="10">
        <v>2340.2018459999999</v>
      </c>
      <c r="W2391" s="4">
        <v>2.0039037085231</v>
      </c>
      <c r="X2391" s="4">
        <v>96.68</v>
      </c>
      <c r="Y2391" s="4">
        <v>69.78</v>
      </c>
      <c r="Z2391" s="4">
        <v>38.424999999999997</v>
      </c>
      <c r="AA2391" s="10">
        <v>20.0825776778</v>
      </c>
      <c r="AB2391" s="10">
        <v>30.5363833955</v>
      </c>
      <c r="AC2391" s="4">
        <v>1.0701510000000001</v>
      </c>
      <c r="AD2391" s="4">
        <v>1.0036605343294001</v>
      </c>
      <c r="AE2391" s="4">
        <v>1.0710142558786999</v>
      </c>
      <c r="AF2391" s="4">
        <v>10.968171</v>
      </c>
      <c r="AG2391" s="4">
        <v>8.6572595995734005</v>
      </c>
      <c r="AH2391" s="4">
        <v>11.712721951952</v>
      </c>
      <c r="AI2391" s="4">
        <v>1.4177139999999999</v>
      </c>
      <c r="AJ2391" s="4">
        <v>1.6049869999999999</v>
      </c>
    </row>
    <row r="2392" spans="1:36" hidden="1" x14ac:dyDescent="0.3">
      <c r="A2392" s="1" t="s">
        <v>2386</v>
      </c>
      <c r="B2392" s="2">
        <v>4205752</v>
      </c>
      <c r="C2392" s="3" t="s">
        <v>2919</v>
      </c>
      <c r="D2392" s="4">
        <v>4873.2770749499996</v>
      </c>
      <c r="E2392" s="3" t="s">
        <v>2930</v>
      </c>
      <c r="F2392" s="3" t="s">
        <v>2954</v>
      </c>
      <c r="G2392" s="3" t="s">
        <v>2955</v>
      </c>
      <c r="H2392" s="3" t="s">
        <v>2956</v>
      </c>
      <c r="I2392" s="3" t="s">
        <v>3102</v>
      </c>
      <c r="J2392" s="4">
        <v>159.481424</v>
      </c>
      <c r="K2392" s="4">
        <v>27.568493</v>
      </c>
      <c r="L2392" s="4">
        <v>10.607060000000001</v>
      </c>
      <c r="M2392" s="4">
        <v>3.1538460000000001</v>
      </c>
      <c r="N2392" s="4">
        <v>107.108626</v>
      </c>
      <c r="O2392" s="4">
        <v>34.001013999999998</v>
      </c>
      <c r="P2392" s="4">
        <v>12.260011</v>
      </c>
      <c r="Q2392" s="4">
        <v>26.358423999999999</v>
      </c>
      <c r="R2392" s="4">
        <v>40.599848999999999</v>
      </c>
      <c r="S2392" s="3" t="s">
        <v>7115</v>
      </c>
      <c r="T2392" s="4">
        <v>67.05</v>
      </c>
      <c r="U2392" s="4">
        <v>4873.2770749499996</v>
      </c>
      <c r="V2392" s="10">
        <v>6540.0520740000002</v>
      </c>
      <c r="W2392" s="4">
        <v>1.4317673378076099</v>
      </c>
      <c r="X2392" s="4">
        <v>70.38</v>
      </c>
      <c r="Y2392" s="4">
        <v>25.06</v>
      </c>
      <c r="Z2392" s="4">
        <v>107.108626</v>
      </c>
      <c r="AA2392" s="10">
        <v>34.0338053905</v>
      </c>
      <c r="AB2392" s="10">
        <v>35.873263851700003</v>
      </c>
      <c r="AC2392" s="4">
        <v>8.1722459999999995</v>
      </c>
      <c r="AD2392" s="4">
        <v>6.9528334526858</v>
      </c>
      <c r="AE2392" s="4">
        <v>7.4223910350033</v>
      </c>
      <c r="AF2392" s="4">
        <v>26.358423999999999</v>
      </c>
      <c r="AG2392" s="4">
        <v>16.124663052699901</v>
      </c>
      <c r="AH2392" s="4">
        <v>17.015474368395299</v>
      </c>
      <c r="AI2392" s="4">
        <v>12.260011</v>
      </c>
      <c r="AJ2392" s="4" t="s">
        <v>2924</v>
      </c>
    </row>
    <row r="2393" spans="1:36" hidden="1" x14ac:dyDescent="0.3">
      <c r="A2393" s="1" t="s">
        <v>2387</v>
      </c>
      <c r="B2393" s="2">
        <v>4810920</v>
      </c>
      <c r="C2393" s="3" t="s">
        <v>2936</v>
      </c>
      <c r="D2393" s="4">
        <v>21156.928469179999</v>
      </c>
      <c r="E2393" s="3" t="s">
        <v>2920</v>
      </c>
      <c r="F2393" s="3" t="s">
        <v>2961</v>
      </c>
      <c r="G2393" s="3" t="s">
        <v>2962</v>
      </c>
      <c r="H2393" s="3" t="s">
        <v>2963</v>
      </c>
      <c r="I2393" s="3" t="s">
        <v>2964</v>
      </c>
      <c r="J2393" s="4">
        <v>5.4874749999999999</v>
      </c>
      <c r="K2393" s="4">
        <v>-8.4564789999999999</v>
      </c>
      <c r="L2393" s="4">
        <v>-3.2543440000000001</v>
      </c>
      <c r="M2393" s="4">
        <v>-2.6258409999999999</v>
      </c>
      <c r="N2393" s="4">
        <v>36.023529000000003</v>
      </c>
      <c r="O2393" s="4">
        <v>31.135967000000001</v>
      </c>
      <c r="P2393" s="4">
        <v>3.2087789999999998</v>
      </c>
      <c r="Q2393" s="4">
        <v>16.771936</v>
      </c>
      <c r="R2393" s="4">
        <v>31.989799000000001</v>
      </c>
      <c r="S2393" s="3" t="s">
        <v>7116</v>
      </c>
      <c r="T2393" s="4">
        <v>214.34</v>
      </c>
      <c r="U2393" s="4">
        <v>21156.928469179999</v>
      </c>
      <c r="V2393" s="10">
        <v>23401.521468999999</v>
      </c>
      <c r="W2393" s="4">
        <v>1.0637305216011901</v>
      </c>
      <c r="X2393" s="4">
        <v>248.24</v>
      </c>
      <c r="Y2393" s="4">
        <v>195.47</v>
      </c>
      <c r="Z2393" s="4">
        <v>49.003200999999997</v>
      </c>
      <c r="AA2393" s="10">
        <v>22.311047268100001</v>
      </c>
      <c r="AB2393" s="10">
        <v>23.638268541399999</v>
      </c>
      <c r="AC2393" s="4">
        <v>4.3942189999999997</v>
      </c>
      <c r="AD2393" s="4">
        <v>4.1367167901617004</v>
      </c>
      <c r="AE2393" s="4">
        <v>4.2607341560389997</v>
      </c>
      <c r="AF2393" s="4">
        <v>16.771936</v>
      </c>
      <c r="AG2393" s="4">
        <v>14.9501830122021</v>
      </c>
      <c r="AH2393" s="4">
        <v>15.2039331895551</v>
      </c>
      <c r="AI2393" s="4">
        <v>3.2087789999999998</v>
      </c>
      <c r="AJ2393" s="4">
        <v>48.263905000000001</v>
      </c>
    </row>
    <row r="2394" spans="1:36" hidden="1" x14ac:dyDescent="0.3">
      <c r="A2394" s="1" t="s">
        <v>2388</v>
      </c>
      <c r="B2394" s="2">
        <v>4991506</v>
      </c>
      <c r="C2394" s="3" t="s">
        <v>2919</v>
      </c>
      <c r="D2394" s="4">
        <v>6035.4322635500002</v>
      </c>
      <c r="E2394" s="3" t="s">
        <v>2937</v>
      </c>
      <c r="F2394" s="3" t="s">
        <v>2938</v>
      </c>
      <c r="G2394" s="3" t="s">
        <v>3037</v>
      </c>
      <c r="H2394" s="3" t="s">
        <v>3037</v>
      </c>
      <c r="I2394" s="3" t="s">
        <v>3131</v>
      </c>
      <c r="J2394" s="4">
        <v>200.51995700000001</v>
      </c>
      <c r="K2394" s="4">
        <v>72.862420999999998</v>
      </c>
      <c r="L2394" s="4">
        <v>22.382760999999999</v>
      </c>
      <c r="M2394" s="4">
        <v>9.1540300000000006</v>
      </c>
      <c r="N2394" s="4">
        <v>33.346342999999997</v>
      </c>
      <c r="O2394" s="4">
        <v>15.560219</v>
      </c>
      <c r="P2394" s="4">
        <v>8.4176479999999998</v>
      </c>
      <c r="Q2394" s="4">
        <v>15.597581</v>
      </c>
      <c r="R2394" s="4">
        <v>16.234351</v>
      </c>
      <c r="S2394" s="3" t="s">
        <v>7117</v>
      </c>
      <c r="T2394" s="4">
        <v>196.51</v>
      </c>
      <c r="U2394" s="4">
        <v>6035.4322635500002</v>
      </c>
      <c r="V2394" s="10">
        <v>5779.3092630000001</v>
      </c>
      <c r="W2394" s="4" t="s">
        <v>2935</v>
      </c>
      <c r="X2394" s="4">
        <v>201.2698</v>
      </c>
      <c r="Y2394" s="4">
        <v>62.13</v>
      </c>
      <c r="Z2394" s="4">
        <v>33.346342999999997</v>
      </c>
      <c r="AA2394" s="10">
        <v>31.926888708300002</v>
      </c>
      <c r="AB2394" s="10">
        <v>32.971476510000002</v>
      </c>
      <c r="AC2394" s="4">
        <v>2.748256</v>
      </c>
      <c r="AD2394" s="4">
        <v>2.5502203084458999</v>
      </c>
      <c r="AE2394" s="4">
        <v>2.6867886541671</v>
      </c>
      <c r="AF2394" s="4">
        <v>15.597581</v>
      </c>
      <c r="AG2394" s="4">
        <v>17.4588301880523</v>
      </c>
      <c r="AH2394" s="4">
        <v>18.281143381783099</v>
      </c>
      <c r="AI2394" s="4">
        <v>8.4176479999999998</v>
      </c>
      <c r="AJ2394" s="4">
        <v>50.425969000000002</v>
      </c>
    </row>
    <row r="2395" spans="1:36" hidden="1" x14ac:dyDescent="0.3">
      <c r="A2395" s="1" t="s">
        <v>2389</v>
      </c>
      <c r="B2395" s="2">
        <v>6263905</v>
      </c>
      <c r="C2395" s="3" t="s">
        <v>2936</v>
      </c>
      <c r="D2395" s="4">
        <v>5362.4579812499996</v>
      </c>
      <c r="E2395" s="3" t="s">
        <v>2920</v>
      </c>
      <c r="F2395" s="3" t="s">
        <v>2921</v>
      </c>
      <c r="G2395" s="3" t="s">
        <v>2922</v>
      </c>
      <c r="H2395" s="3" t="s">
        <v>2922</v>
      </c>
      <c r="I2395" s="3" t="s">
        <v>3227</v>
      </c>
      <c r="J2395" s="4">
        <v>-29.595127000000002</v>
      </c>
      <c r="K2395" s="4">
        <v>5.5316859999999997</v>
      </c>
      <c r="L2395" s="4">
        <v>8.5635359999999991</v>
      </c>
      <c r="M2395" s="4">
        <v>3.4210530000000001</v>
      </c>
      <c r="N2395" s="4">
        <v>41.357253999999998</v>
      </c>
      <c r="O2395" s="4" t="s">
        <v>2924</v>
      </c>
      <c r="P2395" s="4">
        <v>3.6363650000000001</v>
      </c>
      <c r="Q2395" s="4">
        <v>21.487431999999998</v>
      </c>
      <c r="R2395" s="4" t="s">
        <v>2924</v>
      </c>
      <c r="S2395" s="3" t="s">
        <v>7118</v>
      </c>
      <c r="T2395" s="4">
        <v>19.649999999999999</v>
      </c>
      <c r="U2395" s="4">
        <v>5362.4579812499996</v>
      </c>
      <c r="V2395" s="10">
        <v>5680.9344510000001</v>
      </c>
      <c r="W2395" s="4">
        <v>0.28037432617585301</v>
      </c>
      <c r="X2395" s="4">
        <v>34.729999999999997</v>
      </c>
      <c r="Y2395" s="4">
        <v>16.559999999999999</v>
      </c>
      <c r="Z2395" s="4">
        <v>41.357253999999998</v>
      </c>
      <c r="AA2395" s="10">
        <v>33.4981247869</v>
      </c>
      <c r="AB2395" s="10">
        <v>38.461538461499998</v>
      </c>
      <c r="AC2395" s="4">
        <v>4.6555330000000001</v>
      </c>
      <c r="AD2395" s="4">
        <v>4.7608120157784004</v>
      </c>
      <c r="AE2395" s="4">
        <v>4.9864889431178998</v>
      </c>
      <c r="AF2395" s="4">
        <v>21.487431999999998</v>
      </c>
      <c r="AG2395" s="4">
        <v>18.553630079105901</v>
      </c>
      <c r="AH2395" s="4">
        <v>21.307144069408501</v>
      </c>
      <c r="AI2395" s="4">
        <v>3.6363650000000001</v>
      </c>
      <c r="AJ2395" s="4">
        <v>3.879804</v>
      </c>
    </row>
    <row r="2396" spans="1:36" hidden="1" x14ac:dyDescent="0.3">
      <c r="A2396" s="1" t="s">
        <v>2390</v>
      </c>
      <c r="B2396" s="2">
        <v>4341109</v>
      </c>
      <c r="C2396" s="3" t="s">
        <v>2919</v>
      </c>
      <c r="D2396" s="4">
        <v>3133.0904415999998</v>
      </c>
      <c r="E2396" s="3" t="s">
        <v>2925</v>
      </c>
      <c r="F2396" s="3" t="s">
        <v>2997</v>
      </c>
      <c r="G2396" s="3" t="s">
        <v>3128</v>
      </c>
      <c r="H2396" s="3" t="s">
        <v>3272</v>
      </c>
      <c r="I2396" s="3" t="s">
        <v>3273</v>
      </c>
      <c r="J2396" s="4">
        <v>16.104869000000001</v>
      </c>
      <c r="K2396" s="4">
        <v>-1.296338</v>
      </c>
      <c r="L2396" s="4">
        <v>-4.8871359999999999</v>
      </c>
      <c r="M2396" s="4">
        <v>0.39324500000000001</v>
      </c>
      <c r="N2396" s="4">
        <v>18.421053000000001</v>
      </c>
      <c r="O2396" s="4">
        <v>13.923645</v>
      </c>
      <c r="P2396" s="4">
        <v>3.75725</v>
      </c>
      <c r="Q2396" s="4">
        <v>9.8201219999999996</v>
      </c>
      <c r="R2396" s="4">
        <v>21.952137</v>
      </c>
      <c r="S2396" s="3" t="s">
        <v>7119</v>
      </c>
      <c r="T2396" s="4">
        <v>43.4</v>
      </c>
      <c r="U2396" s="4">
        <v>3133.0904415999998</v>
      </c>
      <c r="V2396" s="10">
        <v>3171.2414410000001</v>
      </c>
      <c r="W2396" s="4">
        <v>1.93548387096774</v>
      </c>
      <c r="X2396" s="4">
        <v>50.01</v>
      </c>
      <c r="Y2396" s="4">
        <v>36.56</v>
      </c>
      <c r="Z2396" s="4">
        <v>18.421053000000001</v>
      </c>
      <c r="AA2396" s="10">
        <v>14.6458340363</v>
      </c>
      <c r="AB2396" s="10">
        <v>16.300653152799999</v>
      </c>
      <c r="AC2396" s="4">
        <v>1.4282790000000001</v>
      </c>
      <c r="AD2396" s="4">
        <v>1.3496032511088001</v>
      </c>
      <c r="AE2396" s="4">
        <v>1.4070474216258999</v>
      </c>
      <c r="AF2396" s="4">
        <v>9.8201219999999996</v>
      </c>
      <c r="AG2396" s="4">
        <v>10.9071522943517</v>
      </c>
      <c r="AH2396" s="4">
        <v>11.766571666842699</v>
      </c>
      <c r="AI2396" s="4">
        <v>3.75725</v>
      </c>
      <c r="AJ2396" s="4">
        <v>5.7628469999999998</v>
      </c>
    </row>
    <row r="2397" spans="1:36" hidden="1" x14ac:dyDescent="0.3">
      <c r="A2397" s="1" t="s">
        <v>2391</v>
      </c>
      <c r="B2397" s="2">
        <v>103414</v>
      </c>
      <c r="C2397" s="3" t="s">
        <v>2936</v>
      </c>
      <c r="D2397" s="4">
        <v>2069.1457473599999</v>
      </c>
      <c r="E2397" s="3" t="s">
        <v>2930</v>
      </c>
      <c r="F2397" s="3" t="s">
        <v>2958</v>
      </c>
      <c r="G2397" s="3" t="s">
        <v>2958</v>
      </c>
      <c r="H2397" s="3" t="s">
        <v>3118</v>
      </c>
      <c r="I2397" s="3" t="s">
        <v>3528</v>
      </c>
      <c r="J2397" s="4">
        <v>62.827224999999999</v>
      </c>
      <c r="K2397" s="4">
        <v>5.6625139999999998</v>
      </c>
      <c r="L2397" s="4">
        <v>9.8131529999999998</v>
      </c>
      <c r="M2397" s="4">
        <v>1.689373</v>
      </c>
      <c r="N2397" s="4">
        <v>35.207547169811299</v>
      </c>
      <c r="O2397" s="4">
        <v>28.882428084124701</v>
      </c>
      <c r="P2397" s="4">
        <v>1.470102</v>
      </c>
      <c r="Q2397" s="4">
        <v>10.822319</v>
      </c>
      <c r="R2397" s="4">
        <v>26.452261</v>
      </c>
      <c r="S2397" s="3" t="s">
        <v>7120</v>
      </c>
      <c r="T2397" s="4">
        <v>74.64</v>
      </c>
      <c r="U2397" s="4">
        <v>2069.1457473599999</v>
      </c>
      <c r="V2397" s="10">
        <v>2470.819747</v>
      </c>
      <c r="W2397" s="4">
        <v>2.6795284030010702</v>
      </c>
      <c r="X2397" s="4">
        <v>76.834999999999994</v>
      </c>
      <c r="Y2397" s="4">
        <v>45.534999999999997</v>
      </c>
      <c r="Z2397" s="4">
        <v>35.174363999999997</v>
      </c>
      <c r="AA2397" s="10">
        <v>14.3676612127</v>
      </c>
      <c r="AB2397" s="10">
        <v>22.756097560899999</v>
      </c>
      <c r="AC2397" s="4">
        <v>1.025682</v>
      </c>
      <c r="AD2397" s="4">
        <v>0.9018248583838</v>
      </c>
      <c r="AE2397" s="4">
        <v>1.0020967075619001</v>
      </c>
      <c r="AF2397" s="4">
        <v>10.822319</v>
      </c>
      <c r="AG2397" s="4">
        <v>9.0972744734903994</v>
      </c>
      <c r="AH2397" s="4">
        <v>12.3110101993024</v>
      </c>
      <c r="AI2397" s="4">
        <v>1.470102</v>
      </c>
      <c r="AJ2397" s="4">
        <v>27.501842</v>
      </c>
    </row>
    <row r="2398" spans="1:36" hidden="1" x14ac:dyDescent="0.3">
      <c r="A2398" s="1" t="s">
        <v>2392</v>
      </c>
      <c r="B2398" s="2">
        <v>102777</v>
      </c>
      <c r="C2398" s="3" t="s">
        <v>2936</v>
      </c>
      <c r="D2398" s="4">
        <v>11895.411152819999</v>
      </c>
      <c r="E2398" s="3" t="s">
        <v>2930</v>
      </c>
      <c r="F2398" s="3" t="s">
        <v>2954</v>
      </c>
      <c r="G2398" s="3" t="s">
        <v>2955</v>
      </c>
      <c r="H2398" s="3" t="s">
        <v>3267</v>
      </c>
      <c r="I2398" s="3" t="s">
        <v>3166</v>
      </c>
      <c r="J2398" s="4">
        <v>87.029289000000006</v>
      </c>
      <c r="K2398" s="4">
        <v>36.858220000000003</v>
      </c>
      <c r="L2398" s="4">
        <v>15.630286</v>
      </c>
      <c r="M2398" s="5" t="s">
        <v>3871</v>
      </c>
      <c r="N2398" s="4">
        <v>21.016274864376101</v>
      </c>
      <c r="O2398" s="4" t="s">
        <v>2924</v>
      </c>
      <c r="P2398" s="4">
        <v>2.4406219999999998</v>
      </c>
      <c r="Q2398" s="4" t="s">
        <v>2935</v>
      </c>
      <c r="R2398" s="4" t="s">
        <v>2935</v>
      </c>
      <c r="S2398" s="3" t="s">
        <v>7121</v>
      </c>
      <c r="T2398" s="4">
        <v>116.22</v>
      </c>
      <c r="U2398" s="4">
        <v>11895.411152819999</v>
      </c>
      <c r="V2398" s="10" t="s">
        <v>2935</v>
      </c>
      <c r="W2398" s="4">
        <v>1.4455343314403699</v>
      </c>
      <c r="X2398" s="5" t="s">
        <v>7122</v>
      </c>
      <c r="Y2398" s="4">
        <v>60.17</v>
      </c>
      <c r="Z2398" s="4">
        <v>20.985914999999999</v>
      </c>
      <c r="AA2398" s="10">
        <v>15.411953480299999</v>
      </c>
      <c r="AB2398" s="10">
        <v>17.784129859899998</v>
      </c>
      <c r="AC2398" s="4" t="s">
        <v>2935</v>
      </c>
      <c r="AD2398" s="4" t="s">
        <v>2935</v>
      </c>
      <c r="AE2398" s="4" t="s">
        <v>2935</v>
      </c>
      <c r="AF2398" s="4" t="s">
        <v>2935</v>
      </c>
      <c r="AG2398" s="4" t="s">
        <v>2935</v>
      </c>
      <c r="AH2398" s="4" t="s">
        <v>2935</v>
      </c>
      <c r="AI2398" s="4">
        <v>2.4406219999999998</v>
      </c>
      <c r="AJ2398" s="4">
        <v>3.5381149999999999</v>
      </c>
    </row>
    <row r="2399" spans="1:36" hidden="1" x14ac:dyDescent="0.3">
      <c r="A2399" s="1" t="s">
        <v>2393</v>
      </c>
      <c r="B2399" s="2">
        <v>100548</v>
      </c>
      <c r="C2399" s="3" t="s">
        <v>2919</v>
      </c>
      <c r="D2399" s="4">
        <v>2238.6041741700001</v>
      </c>
      <c r="E2399" s="3" t="s">
        <v>2930</v>
      </c>
      <c r="F2399" s="3" t="s">
        <v>2931</v>
      </c>
      <c r="G2399" s="3" t="s">
        <v>2931</v>
      </c>
      <c r="H2399" s="3" t="s">
        <v>2932</v>
      </c>
      <c r="I2399" s="3" t="s">
        <v>2933</v>
      </c>
      <c r="J2399" s="4">
        <v>64.740260000000006</v>
      </c>
      <c r="K2399" s="4">
        <v>33.292468999999997</v>
      </c>
      <c r="L2399" s="4">
        <v>17.580719999999999</v>
      </c>
      <c r="M2399" s="4">
        <v>3.9044370000000002</v>
      </c>
      <c r="N2399" s="4">
        <v>20.9093406593407</v>
      </c>
      <c r="O2399" s="4">
        <v>15.310803</v>
      </c>
      <c r="P2399" s="4">
        <v>2.3966370000000001</v>
      </c>
      <c r="Q2399" s="4" t="s">
        <v>2935</v>
      </c>
      <c r="R2399" s="4" t="s">
        <v>2935</v>
      </c>
      <c r="S2399" s="3" t="s">
        <v>7123</v>
      </c>
      <c r="T2399" s="4">
        <v>76.11</v>
      </c>
      <c r="U2399" s="4">
        <v>2238.6041741700001</v>
      </c>
      <c r="V2399" s="10" t="s">
        <v>2935</v>
      </c>
      <c r="W2399" s="4">
        <v>1.6292208645381701</v>
      </c>
      <c r="X2399" s="4">
        <v>77.819999999999993</v>
      </c>
      <c r="Y2399" s="4">
        <v>42.35</v>
      </c>
      <c r="Z2399" s="4">
        <v>20.966942</v>
      </c>
      <c r="AA2399" s="10">
        <v>18.847039595799998</v>
      </c>
      <c r="AB2399" s="10">
        <v>19.993852895</v>
      </c>
      <c r="AC2399" s="4" t="s">
        <v>2935</v>
      </c>
      <c r="AD2399" s="4" t="s">
        <v>2935</v>
      </c>
      <c r="AE2399" s="4" t="s">
        <v>2935</v>
      </c>
      <c r="AF2399" s="4" t="s">
        <v>2935</v>
      </c>
      <c r="AG2399" s="4" t="s">
        <v>2935</v>
      </c>
      <c r="AH2399" s="4" t="s">
        <v>2935</v>
      </c>
      <c r="AI2399" s="4">
        <v>2.3966370000000001</v>
      </c>
      <c r="AJ2399" s="4">
        <v>3.096924</v>
      </c>
    </row>
    <row r="2400" spans="1:36" hidden="1" x14ac:dyDescent="0.3">
      <c r="A2400" s="1" t="s">
        <v>2394</v>
      </c>
      <c r="B2400" s="2">
        <v>5269671</v>
      </c>
      <c r="C2400" s="3" t="s">
        <v>2919</v>
      </c>
      <c r="D2400" s="4">
        <v>605.41254710999999</v>
      </c>
      <c r="E2400" s="3" t="s">
        <v>2920</v>
      </c>
      <c r="F2400" s="3" t="s">
        <v>2921</v>
      </c>
      <c r="G2400" s="3" t="s">
        <v>2942</v>
      </c>
      <c r="H2400" s="3" t="s">
        <v>2942</v>
      </c>
      <c r="I2400" s="3" t="s">
        <v>2943</v>
      </c>
      <c r="J2400" s="4">
        <v>184.32835800000001</v>
      </c>
      <c r="K2400" s="4">
        <v>-16.872727000000001</v>
      </c>
      <c r="L2400" s="4">
        <v>-8.7060700000000004</v>
      </c>
      <c r="M2400" s="4">
        <v>-4.9875309999999997</v>
      </c>
      <c r="N2400" s="4" t="s">
        <v>2924</v>
      </c>
      <c r="O2400" s="4" t="s">
        <v>2924</v>
      </c>
      <c r="P2400" s="4">
        <v>2.607208</v>
      </c>
      <c r="Q2400" s="4" t="s">
        <v>2924</v>
      </c>
      <c r="R2400" s="4" t="s">
        <v>2924</v>
      </c>
      <c r="S2400" s="3" t="s">
        <v>7124</v>
      </c>
      <c r="T2400" s="4">
        <v>11.43</v>
      </c>
      <c r="U2400" s="4">
        <v>605.41254710999999</v>
      </c>
      <c r="V2400" s="10">
        <v>341.56654700000001</v>
      </c>
      <c r="W2400" s="4" t="s">
        <v>2935</v>
      </c>
      <c r="X2400" s="4">
        <v>17.579999999999998</v>
      </c>
      <c r="Y2400" s="4">
        <v>3.77</v>
      </c>
      <c r="Z2400" s="4" t="s">
        <v>2924</v>
      </c>
      <c r="AA2400" s="10" t="s">
        <v>2924</v>
      </c>
      <c r="AB2400" s="10" t="s">
        <v>2924</v>
      </c>
      <c r="AC2400" s="4">
        <v>20.400558</v>
      </c>
      <c r="AD2400" s="4">
        <v>31.336380458715599</v>
      </c>
      <c r="AE2400" s="4">
        <v>19.7991687128584</v>
      </c>
      <c r="AF2400" s="4" t="s">
        <v>2924</v>
      </c>
      <c r="AG2400" s="4" t="s">
        <v>2924</v>
      </c>
      <c r="AH2400" s="4" t="s">
        <v>2924</v>
      </c>
      <c r="AI2400" s="4">
        <v>2.607208</v>
      </c>
      <c r="AJ2400" s="4">
        <v>2.607208</v>
      </c>
    </row>
    <row r="2401" spans="1:36" hidden="1" x14ac:dyDescent="0.3">
      <c r="A2401" s="1" t="s">
        <v>2395</v>
      </c>
      <c r="B2401" s="2">
        <v>11218268</v>
      </c>
      <c r="C2401" s="3" t="s">
        <v>2919</v>
      </c>
      <c r="D2401" s="4">
        <v>3044.91218742</v>
      </c>
      <c r="E2401" s="3" t="s">
        <v>2930</v>
      </c>
      <c r="F2401" s="3" t="s">
        <v>2954</v>
      </c>
      <c r="G2401" s="3" t="s">
        <v>2954</v>
      </c>
      <c r="H2401" s="3" t="s">
        <v>3042</v>
      </c>
      <c r="I2401" s="3" t="s">
        <v>3872</v>
      </c>
      <c r="J2401" s="4">
        <v>-29.241378999999998</v>
      </c>
      <c r="K2401" s="4">
        <v>-25.652173999999999</v>
      </c>
      <c r="L2401" s="4">
        <v>-7.7338129999999996</v>
      </c>
      <c r="M2401" s="4">
        <v>5.1229509999999996</v>
      </c>
      <c r="N2401" s="4">
        <v>8.6913119999999999</v>
      </c>
      <c r="O2401" s="4" t="s">
        <v>2924</v>
      </c>
      <c r="P2401" s="4">
        <v>1.0854429999999999</v>
      </c>
      <c r="Q2401" s="4">
        <v>3.6316929999999998</v>
      </c>
      <c r="R2401" s="4" t="s">
        <v>2924</v>
      </c>
      <c r="S2401" s="3" t="s">
        <v>7125</v>
      </c>
      <c r="T2401" s="5" t="s">
        <v>7126</v>
      </c>
      <c r="U2401" s="4">
        <v>3044.91218742</v>
      </c>
      <c r="V2401" s="10">
        <v>4092.175647</v>
      </c>
      <c r="W2401" s="4" t="s">
        <v>2935</v>
      </c>
      <c r="X2401" s="4">
        <v>19.46</v>
      </c>
      <c r="Y2401" s="5" t="s">
        <v>5128</v>
      </c>
      <c r="Z2401" s="4">
        <v>8.6913119999999999</v>
      </c>
      <c r="AA2401" s="10">
        <v>7.7983250880744999</v>
      </c>
      <c r="AB2401" s="10">
        <v>8.7787510825463997</v>
      </c>
      <c r="AC2401" s="4">
        <v>1.8048040000000001</v>
      </c>
      <c r="AD2401" s="4">
        <v>1.6258808084403999</v>
      </c>
      <c r="AE2401" s="4">
        <v>1.789463103471</v>
      </c>
      <c r="AF2401" s="4">
        <v>3.6316929999999998</v>
      </c>
      <c r="AG2401" s="4">
        <v>2.8868882117779999</v>
      </c>
      <c r="AH2401" s="4">
        <v>3.4143920416531999</v>
      </c>
      <c r="AI2401" s="4">
        <v>1.0854429999999999</v>
      </c>
      <c r="AJ2401" s="4">
        <v>2.613451</v>
      </c>
    </row>
    <row r="2402" spans="1:36" hidden="1" x14ac:dyDescent="0.3">
      <c r="A2402" s="1" t="s">
        <v>2396</v>
      </c>
      <c r="B2402" s="2">
        <v>103133</v>
      </c>
      <c r="C2402" s="3" t="s">
        <v>2919</v>
      </c>
      <c r="D2402" s="4">
        <v>3272.16069255</v>
      </c>
      <c r="E2402" s="3" t="s">
        <v>2930</v>
      </c>
      <c r="F2402" s="3" t="s">
        <v>2954</v>
      </c>
      <c r="G2402" s="3" t="s">
        <v>2955</v>
      </c>
      <c r="H2402" s="3" t="s">
        <v>3267</v>
      </c>
      <c r="I2402" s="3" t="s">
        <v>3512</v>
      </c>
      <c r="J2402" s="4">
        <v>63.501435999999998</v>
      </c>
      <c r="K2402" s="4">
        <v>28.287002000000001</v>
      </c>
      <c r="L2402" s="4">
        <v>18.111598000000001</v>
      </c>
      <c r="M2402" s="4">
        <v>5.3253830000000004</v>
      </c>
      <c r="N2402" s="4">
        <v>12.8706030150754</v>
      </c>
      <c r="O2402" s="4">
        <v>5.0821658886677099</v>
      </c>
      <c r="P2402" s="4">
        <v>1.910668</v>
      </c>
      <c r="Q2402" s="4" t="s">
        <v>2935</v>
      </c>
      <c r="R2402" s="4" t="s">
        <v>2935</v>
      </c>
      <c r="S2402" s="3" t="s">
        <v>7127</v>
      </c>
      <c r="T2402" s="4">
        <v>102.45</v>
      </c>
      <c r="U2402" s="4">
        <v>3272.16069255</v>
      </c>
      <c r="V2402" s="10" t="s">
        <v>2935</v>
      </c>
      <c r="W2402" s="4" t="s">
        <v>2935</v>
      </c>
      <c r="X2402" s="4">
        <v>104.57</v>
      </c>
      <c r="Y2402" s="4">
        <v>59.284999999999997</v>
      </c>
      <c r="Z2402" s="4">
        <v>12.870602999999999</v>
      </c>
      <c r="AA2402" s="10">
        <v>12.7425373134</v>
      </c>
      <c r="AB2402" s="10">
        <v>12.7425373134</v>
      </c>
      <c r="AC2402" s="4" t="s">
        <v>2935</v>
      </c>
      <c r="AD2402" s="4" t="s">
        <v>2935</v>
      </c>
      <c r="AE2402" s="4" t="s">
        <v>2935</v>
      </c>
      <c r="AF2402" s="4" t="s">
        <v>2935</v>
      </c>
      <c r="AG2402" s="4" t="s">
        <v>2935</v>
      </c>
      <c r="AH2402" s="4" t="s">
        <v>2935</v>
      </c>
      <c r="AI2402" s="4">
        <v>1.910668</v>
      </c>
      <c r="AJ2402" s="5" t="s">
        <v>7128</v>
      </c>
    </row>
    <row r="2403" spans="1:36" hidden="1" x14ac:dyDescent="0.3">
      <c r="A2403" s="1" t="s">
        <v>2397</v>
      </c>
      <c r="B2403" s="2">
        <v>4963560</v>
      </c>
      <c r="C2403" s="3" t="s">
        <v>2919</v>
      </c>
      <c r="D2403" s="4">
        <v>673.87440000000004</v>
      </c>
      <c r="E2403" s="3" t="s">
        <v>2937</v>
      </c>
      <c r="F2403" s="3" t="s">
        <v>2938</v>
      </c>
      <c r="G2403" s="3" t="s">
        <v>3047</v>
      </c>
      <c r="H2403" s="3" t="s">
        <v>3071</v>
      </c>
      <c r="I2403" s="3" t="s">
        <v>3424</v>
      </c>
      <c r="J2403" s="4">
        <v>-15.412186</v>
      </c>
      <c r="K2403" s="4">
        <v>22.121604000000001</v>
      </c>
      <c r="L2403" s="4">
        <v>26.034713</v>
      </c>
      <c r="M2403" s="4">
        <v>1.943845</v>
      </c>
      <c r="N2403" s="4" t="s">
        <v>2924</v>
      </c>
      <c r="O2403" s="4" t="s">
        <v>2924</v>
      </c>
      <c r="P2403" s="4">
        <v>0.81016100000000002</v>
      </c>
      <c r="Q2403" s="4" t="s">
        <v>2924</v>
      </c>
      <c r="R2403" s="4">
        <v>24.633728999999999</v>
      </c>
      <c r="S2403" s="3" t="s">
        <v>7129</v>
      </c>
      <c r="T2403" s="4">
        <v>9.44</v>
      </c>
      <c r="U2403" s="4">
        <v>673.87440000000004</v>
      </c>
      <c r="V2403" s="10">
        <v>562.05240000000003</v>
      </c>
      <c r="W2403" s="4" t="s">
        <v>2935</v>
      </c>
      <c r="X2403" s="4">
        <v>14.93</v>
      </c>
      <c r="Y2403" s="5" t="s">
        <v>7130</v>
      </c>
      <c r="Z2403" s="4" t="s">
        <v>2924</v>
      </c>
      <c r="AA2403" s="10">
        <v>29.939739930199998</v>
      </c>
      <c r="AB2403" s="10">
        <v>246.2822854161</v>
      </c>
      <c r="AC2403" s="4">
        <v>0.97167599999999998</v>
      </c>
      <c r="AD2403" s="4" t="s">
        <v>2935</v>
      </c>
      <c r="AE2403" s="4">
        <v>0.98280955313039997</v>
      </c>
      <c r="AF2403" s="4" t="s">
        <v>2924</v>
      </c>
      <c r="AG2403" s="4" t="s">
        <v>2935</v>
      </c>
      <c r="AH2403" s="4">
        <v>21.718751388691899</v>
      </c>
      <c r="AI2403" s="4">
        <v>0.81016100000000002</v>
      </c>
      <c r="AJ2403" s="4">
        <v>1.0871820000000001</v>
      </c>
    </row>
    <row r="2404" spans="1:36" hidden="1" x14ac:dyDescent="0.3">
      <c r="A2404" s="1" t="s">
        <v>2398</v>
      </c>
      <c r="B2404" s="2">
        <v>4914178</v>
      </c>
      <c r="C2404" s="3" t="s">
        <v>2919</v>
      </c>
      <c r="D2404" s="4">
        <v>2417.8523180000002</v>
      </c>
      <c r="E2404" s="3" t="s">
        <v>2925</v>
      </c>
      <c r="F2404" s="3" t="s">
        <v>2981</v>
      </c>
      <c r="G2404" s="3" t="s">
        <v>3017</v>
      </c>
      <c r="H2404" s="3" t="s">
        <v>3020</v>
      </c>
      <c r="I2404" s="3" t="s">
        <v>3693</v>
      </c>
      <c r="J2404" s="4">
        <v>10.126302000000001</v>
      </c>
      <c r="K2404" s="4">
        <v>3.2191070000000002</v>
      </c>
      <c r="L2404" s="4">
        <v>15.567957</v>
      </c>
      <c r="M2404" s="4">
        <v>4.0184179999999996</v>
      </c>
      <c r="N2404" s="4">
        <v>18.944158999999999</v>
      </c>
      <c r="O2404" s="4">
        <v>16.110211</v>
      </c>
      <c r="P2404" s="4">
        <v>1.4083509999999999</v>
      </c>
      <c r="Q2404" s="4">
        <v>9.6219180000000009</v>
      </c>
      <c r="R2404" s="4">
        <v>15.529223</v>
      </c>
      <c r="S2404" s="3" t="s">
        <v>7131</v>
      </c>
      <c r="T2404" s="4">
        <v>99.4</v>
      </c>
      <c r="U2404" s="4">
        <v>2417.8523180000002</v>
      </c>
      <c r="V2404" s="10">
        <v>2334.6983180000002</v>
      </c>
      <c r="W2404" s="4">
        <v>2.41448692152917</v>
      </c>
      <c r="X2404" s="4">
        <v>123.62</v>
      </c>
      <c r="Y2404" s="4">
        <v>85.105000000000004</v>
      </c>
      <c r="Z2404" s="4">
        <v>18.944158999999999</v>
      </c>
      <c r="AA2404" s="10">
        <v>19.078694817599999</v>
      </c>
      <c r="AB2404" s="10">
        <v>20.537190082599999</v>
      </c>
      <c r="AC2404" s="4">
        <v>1.927629</v>
      </c>
      <c r="AD2404" s="4">
        <v>1.8416031748135</v>
      </c>
      <c r="AE2404" s="4">
        <v>1.9079658600453</v>
      </c>
      <c r="AF2404" s="4">
        <v>9.6219180000000009</v>
      </c>
      <c r="AG2404" s="4">
        <v>9.6220669221892994</v>
      </c>
      <c r="AH2404" s="4">
        <v>10.0487581315073</v>
      </c>
      <c r="AI2404" s="4">
        <v>1.4083509999999999</v>
      </c>
      <c r="AJ2404" s="4">
        <v>11.837561000000001</v>
      </c>
    </row>
    <row r="2405" spans="1:36" hidden="1" x14ac:dyDescent="0.3">
      <c r="A2405" s="1" t="s">
        <v>2399</v>
      </c>
      <c r="B2405" s="2">
        <v>8698396</v>
      </c>
      <c r="C2405" s="3" t="s">
        <v>2941</v>
      </c>
      <c r="D2405" s="4">
        <v>787.24199999999996</v>
      </c>
      <c r="E2405" s="3" t="s">
        <v>2930</v>
      </c>
      <c r="F2405" s="3" t="s">
        <v>2954</v>
      </c>
      <c r="G2405" s="3" t="s">
        <v>2955</v>
      </c>
      <c r="H2405" s="3" t="s">
        <v>2956</v>
      </c>
      <c r="I2405" s="3"/>
      <c r="J2405" s="4">
        <v>11.624366</v>
      </c>
      <c r="K2405" s="4">
        <v>1.2430939999999999</v>
      </c>
      <c r="L2405" s="4">
        <v>0.13661200000000001</v>
      </c>
      <c r="M2405" s="4">
        <v>1.476696</v>
      </c>
      <c r="N2405" s="4" t="s">
        <v>2935</v>
      </c>
      <c r="O2405" s="4" t="s">
        <v>2935</v>
      </c>
      <c r="P2405" s="4" t="s">
        <v>2935</v>
      </c>
      <c r="Q2405" s="4" t="s">
        <v>2935</v>
      </c>
      <c r="R2405" s="4" t="s">
        <v>2935</v>
      </c>
      <c r="S2405" s="3" t="s">
        <v>7132</v>
      </c>
      <c r="T2405" s="4">
        <v>21.99</v>
      </c>
      <c r="U2405" s="4">
        <v>787.24199999999996</v>
      </c>
      <c r="V2405" s="10" t="s">
        <v>2935</v>
      </c>
      <c r="W2405" s="4">
        <v>7.0477489768076396</v>
      </c>
      <c r="X2405" s="4">
        <v>22.34</v>
      </c>
      <c r="Y2405" s="4">
        <v>19.57</v>
      </c>
      <c r="Z2405" s="4" t="s">
        <v>2935</v>
      </c>
      <c r="AA2405" s="10" t="s">
        <v>2935</v>
      </c>
      <c r="AB2405" s="10" t="s">
        <v>2935</v>
      </c>
      <c r="AC2405" s="4" t="s">
        <v>2935</v>
      </c>
      <c r="AD2405" s="4" t="s">
        <v>2935</v>
      </c>
      <c r="AE2405" s="4" t="s">
        <v>2935</v>
      </c>
      <c r="AF2405" s="4" t="s">
        <v>2935</v>
      </c>
      <c r="AG2405" s="4" t="s">
        <v>2935</v>
      </c>
      <c r="AH2405" s="4" t="s">
        <v>2935</v>
      </c>
      <c r="AI2405" s="4" t="s">
        <v>2935</v>
      </c>
      <c r="AJ2405" s="4" t="s">
        <v>2935</v>
      </c>
    </row>
    <row r="2406" spans="1:36" hidden="1" x14ac:dyDescent="0.3">
      <c r="A2406" s="1" t="s">
        <v>2400</v>
      </c>
      <c r="B2406" s="2">
        <v>4289140</v>
      </c>
      <c r="C2406" s="3" t="s">
        <v>2936</v>
      </c>
      <c r="D2406" s="4">
        <v>4455.4337981999997</v>
      </c>
      <c r="E2406" s="3" t="s">
        <v>2925</v>
      </c>
      <c r="F2406" s="3" t="s">
        <v>2981</v>
      </c>
      <c r="G2406" s="3" t="s">
        <v>3017</v>
      </c>
      <c r="H2406" s="3" t="s">
        <v>3020</v>
      </c>
      <c r="I2406" s="3" t="s">
        <v>3021</v>
      </c>
      <c r="J2406" s="4">
        <v>78.854095000000001</v>
      </c>
      <c r="K2406" s="4">
        <v>30.263158000000001</v>
      </c>
      <c r="L2406" s="4">
        <v>61.187781000000001</v>
      </c>
      <c r="M2406" s="4">
        <v>3.6080930000000002</v>
      </c>
      <c r="N2406" s="4">
        <v>18.893129999999999</v>
      </c>
      <c r="O2406" s="4">
        <v>20.957661000000002</v>
      </c>
      <c r="P2406" s="4">
        <v>3.6684779999999999</v>
      </c>
      <c r="Q2406" s="4">
        <v>12.794973000000001</v>
      </c>
      <c r="R2406" s="4">
        <v>31.443624</v>
      </c>
      <c r="S2406" s="3" t="s">
        <v>7133</v>
      </c>
      <c r="T2406" s="4">
        <v>103.95</v>
      </c>
      <c r="U2406" s="4">
        <v>4455.4337981999997</v>
      </c>
      <c r="V2406" s="10">
        <v>4476.2827980000002</v>
      </c>
      <c r="W2406" s="4" t="s">
        <v>2935</v>
      </c>
      <c r="X2406" s="4">
        <v>104.68</v>
      </c>
      <c r="Y2406" s="4">
        <v>54.805</v>
      </c>
      <c r="Z2406" s="4">
        <v>18.893129999999999</v>
      </c>
      <c r="AA2406" s="10">
        <v>15.275981659999999</v>
      </c>
      <c r="AB2406" s="10">
        <v>15.407806622000001</v>
      </c>
      <c r="AC2406" s="4">
        <v>2.1204839999999998</v>
      </c>
      <c r="AD2406" s="4">
        <v>1.9228444263264</v>
      </c>
      <c r="AE2406" s="4">
        <v>1.9578216587973001</v>
      </c>
      <c r="AF2406" s="4">
        <v>12.794973000000001</v>
      </c>
      <c r="AG2406" s="4">
        <v>8.6764211403655995</v>
      </c>
      <c r="AH2406" s="4">
        <v>8.7955374584680008</v>
      </c>
      <c r="AI2406" s="4">
        <v>3.6684779999999999</v>
      </c>
      <c r="AJ2406" s="4">
        <v>5.349424</v>
      </c>
    </row>
    <row r="2407" spans="1:36" hidden="1" x14ac:dyDescent="0.3">
      <c r="A2407" s="1" t="s">
        <v>2401</v>
      </c>
      <c r="B2407" s="2">
        <v>20298731</v>
      </c>
      <c r="C2407" s="3" t="s">
        <v>2941</v>
      </c>
      <c r="D2407" s="4">
        <v>1910.9357332</v>
      </c>
      <c r="E2407" s="3" t="s">
        <v>2920</v>
      </c>
      <c r="F2407" s="3" t="s">
        <v>2921</v>
      </c>
      <c r="G2407" s="3" t="s">
        <v>3114</v>
      </c>
      <c r="H2407" s="3" t="s">
        <v>3114</v>
      </c>
      <c r="I2407" s="3" t="s">
        <v>2943</v>
      </c>
      <c r="J2407" s="4">
        <v>-35.151398</v>
      </c>
      <c r="K2407" s="4">
        <v>-14.661557999999999</v>
      </c>
      <c r="L2407" s="4">
        <v>-15.224562000000001</v>
      </c>
      <c r="M2407" s="4">
        <v>-2.224173</v>
      </c>
      <c r="N2407" s="4" t="s">
        <v>2924</v>
      </c>
      <c r="O2407" s="4" t="s">
        <v>2924</v>
      </c>
      <c r="P2407" s="4">
        <v>2.1329159999999998</v>
      </c>
      <c r="Q2407" s="4" t="s">
        <v>2924</v>
      </c>
      <c r="R2407" s="4" t="s">
        <v>2924</v>
      </c>
      <c r="S2407" s="3" t="s">
        <v>7134</v>
      </c>
      <c r="T2407" s="4">
        <v>33.409999999999997</v>
      </c>
      <c r="U2407" s="4">
        <v>1910.9357332</v>
      </c>
      <c r="V2407" s="10">
        <v>1000.034733</v>
      </c>
      <c r="W2407" s="4" t="s">
        <v>2935</v>
      </c>
      <c r="X2407" s="4">
        <v>66.38</v>
      </c>
      <c r="Y2407" s="4">
        <v>26.61</v>
      </c>
      <c r="Z2407" s="4" t="s">
        <v>2924</v>
      </c>
      <c r="AA2407" s="10" t="s">
        <v>2924</v>
      </c>
      <c r="AB2407" s="10" t="s">
        <v>2924</v>
      </c>
      <c r="AC2407" s="4" t="s">
        <v>2935</v>
      </c>
      <c r="AD2407" s="4" t="s">
        <v>2935</v>
      </c>
      <c r="AE2407" s="4" t="s">
        <v>2935</v>
      </c>
      <c r="AF2407" s="4" t="s">
        <v>2924</v>
      </c>
      <c r="AG2407" s="4" t="s">
        <v>2924</v>
      </c>
      <c r="AH2407" s="4" t="s">
        <v>2924</v>
      </c>
      <c r="AI2407" s="4">
        <v>2.1329159999999998</v>
      </c>
      <c r="AJ2407" s="4">
        <v>2.1329159999999998</v>
      </c>
    </row>
    <row r="2408" spans="1:36" hidden="1" x14ac:dyDescent="0.3">
      <c r="A2408" s="1" t="s">
        <v>2402</v>
      </c>
      <c r="B2408" s="2">
        <v>4321488</v>
      </c>
      <c r="C2408" s="3" t="s">
        <v>2936</v>
      </c>
      <c r="D2408" s="4">
        <v>146710.89023905</v>
      </c>
      <c r="E2408" s="3" t="s">
        <v>2920</v>
      </c>
      <c r="F2408" s="3" t="s">
        <v>2961</v>
      </c>
      <c r="G2408" s="3" t="s">
        <v>2962</v>
      </c>
      <c r="H2408" s="3" t="s">
        <v>2963</v>
      </c>
      <c r="I2408" s="3" t="s">
        <v>2964</v>
      </c>
      <c r="J2408" s="4">
        <v>31.061844000000001</v>
      </c>
      <c r="K2408" s="4">
        <v>9.7314100000000003</v>
      </c>
      <c r="L2408" s="4">
        <v>5.1445280000000002</v>
      </c>
      <c r="M2408" s="4">
        <v>-1.340751</v>
      </c>
      <c r="N2408" s="4">
        <v>41.261927999999997</v>
      </c>
      <c r="O2408" s="4">
        <v>45.706651000000001</v>
      </c>
      <c r="P2408" s="4">
        <v>7.2812409999999996</v>
      </c>
      <c r="Q2408" s="4">
        <v>26.867373000000001</v>
      </c>
      <c r="R2408" s="4">
        <v>52.719700000000003</v>
      </c>
      <c r="S2408" s="3" t="s">
        <v>7135</v>
      </c>
      <c r="T2408" s="4">
        <v>384.85</v>
      </c>
      <c r="U2408" s="4">
        <v>146710.89023905</v>
      </c>
      <c r="V2408" s="10">
        <v>158033.890239</v>
      </c>
      <c r="W2408" s="4">
        <v>0.83149278939846705</v>
      </c>
      <c r="X2408" s="5" t="s">
        <v>7136</v>
      </c>
      <c r="Y2408" s="4">
        <v>285.79000000000002</v>
      </c>
      <c r="Z2408" s="4">
        <v>41.261927999999997</v>
      </c>
      <c r="AA2408" s="10">
        <v>29.2461433239</v>
      </c>
      <c r="AB2408" s="10">
        <v>31.925624949100001</v>
      </c>
      <c r="AC2408" s="4">
        <v>7.1918579999999999</v>
      </c>
      <c r="AD2408" s="4">
        <v>6.6117162148970001</v>
      </c>
      <c r="AE2408" s="4">
        <v>7.0176296203005002</v>
      </c>
      <c r="AF2408" s="4">
        <v>26.867373000000001</v>
      </c>
      <c r="AG2408" s="4">
        <v>23.641712516492401</v>
      </c>
      <c r="AH2408" s="4">
        <v>25.987832553763599</v>
      </c>
      <c r="AI2408" s="4">
        <v>7.2812409999999996</v>
      </c>
      <c r="AJ2408" s="4" t="s">
        <v>2924</v>
      </c>
    </row>
    <row r="2409" spans="1:36" hidden="1" x14ac:dyDescent="0.3">
      <c r="A2409" s="1" t="s">
        <v>2403</v>
      </c>
      <c r="B2409" s="2">
        <v>7267828</v>
      </c>
      <c r="C2409" s="3" t="s">
        <v>2936</v>
      </c>
      <c r="D2409" s="4">
        <v>1348.117225</v>
      </c>
      <c r="E2409" s="3" t="s">
        <v>2925</v>
      </c>
      <c r="F2409" s="3" t="s">
        <v>2981</v>
      </c>
      <c r="G2409" s="3" t="s">
        <v>2982</v>
      </c>
      <c r="H2409" s="3" t="s">
        <v>2983</v>
      </c>
      <c r="I2409" s="3" t="s">
        <v>3613</v>
      </c>
      <c r="J2409" s="4">
        <v>33.333333000000003</v>
      </c>
      <c r="K2409" s="4">
        <v>14.942529</v>
      </c>
      <c r="L2409" s="5" t="s">
        <v>3244</v>
      </c>
      <c r="M2409" s="4">
        <v>12.540193</v>
      </c>
      <c r="N2409" s="4" t="s">
        <v>2924</v>
      </c>
      <c r="O2409" s="4" t="s">
        <v>2935</v>
      </c>
      <c r="P2409" s="4">
        <v>2.1964229999999998</v>
      </c>
      <c r="Q2409" s="4">
        <v>15.382049</v>
      </c>
      <c r="R2409" s="4" t="s">
        <v>2935</v>
      </c>
      <c r="S2409" s="3" t="s">
        <v>7137</v>
      </c>
      <c r="T2409" s="4">
        <v>7</v>
      </c>
      <c r="U2409" s="4">
        <v>1348.117225</v>
      </c>
      <c r="V2409" s="10">
        <v>3480.1002250000001</v>
      </c>
      <c r="W2409" s="4" t="s">
        <v>2935</v>
      </c>
      <c r="X2409" s="5" t="s">
        <v>7138</v>
      </c>
      <c r="Y2409" s="5" t="s">
        <v>7139</v>
      </c>
      <c r="Z2409" s="4" t="s">
        <v>2924</v>
      </c>
      <c r="AA2409" s="10" t="s">
        <v>2924</v>
      </c>
      <c r="AB2409" s="10" t="s">
        <v>2924</v>
      </c>
      <c r="AC2409" s="4">
        <v>5.5456849999999998</v>
      </c>
      <c r="AD2409" s="4">
        <v>9.3304740145342002</v>
      </c>
      <c r="AE2409" s="4">
        <v>9.3304740145342002</v>
      </c>
      <c r="AF2409" s="4">
        <v>15.382049</v>
      </c>
      <c r="AG2409" s="4">
        <v>22.1078437255414</v>
      </c>
      <c r="AH2409" s="4">
        <v>22.1078437255414</v>
      </c>
      <c r="AI2409" s="4">
        <v>2.1964229999999998</v>
      </c>
      <c r="AJ2409" s="4">
        <v>2.6405129999999999</v>
      </c>
    </row>
    <row r="2410" spans="1:36" hidden="1" x14ac:dyDescent="0.3">
      <c r="A2410" s="1" t="s">
        <v>2404</v>
      </c>
      <c r="B2410" s="2">
        <v>4912216</v>
      </c>
      <c r="C2410" s="3" t="s">
        <v>2936</v>
      </c>
      <c r="D2410" s="4">
        <v>637.54758728000002</v>
      </c>
      <c r="E2410" s="3" t="s">
        <v>2925</v>
      </c>
      <c r="F2410" s="3" t="s">
        <v>2997</v>
      </c>
      <c r="G2410" s="3" t="s">
        <v>2998</v>
      </c>
      <c r="H2410" s="3" t="s">
        <v>2998</v>
      </c>
      <c r="I2410" s="3" t="s">
        <v>3873</v>
      </c>
      <c r="J2410" s="4">
        <v>-16.531106000000001</v>
      </c>
      <c r="K2410" s="4">
        <v>-8.9448439999999998</v>
      </c>
      <c r="L2410" s="4">
        <v>-6.5468869999999999</v>
      </c>
      <c r="M2410" s="4">
        <v>-1.0940350000000001</v>
      </c>
      <c r="N2410" s="4">
        <v>21.922633000000001</v>
      </c>
      <c r="O2410" s="4">
        <v>21.379505000000002</v>
      </c>
      <c r="P2410" s="4">
        <v>2.024311</v>
      </c>
      <c r="Q2410" s="4">
        <v>10.704558</v>
      </c>
      <c r="R2410" s="4">
        <v>29.074991000000001</v>
      </c>
      <c r="S2410" s="3" t="s">
        <v>7140</v>
      </c>
      <c r="T2410" s="4">
        <v>37.97</v>
      </c>
      <c r="U2410" s="4">
        <v>637.54758728000002</v>
      </c>
      <c r="V2410" s="10">
        <v>543.89858700000002</v>
      </c>
      <c r="W2410" s="4">
        <v>1.15880958651567</v>
      </c>
      <c r="X2410" s="4">
        <v>48.2</v>
      </c>
      <c r="Y2410" s="4">
        <v>37.18</v>
      </c>
      <c r="Z2410" s="4">
        <v>21.922633000000001</v>
      </c>
      <c r="AA2410" s="10">
        <v>15.310483870900001</v>
      </c>
      <c r="AB2410" s="10">
        <v>21.5738636363</v>
      </c>
      <c r="AC2410" s="4">
        <v>1.0449839999999999</v>
      </c>
      <c r="AD2410" s="4">
        <v>0.98655672307779996</v>
      </c>
      <c r="AE2410" s="4">
        <v>1.0308118341826999</v>
      </c>
      <c r="AF2410" s="4">
        <v>10.704558</v>
      </c>
      <c r="AG2410" s="4">
        <v>7.3749960948622997</v>
      </c>
      <c r="AH2410" s="4">
        <v>9.6490666158103995</v>
      </c>
      <c r="AI2410" s="4">
        <v>2.024311</v>
      </c>
      <c r="AJ2410" s="4">
        <v>2.024311</v>
      </c>
    </row>
    <row r="2411" spans="1:36" hidden="1" x14ac:dyDescent="0.3">
      <c r="A2411" s="1" t="s">
        <v>2405</v>
      </c>
      <c r="B2411" s="2">
        <v>4084137</v>
      </c>
      <c r="C2411" s="3" t="s">
        <v>2936</v>
      </c>
      <c r="D2411" s="4">
        <v>1195.5807956399999</v>
      </c>
      <c r="E2411" s="3" t="s">
        <v>3095</v>
      </c>
      <c r="F2411" s="3" t="s">
        <v>3095</v>
      </c>
      <c r="G2411" s="3" t="s">
        <v>3217</v>
      </c>
      <c r="H2411" s="3" t="s">
        <v>3217</v>
      </c>
      <c r="I2411" s="3" t="s">
        <v>3218</v>
      </c>
      <c r="J2411" s="4">
        <v>8.5514829999999993</v>
      </c>
      <c r="K2411" s="4">
        <v>3.4368069999999999</v>
      </c>
      <c r="L2411" s="4">
        <v>2.5274730000000001</v>
      </c>
      <c r="M2411" s="4">
        <v>6.0830019999999996</v>
      </c>
      <c r="N2411" s="4">
        <v>16.368421000000001</v>
      </c>
      <c r="O2411" s="4" t="s">
        <v>2935</v>
      </c>
      <c r="P2411" s="4">
        <v>1.9681470000000001</v>
      </c>
      <c r="Q2411" s="4">
        <v>10.696963999999999</v>
      </c>
      <c r="R2411" s="4" t="s">
        <v>2935</v>
      </c>
      <c r="S2411" s="3" t="s">
        <v>7141</v>
      </c>
      <c r="T2411" s="4">
        <v>18.66</v>
      </c>
      <c r="U2411" s="4">
        <v>1195.5807956399999</v>
      </c>
      <c r="V2411" s="10">
        <v>2537.8117950000001</v>
      </c>
      <c r="W2411" s="4">
        <v>6.9667738478027896</v>
      </c>
      <c r="X2411" s="4">
        <v>22.33</v>
      </c>
      <c r="Y2411" s="4">
        <v>15.2</v>
      </c>
      <c r="Z2411" s="4">
        <v>16.368421000000001</v>
      </c>
      <c r="AA2411" s="10">
        <v>7.4939759036</v>
      </c>
      <c r="AB2411" s="10">
        <v>7.4939759036</v>
      </c>
      <c r="AC2411" s="4">
        <v>1.9121950000000001</v>
      </c>
      <c r="AD2411" s="4">
        <v>2.5101995994065001</v>
      </c>
      <c r="AE2411" s="4">
        <v>2.5101995994065001</v>
      </c>
      <c r="AF2411" s="4">
        <v>10.696963999999999</v>
      </c>
      <c r="AG2411" s="4">
        <v>8.3425765779093002</v>
      </c>
      <c r="AH2411" s="4">
        <v>8.3425765779093002</v>
      </c>
      <c r="AI2411" s="4">
        <v>1.9681470000000001</v>
      </c>
      <c r="AJ2411" s="4" t="s">
        <v>2924</v>
      </c>
    </row>
    <row r="2412" spans="1:36" hidden="1" x14ac:dyDescent="0.3">
      <c r="A2412" s="1" t="s">
        <v>2406</v>
      </c>
      <c r="B2412" s="2">
        <v>4264301</v>
      </c>
      <c r="C2412" s="3" t="s">
        <v>2936</v>
      </c>
      <c r="D2412" s="4">
        <v>690.62041776000001</v>
      </c>
      <c r="E2412" s="3" t="s">
        <v>2977</v>
      </c>
      <c r="F2412" s="3" t="s">
        <v>2978</v>
      </c>
      <c r="G2412" s="3" t="s">
        <v>3167</v>
      </c>
      <c r="H2412" s="3" t="s">
        <v>3167</v>
      </c>
      <c r="I2412" s="3" t="s">
        <v>2980</v>
      </c>
      <c r="J2412" s="4">
        <v>1.4331210000000001</v>
      </c>
      <c r="K2412" s="4">
        <v>-5.2083329999999997</v>
      </c>
      <c r="L2412" s="4">
        <v>1.111111</v>
      </c>
      <c r="M2412" s="4">
        <v>2.9079160000000002</v>
      </c>
      <c r="N2412" s="4" t="s">
        <v>2924</v>
      </c>
      <c r="O2412" s="4">
        <v>6.9088940000000001</v>
      </c>
      <c r="P2412" s="4">
        <v>0.75806300000000004</v>
      </c>
      <c r="Q2412" s="4">
        <v>10.221294</v>
      </c>
      <c r="R2412" s="4">
        <v>14.863906</v>
      </c>
      <c r="S2412" s="3" t="s">
        <v>7142</v>
      </c>
      <c r="T2412" s="4">
        <v>6.37</v>
      </c>
      <c r="U2412" s="4">
        <v>690.62041776000001</v>
      </c>
      <c r="V2412" s="10">
        <v>2456.0134170000001</v>
      </c>
      <c r="W2412" s="4">
        <v>5.0235478806907397</v>
      </c>
      <c r="X2412" s="5" t="s">
        <v>4275</v>
      </c>
      <c r="Y2412" s="4">
        <v>5.66</v>
      </c>
      <c r="Z2412" s="4">
        <v>88.472222000000002</v>
      </c>
      <c r="AA2412" s="10" t="s">
        <v>2924</v>
      </c>
      <c r="AB2412" s="10">
        <v>45.5</v>
      </c>
      <c r="AC2412" s="4">
        <v>3.335674</v>
      </c>
      <c r="AD2412" s="4">
        <v>3.3494199398225999</v>
      </c>
      <c r="AE2412" s="4">
        <v>3.3684306764706999</v>
      </c>
      <c r="AF2412" s="4">
        <v>10.221294</v>
      </c>
      <c r="AG2412" s="4">
        <v>12.667679062803201</v>
      </c>
      <c r="AH2412" s="4">
        <v>12.860191614761</v>
      </c>
      <c r="AI2412" s="4">
        <v>0.75806300000000004</v>
      </c>
      <c r="AJ2412" s="4">
        <v>0.78121200000000002</v>
      </c>
    </row>
    <row r="2413" spans="1:36" hidden="1" x14ac:dyDescent="0.3">
      <c r="A2413" s="1" t="s">
        <v>2407</v>
      </c>
      <c r="B2413" s="2">
        <v>4293172</v>
      </c>
      <c r="C2413" s="3" t="s">
        <v>2936</v>
      </c>
      <c r="D2413" s="4">
        <v>9071.7747573600009</v>
      </c>
      <c r="E2413" s="3" t="s">
        <v>3033</v>
      </c>
      <c r="F2413" s="3" t="s">
        <v>3033</v>
      </c>
      <c r="G2413" s="3" t="s">
        <v>3431</v>
      </c>
      <c r="H2413" s="3" t="s">
        <v>3431</v>
      </c>
      <c r="I2413" s="3" t="s">
        <v>3432</v>
      </c>
      <c r="J2413" s="4">
        <v>47.980521000000003</v>
      </c>
      <c r="K2413" s="4">
        <v>31.718510999999999</v>
      </c>
      <c r="L2413" s="4">
        <v>28.188586000000001</v>
      </c>
      <c r="M2413" s="4">
        <v>6.6694199999999997</v>
      </c>
      <c r="N2413" s="4">
        <v>56.335878000000001</v>
      </c>
      <c r="O2413" s="4">
        <v>48.644067999999997</v>
      </c>
      <c r="P2413" s="4">
        <v>2.0400429999999998</v>
      </c>
      <c r="Q2413" s="4">
        <v>12.266171999999999</v>
      </c>
      <c r="R2413" s="4">
        <v>53.454503000000003</v>
      </c>
      <c r="S2413" s="3" t="s">
        <v>7143</v>
      </c>
      <c r="T2413" s="4">
        <v>51.66</v>
      </c>
      <c r="U2413" s="4">
        <v>9071.7747573600009</v>
      </c>
      <c r="V2413" s="10">
        <v>11250.495757000001</v>
      </c>
      <c r="W2413" s="4" t="s">
        <v>2935</v>
      </c>
      <c r="X2413" s="4">
        <v>53.49</v>
      </c>
      <c r="Y2413" s="4">
        <v>34.369999999999997</v>
      </c>
      <c r="Z2413" s="4">
        <v>56.335878000000001</v>
      </c>
      <c r="AA2413" s="10">
        <v>25.9142212189</v>
      </c>
      <c r="AB2413" s="10">
        <v>30.6933634365</v>
      </c>
      <c r="AC2413" s="4">
        <v>2.996499</v>
      </c>
      <c r="AD2413" s="4">
        <v>2.6726179143884998</v>
      </c>
      <c r="AE2413" s="4">
        <v>2.8197408382373998</v>
      </c>
      <c r="AF2413" s="4">
        <v>12.266171999999999</v>
      </c>
      <c r="AG2413" s="4">
        <v>10.425356906327799</v>
      </c>
      <c r="AH2413" s="4">
        <v>11.42017790229</v>
      </c>
      <c r="AI2413" s="4">
        <v>2.0400429999999998</v>
      </c>
      <c r="AJ2413" s="4">
        <v>4.086379</v>
      </c>
    </row>
    <row r="2414" spans="1:36" hidden="1" x14ac:dyDescent="0.3">
      <c r="A2414" s="1" t="s">
        <v>2408</v>
      </c>
      <c r="B2414" s="2">
        <v>4811494</v>
      </c>
      <c r="C2414" s="3" t="s">
        <v>2941</v>
      </c>
      <c r="D2414" s="4">
        <v>14011.514773999999</v>
      </c>
      <c r="E2414" s="3" t="s">
        <v>2920</v>
      </c>
      <c r="F2414" s="3" t="s">
        <v>2921</v>
      </c>
      <c r="G2414" s="3" t="s">
        <v>2942</v>
      </c>
      <c r="H2414" s="3" t="s">
        <v>2942</v>
      </c>
      <c r="I2414" s="3" t="s">
        <v>2943</v>
      </c>
      <c r="J2414" s="4">
        <v>850</v>
      </c>
      <c r="K2414" s="4">
        <v>40.532544000000001</v>
      </c>
      <c r="L2414" s="4">
        <v>-7.7221950000000001</v>
      </c>
      <c r="M2414" s="4">
        <v>3.7684329999999999</v>
      </c>
      <c r="N2414" s="4" t="s">
        <v>2924</v>
      </c>
      <c r="O2414" s="4" t="s">
        <v>2924</v>
      </c>
      <c r="P2414" s="4">
        <v>31.986532</v>
      </c>
      <c r="Q2414" s="4" t="s">
        <v>2924</v>
      </c>
      <c r="R2414" s="4" t="s">
        <v>2924</v>
      </c>
      <c r="S2414" s="3" t="s">
        <v>7144</v>
      </c>
      <c r="T2414" s="4">
        <v>19</v>
      </c>
      <c r="U2414" s="4">
        <v>14011.514773999999</v>
      </c>
      <c r="V2414" s="10">
        <v>13557.116774</v>
      </c>
      <c r="W2414" s="4" t="s">
        <v>2935</v>
      </c>
      <c r="X2414" s="4">
        <v>33.89</v>
      </c>
      <c r="Y2414" s="4">
        <v>1.89</v>
      </c>
      <c r="Z2414" s="4" t="s">
        <v>2924</v>
      </c>
      <c r="AA2414" s="10" t="s">
        <v>2924</v>
      </c>
      <c r="AB2414" s="10" t="s">
        <v>2924</v>
      </c>
      <c r="AC2414" s="4" t="s">
        <v>2935</v>
      </c>
      <c r="AD2414" s="4" t="s">
        <v>2935</v>
      </c>
      <c r="AE2414" s="4" t="s">
        <v>2935</v>
      </c>
      <c r="AF2414" s="4" t="s">
        <v>2924</v>
      </c>
      <c r="AG2414" s="4" t="s">
        <v>2924</v>
      </c>
      <c r="AH2414" s="4" t="s">
        <v>2924</v>
      </c>
      <c r="AI2414" s="4">
        <v>31.986532</v>
      </c>
      <c r="AJ2414" s="4">
        <v>32.148899999999998</v>
      </c>
    </row>
    <row r="2415" spans="1:36" hidden="1" x14ac:dyDescent="0.3">
      <c r="A2415" s="1" t="s">
        <v>2409</v>
      </c>
      <c r="B2415" s="2">
        <v>103122</v>
      </c>
      <c r="C2415" s="3" t="s">
        <v>2936</v>
      </c>
      <c r="D2415" s="4">
        <v>16237.16853022</v>
      </c>
      <c r="E2415" s="3" t="s">
        <v>2977</v>
      </c>
      <c r="F2415" s="3" t="s">
        <v>2978</v>
      </c>
      <c r="G2415" s="3" t="s">
        <v>3135</v>
      </c>
      <c r="H2415" s="3" t="s">
        <v>3136</v>
      </c>
      <c r="I2415" s="3" t="s">
        <v>2980</v>
      </c>
      <c r="J2415" s="4">
        <v>2.172345</v>
      </c>
      <c r="K2415" s="4">
        <v>-3.6510699999999998</v>
      </c>
      <c r="L2415" s="4">
        <v>-5.8293309999999998</v>
      </c>
      <c r="M2415" s="4">
        <v>1.8376479999999999</v>
      </c>
      <c r="N2415" s="4">
        <v>68.526881720430097</v>
      </c>
      <c r="O2415" s="4">
        <v>18.321114999999999</v>
      </c>
      <c r="P2415" s="4">
        <v>2.1779839999999999</v>
      </c>
      <c r="Q2415" s="4">
        <v>19.215957</v>
      </c>
      <c r="R2415" s="4">
        <v>16.520354000000001</v>
      </c>
      <c r="S2415" s="3" t="s">
        <v>7145</v>
      </c>
      <c r="T2415" s="4">
        <v>127.46</v>
      </c>
      <c r="U2415" s="4">
        <v>16237.16853022</v>
      </c>
      <c r="V2415" s="10">
        <v>23781.668529999999</v>
      </c>
      <c r="W2415" s="4">
        <v>2.9499450808096701</v>
      </c>
      <c r="X2415" s="4">
        <v>147.83000000000001</v>
      </c>
      <c r="Y2415" s="4">
        <v>110.98</v>
      </c>
      <c r="Z2415" s="4">
        <v>68.196897000000007</v>
      </c>
      <c r="AA2415" s="10">
        <v>62.172576947400003</v>
      </c>
      <c r="AB2415" s="10">
        <v>56.739167208200001</v>
      </c>
      <c r="AC2415" s="4">
        <v>7.4653660000000004</v>
      </c>
      <c r="AD2415" s="4">
        <v>7.1481242404712004</v>
      </c>
      <c r="AE2415" s="4">
        <v>7.2480127742595997</v>
      </c>
      <c r="AF2415" s="4">
        <v>19.215957</v>
      </c>
      <c r="AG2415" s="4">
        <v>18.9268350320528</v>
      </c>
      <c r="AH2415" s="4">
        <v>19.261723009841099</v>
      </c>
      <c r="AI2415" s="4">
        <v>2.1779839999999999</v>
      </c>
      <c r="AJ2415" s="4">
        <v>2.5522629999999999</v>
      </c>
    </row>
    <row r="2416" spans="1:36" hidden="1" x14ac:dyDescent="0.3">
      <c r="A2416" s="1" t="s">
        <v>2410</v>
      </c>
      <c r="B2416" s="2">
        <v>6618655</v>
      </c>
      <c r="C2416" s="3" t="s">
        <v>2919</v>
      </c>
      <c r="D2416" s="4">
        <v>726.86389336000002</v>
      </c>
      <c r="E2416" s="3" t="s">
        <v>2937</v>
      </c>
      <c r="F2416" s="3" t="s">
        <v>3060</v>
      </c>
      <c r="G2416" s="3" t="s">
        <v>3069</v>
      </c>
      <c r="H2416" s="3" t="s">
        <v>3069</v>
      </c>
      <c r="I2416" s="3" t="s">
        <v>3070</v>
      </c>
      <c r="J2416" s="4">
        <v>-7.9141519999999996</v>
      </c>
      <c r="K2416" s="4">
        <v>47.793326</v>
      </c>
      <c r="L2416" s="4">
        <v>7.6862750000000002</v>
      </c>
      <c r="M2416" s="4">
        <v>-7.7904629999999999</v>
      </c>
      <c r="N2416" s="4">
        <v>16.805385999999999</v>
      </c>
      <c r="O2416" s="4">
        <v>7.6277780000000002</v>
      </c>
      <c r="P2416" s="4">
        <v>1.315512</v>
      </c>
      <c r="Q2416" s="4">
        <v>5.9883100000000002</v>
      </c>
      <c r="R2416" s="4">
        <v>10.619206999999999</v>
      </c>
      <c r="S2416" s="3" t="s">
        <v>7146</v>
      </c>
      <c r="T2416" s="4">
        <v>13.73</v>
      </c>
      <c r="U2416" s="4">
        <v>726.86389336000002</v>
      </c>
      <c r="V2416" s="10">
        <v>1251.9938930000001</v>
      </c>
      <c r="W2416" s="4" t="s">
        <v>2935</v>
      </c>
      <c r="X2416" s="4">
        <v>17.559999999999999</v>
      </c>
      <c r="Y2416" s="5" t="s">
        <v>6533</v>
      </c>
      <c r="Z2416" s="4">
        <v>16.805385999999999</v>
      </c>
      <c r="AA2416" s="10">
        <v>7.8894443485999997</v>
      </c>
      <c r="AB2416" s="10">
        <v>14.1499711435</v>
      </c>
      <c r="AC2416" s="4">
        <v>1.18015</v>
      </c>
      <c r="AD2416" s="4">
        <v>1.1075168766668999</v>
      </c>
      <c r="AE2416" s="4">
        <v>1.1663897716509</v>
      </c>
      <c r="AF2416" s="4">
        <v>5.9883100000000002</v>
      </c>
      <c r="AG2416" s="4">
        <v>4.9540791540670996</v>
      </c>
      <c r="AH2416" s="4">
        <v>6.1966609683835001</v>
      </c>
      <c r="AI2416" s="4">
        <v>1.315512</v>
      </c>
      <c r="AJ2416" s="4">
        <v>2.8947919999999998</v>
      </c>
    </row>
    <row r="2417" spans="1:36" hidden="1" x14ac:dyDescent="0.3">
      <c r="A2417" s="1" t="s">
        <v>2411</v>
      </c>
      <c r="B2417" s="2">
        <v>106290659</v>
      </c>
      <c r="C2417" s="3" t="s">
        <v>2957</v>
      </c>
      <c r="D2417" s="4">
        <v>1080.9484077</v>
      </c>
      <c r="E2417" s="3" t="s">
        <v>2925</v>
      </c>
      <c r="F2417" s="3" t="s">
        <v>2981</v>
      </c>
      <c r="G2417" s="3" t="s">
        <v>3017</v>
      </c>
      <c r="H2417" s="3" t="s">
        <v>3018</v>
      </c>
      <c r="I2417" s="3" t="s">
        <v>3874</v>
      </c>
      <c r="J2417" s="4">
        <v>33.717948999999997</v>
      </c>
      <c r="K2417" s="4">
        <v>0.38498599999999999</v>
      </c>
      <c r="L2417" s="4">
        <v>4.9295780000000002</v>
      </c>
      <c r="M2417" s="4">
        <v>13.123644000000001</v>
      </c>
      <c r="N2417" s="4" t="s">
        <v>2924</v>
      </c>
      <c r="O2417" s="4" t="s">
        <v>2924</v>
      </c>
      <c r="P2417" s="4">
        <v>65.597483999999994</v>
      </c>
      <c r="Q2417" s="4" t="s">
        <v>2924</v>
      </c>
      <c r="R2417" s="4">
        <v>116.792845</v>
      </c>
      <c r="S2417" s="3" t="s">
        <v>7147</v>
      </c>
      <c r="T2417" s="4">
        <v>10.43</v>
      </c>
      <c r="U2417" s="4">
        <v>1080.9484077</v>
      </c>
      <c r="V2417" s="10">
        <v>1175.213407</v>
      </c>
      <c r="W2417" s="4" t="s">
        <v>2935</v>
      </c>
      <c r="X2417" s="4">
        <v>11.74</v>
      </c>
      <c r="Y2417" s="5" t="s">
        <v>7148</v>
      </c>
      <c r="Z2417" s="4" t="s">
        <v>2924</v>
      </c>
      <c r="AA2417" s="10">
        <v>32.59375</v>
      </c>
      <c r="AB2417" s="10" t="s">
        <v>2935</v>
      </c>
      <c r="AC2417" s="4">
        <v>2.8842850000000002</v>
      </c>
      <c r="AD2417" s="4">
        <v>2.2909246286207998</v>
      </c>
      <c r="AE2417" s="4">
        <v>2.5814398677664001</v>
      </c>
      <c r="AF2417" s="4" t="s">
        <v>2924</v>
      </c>
      <c r="AG2417" s="4">
        <v>23.9036989494452</v>
      </c>
      <c r="AH2417" s="4">
        <v>46.652114128061598</v>
      </c>
      <c r="AI2417" s="4">
        <v>65.597483999999994</v>
      </c>
      <c r="AJ2417" s="4" t="s">
        <v>2924</v>
      </c>
    </row>
    <row r="2418" spans="1:36" hidden="1" x14ac:dyDescent="0.3">
      <c r="A2418" s="1" t="s">
        <v>2412</v>
      </c>
      <c r="B2418" s="2">
        <v>4102535</v>
      </c>
      <c r="C2418" s="3" t="s">
        <v>2936</v>
      </c>
      <c r="D2418" s="4">
        <v>1069.6543994399999</v>
      </c>
      <c r="E2418" s="3" t="s">
        <v>3033</v>
      </c>
      <c r="F2418" s="3" t="s">
        <v>3033</v>
      </c>
      <c r="G2418" s="3" t="s">
        <v>3054</v>
      </c>
      <c r="H2418" s="3" t="s">
        <v>3084</v>
      </c>
      <c r="I2418" s="3" t="s">
        <v>3101</v>
      </c>
      <c r="J2418" s="4">
        <v>39.168489999999998</v>
      </c>
      <c r="K2418" s="4">
        <v>47.906976999999998</v>
      </c>
      <c r="L2418" s="4">
        <v>50.532544000000001</v>
      </c>
      <c r="M2418" s="5" t="s">
        <v>3875</v>
      </c>
      <c r="N2418" s="4">
        <v>12.56917</v>
      </c>
      <c r="O2418" s="4">
        <v>11.821561000000001</v>
      </c>
      <c r="P2418" s="4">
        <v>1.624106</v>
      </c>
      <c r="Q2418" s="4">
        <v>5.2086370000000004</v>
      </c>
      <c r="R2418" s="4">
        <v>12.604352</v>
      </c>
      <c r="S2418" s="3" t="s">
        <v>7149</v>
      </c>
      <c r="T2418" s="4">
        <v>12.72</v>
      </c>
      <c r="U2418" s="4">
        <v>1069.6543994399999</v>
      </c>
      <c r="V2418" s="10">
        <v>1431.8543990000001</v>
      </c>
      <c r="W2418" s="4">
        <v>3.7735849056603801</v>
      </c>
      <c r="X2418" s="4">
        <v>12.82</v>
      </c>
      <c r="Y2418" s="4">
        <v>7.47</v>
      </c>
      <c r="Z2418" s="4">
        <v>12.56917</v>
      </c>
      <c r="AA2418" s="10">
        <v>16.519480519399998</v>
      </c>
      <c r="AB2418" s="10">
        <v>12.3495145631</v>
      </c>
      <c r="AC2418" s="4">
        <v>0.72682999999999998</v>
      </c>
      <c r="AD2418" s="4">
        <v>0.868751436589</v>
      </c>
      <c r="AE2418" s="4">
        <v>0.78550314013769995</v>
      </c>
      <c r="AF2418" s="4">
        <v>5.2086370000000004</v>
      </c>
      <c r="AG2418" s="4">
        <v>6.1744476024147996</v>
      </c>
      <c r="AH2418" s="4">
        <v>5.3080793290082999</v>
      </c>
      <c r="AI2418" s="4">
        <v>1.624106</v>
      </c>
      <c r="AJ2418" s="4">
        <v>1.7005349999999999</v>
      </c>
    </row>
    <row r="2419" spans="1:36" hidden="1" x14ac:dyDescent="0.3">
      <c r="A2419" s="1" t="s">
        <v>2413</v>
      </c>
      <c r="B2419" s="2">
        <v>4561611</v>
      </c>
      <c r="C2419" s="3" t="s">
        <v>2936</v>
      </c>
      <c r="D2419" s="4">
        <v>7388.9663303699999</v>
      </c>
      <c r="E2419" s="3" t="s">
        <v>3098</v>
      </c>
      <c r="F2419" s="3" t="s">
        <v>3098</v>
      </c>
      <c r="G2419" s="3" t="s">
        <v>3099</v>
      </c>
      <c r="H2419" s="3" t="s">
        <v>3335</v>
      </c>
      <c r="I2419" s="3" t="s">
        <v>3439</v>
      </c>
      <c r="J2419" s="4">
        <v>1.817841</v>
      </c>
      <c r="K2419" s="4">
        <v>1.267474</v>
      </c>
      <c r="L2419" s="4">
        <v>5.0667179999999998</v>
      </c>
      <c r="M2419" s="4">
        <v>4.1602759999999996</v>
      </c>
      <c r="N2419" s="4">
        <v>11.891005</v>
      </c>
      <c r="O2419" s="4">
        <v>18.201004999999999</v>
      </c>
      <c r="P2419" s="4">
        <v>1.767692</v>
      </c>
      <c r="Q2419" s="4">
        <v>16.993220999999998</v>
      </c>
      <c r="R2419" s="4">
        <v>18.365472</v>
      </c>
      <c r="S2419" s="3" t="s">
        <v>7150</v>
      </c>
      <c r="T2419" s="4">
        <v>54.33</v>
      </c>
      <c r="U2419" s="4">
        <v>7388.9663303699999</v>
      </c>
      <c r="V2419" s="10">
        <v>15123.966329999999</v>
      </c>
      <c r="W2419" s="4">
        <v>6.4465304619915296</v>
      </c>
      <c r="X2419" s="4">
        <v>64.89</v>
      </c>
      <c r="Y2419" s="4">
        <v>49.45</v>
      </c>
      <c r="Z2419" s="4">
        <v>11.891005</v>
      </c>
      <c r="AA2419" s="10">
        <v>8.1517824989999994</v>
      </c>
      <c r="AB2419" s="10">
        <v>6.7323420073999998</v>
      </c>
      <c r="AC2419" s="4">
        <v>0.65571100000000004</v>
      </c>
      <c r="AD2419" s="4">
        <v>0.64182508614839995</v>
      </c>
      <c r="AE2419" s="4">
        <v>0.65380437830299998</v>
      </c>
      <c r="AF2419" s="4">
        <v>16.993220999999998</v>
      </c>
      <c r="AG2419" s="4" t="s">
        <v>2935</v>
      </c>
      <c r="AH2419" s="4">
        <v>9.9742334126048</v>
      </c>
      <c r="AI2419" s="4">
        <v>1.767692</v>
      </c>
      <c r="AJ2419" s="4">
        <v>3.447991</v>
      </c>
    </row>
    <row r="2420" spans="1:36" hidden="1" x14ac:dyDescent="0.3">
      <c r="A2420" s="1" t="s">
        <v>2414</v>
      </c>
      <c r="B2420" s="2">
        <v>4495177</v>
      </c>
      <c r="C2420" s="3" t="s">
        <v>2919</v>
      </c>
      <c r="D2420" s="4">
        <v>914.34212190000005</v>
      </c>
      <c r="E2420" s="3" t="s">
        <v>3007</v>
      </c>
      <c r="F2420" s="3" t="s">
        <v>3008</v>
      </c>
      <c r="G2420" s="3" t="s">
        <v>3009</v>
      </c>
      <c r="H2420" s="3" t="s">
        <v>3010</v>
      </c>
      <c r="I2420" s="3" t="s">
        <v>3412</v>
      </c>
      <c r="J2420" s="4">
        <v>59.591836999999998</v>
      </c>
      <c r="K2420" s="4">
        <v>28.618421000000001</v>
      </c>
      <c r="L2420" s="4">
        <v>32.993197000000002</v>
      </c>
      <c r="M2420" s="4">
        <v>7.2702330000000002</v>
      </c>
      <c r="N2420" s="4" t="s">
        <v>2924</v>
      </c>
      <c r="O2420" s="4" t="s">
        <v>2924</v>
      </c>
      <c r="P2420" s="4">
        <v>5.6666670000000003</v>
      </c>
      <c r="Q2420" s="4">
        <v>15.659039</v>
      </c>
      <c r="R2420" s="4">
        <v>8.6931019999999997</v>
      </c>
      <c r="S2420" s="3" t="s">
        <v>7151</v>
      </c>
      <c r="T2420" s="4">
        <v>7.82</v>
      </c>
      <c r="U2420" s="4">
        <v>914.34212190000005</v>
      </c>
      <c r="V2420" s="10">
        <v>1347.147121</v>
      </c>
      <c r="W2420" s="4" t="s">
        <v>2935</v>
      </c>
      <c r="X2420" s="5" t="s">
        <v>7152</v>
      </c>
      <c r="Y2420" s="4">
        <v>4.62</v>
      </c>
      <c r="Z2420" s="4" t="s">
        <v>2924</v>
      </c>
      <c r="AA2420" s="10">
        <v>35.146067415700003</v>
      </c>
      <c r="AB2420" s="10">
        <v>66.086368630099997</v>
      </c>
      <c r="AC2420" s="4">
        <v>1.892903</v>
      </c>
      <c r="AD2420" s="4">
        <v>1.7403288216327999</v>
      </c>
      <c r="AE2420" s="4">
        <v>1.8649975109778001</v>
      </c>
      <c r="AF2420" s="4">
        <v>15.659039</v>
      </c>
      <c r="AG2420" s="4">
        <v>13.026486433433901</v>
      </c>
      <c r="AH2420" s="4">
        <v>14.8858617878785</v>
      </c>
      <c r="AI2420" s="4">
        <v>5.6666670000000003</v>
      </c>
      <c r="AJ2420" s="4">
        <v>6.6837609999999996</v>
      </c>
    </row>
    <row r="2421" spans="1:36" hidden="1" x14ac:dyDescent="0.3">
      <c r="A2421" s="1" t="s">
        <v>2415</v>
      </c>
      <c r="B2421" s="2">
        <v>4152222</v>
      </c>
      <c r="C2421" s="3" t="s">
        <v>2919</v>
      </c>
      <c r="D2421" s="4">
        <v>3293.8591534400002</v>
      </c>
      <c r="E2421" s="3" t="s">
        <v>3107</v>
      </c>
      <c r="F2421" s="3" t="s">
        <v>3153</v>
      </c>
      <c r="G2421" s="3" t="s">
        <v>3154</v>
      </c>
      <c r="H2421" s="3" t="s">
        <v>3207</v>
      </c>
      <c r="I2421" s="3" t="s">
        <v>3742</v>
      </c>
      <c r="J2421" s="4">
        <v>8.9964580000000005</v>
      </c>
      <c r="K2421" s="4">
        <v>8.9964580000000005</v>
      </c>
      <c r="L2421" s="4">
        <v>8.9964580000000005</v>
      </c>
      <c r="M2421" s="4">
        <v>0.54454400000000003</v>
      </c>
      <c r="N2421" s="4" t="s">
        <v>2935</v>
      </c>
      <c r="O2421" s="4" t="s">
        <v>2935</v>
      </c>
      <c r="P2421" s="4" t="s">
        <v>2935</v>
      </c>
      <c r="Q2421" s="4" t="s">
        <v>2935</v>
      </c>
      <c r="R2421" s="4" t="s">
        <v>2935</v>
      </c>
      <c r="S2421" s="3" t="s">
        <v>7153</v>
      </c>
      <c r="T2421" s="4">
        <v>46.16</v>
      </c>
      <c r="U2421" s="4">
        <v>3293.8591534400002</v>
      </c>
      <c r="V2421" s="10" t="s">
        <v>2935</v>
      </c>
      <c r="W2421" s="4" t="s">
        <v>2935</v>
      </c>
      <c r="X2421" s="4">
        <v>50.67</v>
      </c>
      <c r="Y2421" s="4">
        <v>42.35</v>
      </c>
      <c r="Z2421" s="4" t="s">
        <v>2935</v>
      </c>
      <c r="AA2421" s="10" t="s">
        <v>2935</v>
      </c>
      <c r="AB2421" s="10" t="s">
        <v>2935</v>
      </c>
      <c r="AC2421" s="4" t="s">
        <v>2935</v>
      </c>
      <c r="AD2421" s="4" t="s">
        <v>2935</v>
      </c>
      <c r="AE2421" s="4" t="s">
        <v>2935</v>
      </c>
      <c r="AF2421" s="4" t="s">
        <v>2935</v>
      </c>
      <c r="AG2421" s="4" t="s">
        <v>2935</v>
      </c>
      <c r="AH2421" s="4" t="s">
        <v>2935</v>
      </c>
      <c r="AI2421" s="4" t="s">
        <v>2935</v>
      </c>
      <c r="AJ2421" s="4" t="s">
        <v>2935</v>
      </c>
    </row>
    <row r="2422" spans="1:36" hidden="1" x14ac:dyDescent="0.3">
      <c r="A2422" s="1" t="s">
        <v>2416</v>
      </c>
      <c r="B2422" s="2">
        <v>4279137</v>
      </c>
      <c r="C2422" s="3" t="s">
        <v>2919</v>
      </c>
      <c r="D2422" s="4">
        <v>2357.8068207400001</v>
      </c>
      <c r="E2422" s="3" t="s">
        <v>2937</v>
      </c>
      <c r="F2422" s="3" t="s">
        <v>2938</v>
      </c>
      <c r="G2422" s="3" t="s">
        <v>2994</v>
      </c>
      <c r="H2422" s="3" t="s">
        <v>2995</v>
      </c>
      <c r="I2422" s="3" t="s">
        <v>3618</v>
      </c>
      <c r="J2422" s="4">
        <v>-7.0733860000000002</v>
      </c>
      <c r="K2422" s="4">
        <v>-47.344689000000002</v>
      </c>
      <c r="L2422" s="4">
        <v>-25.14245</v>
      </c>
      <c r="M2422" s="4">
        <v>6.2689589999999997</v>
      </c>
      <c r="N2422" s="4" t="s">
        <v>2924</v>
      </c>
      <c r="O2422" s="4" t="s">
        <v>2924</v>
      </c>
      <c r="P2422" s="4">
        <v>0.44622800000000001</v>
      </c>
      <c r="Q2422" s="4" t="s">
        <v>2924</v>
      </c>
      <c r="R2422" s="4" t="s">
        <v>2924</v>
      </c>
      <c r="S2422" s="3" t="s">
        <v>7154</v>
      </c>
      <c r="T2422" s="4">
        <v>10.51</v>
      </c>
      <c r="U2422" s="4">
        <v>2357.8068207400001</v>
      </c>
      <c r="V2422" s="10">
        <v>16227.02882</v>
      </c>
      <c r="W2422" s="4" t="s">
        <v>2935</v>
      </c>
      <c r="X2422" s="4">
        <v>22.26</v>
      </c>
      <c r="Y2422" s="5" t="s">
        <v>6703</v>
      </c>
      <c r="Z2422" s="4" t="s">
        <v>2924</v>
      </c>
      <c r="AA2422" s="10" t="s">
        <v>2924</v>
      </c>
      <c r="AB2422" s="10" t="s">
        <v>2924</v>
      </c>
      <c r="AC2422" s="4">
        <v>7.9707699999999999</v>
      </c>
      <c r="AD2422" s="4">
        <v>7.0461902723319003</v>
      </c>
      <c r="AE2422" s="4">
        <v>7.8979746537326001</v>
      </c>
      <c r="AF2422" s="4" t="s">
        <v>2924</v>
      </c>
      <c r="AG2422" s="4">
        <v>125.618949716899</v>
      </c>
      <c r="AH2422" s="4" t="s">
        <v>2924</v>
      </c>
      <c r="AI2422" s="4">
        <v>0.44622800000000001</v>
      </c>
      <c r="AJ2422" s="4">
        <v>1.0924020000000001</v>
      </c>
    </row>
    <row r="2423" spans="1:36" hidden="1" x14ac:dyDescent="0.3">
      <c r="A2423" s="1" t="s">
        <v>2417</v>
      </c>
      <c r="B2423" s="2">
        <v>4093959</v>
      </c>
      <c r="C2423" s="3" t="s">
        <v>2936</v>
      </c>
      <c r="D2423" s="4">
        <v>2083.3459417600002</v>
      </c>
      <c r="E2423" s="3" t="s">
        <v>2977</v>
      </c>
      <c r="F2423" s="3" t="s">
        <v>2978</v>
      </c>
      <c r="G2423" s="3" t="s">
        <v>3167</v>
      </c>
      <c r="H2423" s="3" t="s">
        <v>3167</v>
      </c>
      <c r="I2423" s="3" t="s">
        <v>2980</v>
      </c>
      <c r="J2423" s="4">
        <v>4.6417760000000001</v>
      </c>
      <c r="K2423" s="4">
        <v>1.567091</v>
      </c>
      <c r="L2423" s="4">
        <v>1.567091</v>
      </c>
      <c r="M2423" s="4">
        <v>2.6732670000000001</v>
      </c>
      <c r="N2423" s="4">
        <v>13.644736842105299</v>
      </c>
      <c r="O2423" s="4">
        <v>12.404306</v>
      </c>
      <c r="P2423" s="4">
        <v>1.1301220000000001</v>
      </c>
      <c r="Q2423" s="4">
        <v>13.840007</v>
      </c>
      <c r="R2423" s="4">
        <v>7.4584619999999999</v>
      </c>
      <c r="S2423" s="3" t="s">
        <v>7155</v>
      </c>
      <c r="T2423" s="4">
        <v>10.37</v>
      </c>
      <c r="U2423" s="4">
        <v>2083.3459417600002</v>
      </c>
      <c r="V2423" s="10">
        <v>3077.2839410000001</v>
      </c>
      <c r="W2423" s="4">
        <v>3.4715525554484099</v>
      </c>
      <c r="X2423" s="4">
        <v>11.59</v>
      </c>
      <c r="Y2423" s="4">
        <v>9.39</v>
      </c>
      <c r="Z2423" s="4">
        <v>13.698810999999999</v>
      </c>
      <c r="AA2423" s="10">
        <v>81.142410015600007</v>
      </c>
      <c r="AB2423" s="10">
        <v>83.926837164099993</v>
      </c>
      <c r="AC2423" s="4">
        <v>3.3806500000000002</v>
      </c>
      <c r="AD2423" s="4">
        <v>3.1662785316902</v>
      </c>
      <c r="AE2423" s="4">
        <v>3.3940540611783998</v>
      </c>
      <c r="AF2423" s="4">
        <v>13.840007</v>
      </c>
      <c r="AG2423" s="4">
        <v>12.049309278443401</v>
      </c>
      <c r="AH2423" s="4">
        <v>13.2542970346839</v>
      </c>
      <c r="AI2423" s="4">
        <v>1.1301220000000001</v>
      </c>
      <c r="AJ2423" s="4">
        <v>1.130738</v>
      </c>
    </row>
    <row r="2424" spans="1:36" hidden="1" x14ac:dyDescent="0.3">
      <c r="A2424" s="1" t="s">
        <v>2418</v>
      </c>
      <c r="B2424" s="2">
        <v>28763287</v>
      </c>
      <c r="C2424" s="3" t="s">
        <v>2936</v>
      </c>
      <c r="D2424" s="4">
        <v>3048.70299712</v>
      </c>
      <c r="E2424" s="3" t="s">
        <v>2925</v>
      </c>
      <c r="F2424" s="3" t="s">
        <v>2981</v>
      </c>
      <c r="G2424" s="3" t="s">
        <v>2982</v>
      </c>
      <c r="H2424" s="3" t="s">
        <v>2983</v>
      </c>
      <c r="I2424" s="3" t="s">
        <v>3537</v>
      </c>
      <c r="J2424" s="4">
        <v>97.402597</v>
      </c>
      <c r="K2424" s="4">
        <v>86.503067999999999</v>
      </c>
      <c r="L2424" s="4">
        <v>47.215496000000002</v>
      </c>
      <c r="M2424" s="4">
        <v>14.285714</v>
      </c>
      <c r="N2424" s="4" t="s">
        <v>2924</v>
      </c>
      <c r="O2424" s="4" t="s">
        <v>2935</v>
      </c>
      <c r="P2424" s="4">
        <v>4.9783819999999999</v>
      </c>
      <c r="Q2424" s="4">
        <v>15.123322999999999</v>
      </c>
      <c r="R2424" s="4" t="s">
        <v>2935</v>
      </c>
      <c r="S2424" s="3" t="s">
        <v>7156</v>
      </c>
      <c r="T2424" s="5" t="s">
        <v>4792</v>
      </c>
      <c r="U2424" s="4">
        <v>3048.70299712</v>
      </c>
      <c r="V2424" s="10">
        <v>2816.777947</v>
      </c>
      <c r="W2424" s="4">
        <v>1.6447368421052599</v>
      </c>
      <c r="X2424" s="5" t="s">
        <v>7157</v>
      </c>
      <c r="Y2424" s="4">
        <v>2.63</v>
      </c>
      <c r="Z2424" s="4" t="s">
        <v>2924</v>
      </c>
      <c r="AA2424" s="10">
        <v>12.666666666599999</v>
      </c>
      <c r="AB2424" s="10">
        <v>32</v>
      </c>
      <c r="AC2424" s="4">
        <v>1.6222840000000001</v>
      </c>
      <c r="AD2424" s="4">
        <v>1.6023774137835001</v>
      </c>
      <c r="AE2424" s="4">
        <v>1.7129115237612</v>
      </c>
      <c r="AF2424" s="4">
        <v>15.123322999999999</v>
      </c>
      <c r="AG2424" s="4">
        <v>7.9031891548931004</v>
      </c>
      <c r="AH2424" s="4">
        <v>9.5458208778578992</v>
      </c>
      <c r="AI2424" s="4">
        <v>4.9783819999999999</v>
      </c>
      <c r="AJ2424" s="4">
        <v>9.2395390000000006</v>
      </c>
    </row>
    <row r="2425" spans="1:36" hidden="1" x14ac:dyDescent="0.3">
      <c r="A2425" s="1" t="s">
        <v>2419</v>
      </c>
      <c r="B2425" s="2">
        <v>4276821</v>
      </c>
      <c r="C2425" s="3" t="s">
        <v>2919</v>
      </c>
      <c r="D2425" s="4">
        <v>19411.488700499998</v>
      </c>
      <c r="E2425" s="3" t="s">
        <v>2946</v>
      </c>
      <c r="F2425" s="3" t="s">
        <v>3022</v>
      </c>
      <c r="G2425" s="3" t="s">
        <v>3168</v>
      </c>
      <c r="H2425" s="3" t="s">
        <v>3168</v>
      </c>
      <c r="I2425" s="3" t="s">
        <v>3424</v>
      </c>
      <c r="J2425" s="4">
        <v>16.042987</v>
      </c>
      <c r="K2425" s="4">
        <v>-45.190305000000002</v>
      </c>
      <c r="L2425" s="4">
        <v>-27.887753</v>
      </c>
      <c r="M2425" s="4">
        <v>78.417653000000001</v>
      </c>
      <c r="N2425" s="4">
        <v>16.500747</v>
      </c>
      <c r="O2425" s="4" t="s">
        <v>2924</v>
      </c>
      <c r="P2425" s="4">
        <v>3.556867</v>
      </c>
      <c r="Q2425" s="4">
        <v>15.244835999999999</v>
      </c>
      <c r="R2425" s="4" t="s">
        <v>2924</v>
      </c>
      <c r="S2425" s="3" t="s">
        <v>7158</v>
      </c>
      <c r="T2425" s="4">
        <v>33.15</v>
      </c>
      <c r="U2425" s="4">
        <v>19411.488700499998</v>
      </c>
      <c r="V2425" s="10">
        <v>19916.0317</v>
      </c>
      <c r="W2425" s="4" t="s">
        <v>2935</v>
      </c>
      <c r="X2425" s="5" t="s">
        <v>4652</v>
      </c>
      <c r="Y2425" s="4">
        <v>17.25</v>
      </c>
      <c r="Z2425" s="4">
        <v>16.500747</v>
      </c>
      <c r="AA2425" s="10">
        <v>11.743866796500001</v>
      </c>
      <c r="AB2425" s="10">
        <v>11.743866796500001</v>
      </c>
      <c r="AC2425" s="4">
        <v>1.332813</v>
      </c>
      <c r="AD2425" s="4">
        <v>0.79727394218549996</v>
      </c>
      <c r="AE2425" s="4">
        <v>0.79727394218549996</v>
      </c>
      <c r="AF2425" s="4">
        <v>15.244835999999999</v>
      </c>
      <c r="AG2425" s="4">
        <v>8.1289639962896008</v>
      </c>
      <c r="AH2425" s="4">
        <v>8.1289639962896008</v>
      </c>
      <c r="AI2425" s="4">
        <v>3.556867</v>
      </c>
      <c r="AJ2425" s="4">
        <v>3.556867</v>
      </c>
    </row>
    <row r="2426" spans="1:36" hidden="1" x14ac:dyDescent="0.3">
      <c r="A2426" s="1" t="s">
        <v>2420</v>
      </c>
      <c r="B2426" s="2">
        <v>4811274</v>
      </c>
      <c r="C2426" s="3" t="s">
        <v>2941</v>
      </c>
      <c r="D2426" s="4">
        <v>2000.04206806</v>
      </c>
      <c r="E2426" s="3" t="s">
        <v>2920</v>
      </c>
      <c r="F2426" s="3" t="s">
        <v>2921</v>
      </c>
      <c r="G2426" s="3" t="s">
        <v>3114</v>
      </c>
      <c r="H2426" s="3" t="s">
        <v>3114</v>
      </c>
      <c r="I2426" s="3" t="s">
        <v>3051</v>
      </c>
      <c r="J2426" s="4">
        <v>30.147323</v>
      </c>
      <c r="K2426" s="4">
        <v>5.1684089999999996</v>
      </c>
      <c r="L2426" s="4">
        <v>7.445862</v>
      </c>
      <c r="M2426" s="4">
        <v>1.827383</v>
      </c>
      <c r="N2426" s="4">
        <v>33.850467000000002</v>
      </c>
      <c r="O2426" s="4">
        <v>11.557116000000001</v>
      </c>
      <c r="P2426" s="4">
        <v>1.985854</v>
      </c>
      <c r="Q2426" s="4">
        <v>10.260871</v>
      </c>
      <c r="R2426" s="5" t="s">
        <v>3876</v>
      </c>
      <c r="S2426" s="3" t="s">
        <v>7159</v>
      </c>
      <c r="T2426" s="4">
        <v>36.22</v>
      </c>
      <c r="U2426" s="4">
        <v>2000.04206806</v>
      </c>
      <c r="V2426" s="10">
        <v>1634.985068</v>
      </c>
      <c r="W2426" s="4" t="s">
        <v>2935</v>
      </c>
      <c r="X2426" s="4">
        <v>39.369999999999997</v>
      </c>
      <c r="Y2426" s="4">
        <v>25.53</v>
      </c>
      <c r="Z2426" s="4">
        <v>33.850467000000002</v>
      </c>
      <c r="AA2426" s="10">
        <v>19.684782608599999</v>
      </c>
      <c r="AB2426" s="10">
        <v>12.6790983907</v>
      </c>
      <c r="AC2426" s="4">
        <v>2.5077539999999998</v>
      </c>
      <c r="AD2426" s="4">
        <v>2.6811178346470999</v>
      </c>
      <c r="AE2426" s="4">
        <v>2.5460939766419002</v>
      </c>
      <c r="AF2426" s="4">
        <v>10.260871</v>
      </c>
      <c r="AG2426" s="4">
        <v>9.6453890076956998</v>
      </c>
      <c r="AH2426" s="4">
        <v>9.9637509215029993</v>
      </c>
      <c r="AI2426" s="4">
        <v>1.985854</v>
      </c>
      <c r="AJ2426" s="4">
        <v>5.7147370000000004</v>
      </c>
    </row>
    <row r="2427" spans="1:36" hidden="1" x14ac:dyDescent="0.3">
      <c r="A2427" s="1" t="s">
        <v>2421</v>
      </c>
      <c r="B2427" s="2">
        <v>4604644</v>
      </c>
      <c r="C2427" s="3" t="s">
        <v>2919</v>
      </c>
      <c r="D2427" s="4">
        <v>2908.0650986400001</v>
      </c>
      <c r="E2427" s="3" t="s">
        <v>2920</v>
      </c>
      <c r="F2427" s="3" t="s">
        <v>2961</v>
      </c>
      <c r="G2427" s="3" t="s">
        <v>2974</v>
      </c>
      <c r="H2427" s="3" t="s">
        <v>2975</v>
      </c>
      <c r="I2427" s="3" t="s">
        <v>3189</v>
      </c>
      <c r="J2427" s="4">
        <v>-29.740458</v>
      </c>
      <c r="K2427" s="4">
        <v>-19.657820999999998</v>
      </c>
      <c r="L2427" s="4">
        <v>-27.160494</v>
      </c>
      <c r="M2427" s="4">
        <v>0.261438</v>
      </c>
      <c r="N2427" s="4" t="s">
        <v>2924</v>
      </c>
      <c r="O2427" s="4">
        <v>17.740940999999999</v>
      </c>
      <c r="P2427" s="4">
        <v>1.5335909999999999</v>
      </c>
      <c r="Q2427" s="4">
        <v>11.171887999999999</v>
      </c>
      <c r="R2427" s="4">
        <v>31.866178999999999</v>
      </c>
      <c r="S2427" s="3" t="s">
        <v>7160</v>
      </c>
      <c r="T2427" s="4">
        <v>23.01</v>
      </c>
      <c r="U2427" s="4">
        <v>2908.0650986400001</v>
      </c>
      <c r="V2427" s="10">
        <v>7842.6650980000004</v>
      </c>
      <c r="W2427" s="4" t="s">
        <v>2935</v>
      </c>
      <c r="X2427" s="4">
        <v>36.914999999999999</v>
      </c>
      <c r="Y2427" s="4">
        <v>21.3597</v>
      </c>
      <c r="Z2427" s="4" t="s">
        <v>2924</v>
      </c>
      <c r="AA2427" s="10">
        <v>25.1640419947</v>
      </c>
      <c r="AB2427" s="10">
        <v>27.201475334200001</v>
      </c>
      <c r="AC2427" s="4">
        <v>2.627094</v>
      </c>
      <c r="AD2427" s="4">
        <v>2.3675170333114002</v>
      </c>
      <c r="AE2427" s="4">
        <v>2.5474383195825001</v>
      </c>
      <c r="AF2427" s="4">
        <v>11.171887999999999</v>
      </c>
      <c r="AG2427" s="4">
        <v>14.095020088462901</v>
      </c>
      <c r="AH2427" s="4">
        <v>15.4196523613513</v>
      </c>
      <c r="AI2427" s="4">
        <v>1.5335909999999999</v>
      </c>
      <c r="AJ2427" s="4" t="s">
        <v>2924</v>
      </c>
    </row>
    <row r="2428" spans="1:36" hidden="1" x14ac:dyDescent="0.3">
      <c r="A2428" s="1" t="s">
        <v>2422</v>
      </c>
      <c r="B2428" s="2">
        <v>4810451</v>
      </c>
      <c r="C2428" s="3" t="s">
        <v>2919</v>
      </c>
      <c r="D2428" s="4">
        <v>563.44158000000004</v>
      </c>
      <c r="E2428" s="3" t="s">
        <v>2920</v>
      </c>
      <c r="F2428" s="3" t="s">
        <v>2961</v>
      </c>
      <c r="G2428" s="3" t="s">
        <v>2962</v>
      </c>
      <c r="H2428" s="3" t="s">
        <v>2963</v>
      </c>
      <c r="I2428" s="3" t="s">
        <v>2964</v>
      </c>
      <c r="J2428" s="4">
        <v>16.154755000000002</v>
      </c>
      <c r="K2428" s="4">
        <v>-1.5765769999999999</v>
      </c>
      <c r="L2428" s="4">
        <v>2.742947</v>
      </c>
      <c r="M2428" s="4">
        <v>1.575413</v>
      </c>
      <c r="N2428" s="4" t="s">
        <v>2924</v>
      </c>
      <c r="O2428" s="4" t="s">
        <v>2924</v>
      </c>
      <c r="P2428" s="4">
        <v>4.7385539999999997</v>
      </c>
      <c r="Q2428" s="4">
        <v>119.718559</v>
      </c>
      <c r="R2428" s="4">
        <v>86.171598000000003</v>
      </c>
      <c r="S2428" s="3" t="s">
        <v>7161</v>
      </c>
      <c r="T2428" s="4">
        <v>39.33</v>
      </c>
      <c r="U2428" s="4">
        <v>563.44158000000004</v>
      </c>
      <c r="V2428" s="10">
        <v>556.57158000000004</v>
      </c>
      <c r="W2428" s="4" t="s">
        <v>2935</v>
      </c>
      <c r="X2428" s="4">
        <v>42.44</v>
      </c>
      <c r="Y2428" s="4">
        <v>25.17</v>
      </c>
      <c r="Z2428" s="4" t="s">
        <v>2924</v>
      </c>
      <c r="AA2428" s="10" t="s">
        <v>2924</v>
      </c>
      <c r="AB2428" s="10" t="s">
        <v>2924</v>
      </c>
      <c r="AC2428" s="4">
        <v>4.4145019999999997</v>
      </c>
      <c r="AD2428" s="4">
        <v>3.9585272246568999</v>
      </c>
      <c r="AE2428" s="4">
        <v>3.9585272246568999</v>
      </c>
      <c r="AF2428" s="4">
        <v>119.718559</v>
      </c>
      <c r="AG2428" s="4">
        <v>30.979159523544499</v>
      </c>
      <c r="AH2428" s="4">
        <v>30.979159523544499</v>
      </c>
      <c r="AI2428" s="4">
        <v>4.7385539999999997</v>
      </c>
      <c r="AJ2428" s="4">
        <v>11.11645</v>
      </c>
    </row>
    <row r="2429" spans="1:36" hidden="1" x14ac:dyDescent="0.3">
      <c r="A2429" s="1" t="s">
        <v>2423</v>
      </c>
      <c r="B2429" s="2">
        <v>7558555</v>
      </c>
      <c r="C2429" s="3" t="s">
        <v>2936</v>
      </c>
      <c r="D2429" s="4">
        <v>5020.1123728000002</v>
      </c>
      <c r="E2429" s="3" t="s">
        <v>2925</v>
      </c>
      <c r="F2429" s="3" t="s">
        <v>2981</v>
      </c>
      <c r="G2429" s="3" t="s">
        <v>2982</v>
      </c>
      <c r="H2429" s="3" t="s">
        <v>3174</v>
      </c>
      <c r="I2429" s="3" t="s">
        <v>3175</v>
      </c>
      <c r="J2429" s="4">
        <v>352.08333299999998</v>
      </c>
      <c r="K2429" s="4">
        <v>23.787792</v>
      </c>
      <c r="L2429" s="4">
        <v>17.424242</v>
      </c>
      <c r="M2429" s="4">
        <v>29.513577999999999</v>
      </c>
      <c r="N2429" s="4" t="s">
        <v>2924</v>
      </c>
      <c r="O2429" s="4" t="s">
        <v>2924</v>
      </c>
      <c r="P2429" s="4">
        <v>10.831046000000001</v>
      </c>
      <c r="Q2429" s="4">
        <v>179.342208</v>
      </c>
      <c r="R2429" s="4" t="s">
        <v>2924</v>
      </c>
      <c r="S2429" s="3" t="s">
        <v>7162</v>
      </c>
      <c r="T2429" s="4">
        <v>43.4</v>
      </c>
      <c r="U2429" s="4">
        <v>5020.1123728000002</v>
      </c>
      <c r="V2429" s="10">
        <v>5099.9543720000001</v>
      </c>
      <c r="W2429" s="4" t="s">
        <v>2935</v>
      </c>
      <c r="X2429" s="4">
        <v>44.75</v>
      </c>
      <c r="Y2429" s="5" t="s">
        <v>7163</v>
      </c>
      <c r="Z2429" s="4" t="s">
        <v>2924</v>
      </c>
      <c r="AA2429" s="10" t="s">
        <v>2924</v>
      </c>
      <c r="AB2429" s="10" t="s">
        <v>2924</v>
      </c>
      <c r="AC2429" s="4">
        <v>7.6238429999999999</v>
      </c>
      <c r="AD2429" s="4">
        <v>6.6919893441582001</v>
      </c>
      <c r="AE2429" s="4">
        <v>7.5095218968574002</v>
      </c>
      <c r="AF2429" s="4">
        <v>179.342208</v>
      </c>
      <c r="AG2429" s="4">
        <v>152.65439549815201</v>
      </c>
      <c r="AH2429" s="4">
        <v>263.82708783503102</v>
      </c>
      <c r="AI2429" s="4">
        <v>10.831046000000001</v>
      </c>
      <c r="AJ2429" s="4">
        <v>12.456946</v>
      </c>
    </row>
    <row r="2430" spans="1:36" hidden="1" x14ac:dyDescent="0.3">
      <c r="A2430" s="1" t="s">
        <v>2424</v>
      </c>
      <c r="B2430" s="2">
        <v>100012833</v>
      </c>
      <c r="C2430" s="3" t="s">
        <v>2936</v>
      </c>
      <c r="D2430" s="4">
        <v>3727.6573788000001</v>
      </c>
      <c r="E2430" s="3" t="s">
        <v>3033</v>
      </c>
      <c r="F2430" s="3" t="s">
        <v>3033</v>
      </c>
      <c r="G2430" s="3" t="s">
        <v>3705</v>
      </c>
      <c r="H2430" s="3" t="s">
        <v>3713</v>
      </c>
      <c r="I2430" s="3" t="s">
        <v>3877</v>
      </c>
      <c r="J2430" s="4">
        <v>89.296126999999998</v>
      </c>
      <c r="K2430" s="4">
        <v>18.405626999999999</v>
      </c>
      <c r="L2430" s="4">
        <v>8.1113230000000005</v>
      </c>
      <c r="M2430" s="4">
        <v>7.459511</v>
      </c>
      <c r="N2430" s="4">
        <v>14.174333000000001</v>
      </c>
      <c r="O2430" s="4">
        <v>14.852941</v>
      </c>
      <c r="P2430" s="4">
        <v>3.9774219999999998</v>
      </c>
      <c r="Q2430" s="4">
        <v>6.9299189999999999</v>
      </c>
      <c r="R2430" s="4">
        <v>15.732131000000001</v>
      </c>
      <c r="S2430" s="3" t="s">
        <v>7164</v>
      </c>
      <c r="T2430" s="4">
        <v>90.9</v>
      </c>
      <c r="U2430" s="4">
        <v>3727.6573788000001</v>
      </c>
      <c r="V2430" s="10">
        <v>4483.6573779999999</v>
      </c>
      <c r="W2430" s="4">
        <v>1.98019801980198</v>
      </c>
      <c r="X2430" s="4">
        <v>98.02</v>
      </c>
      <c r="Y2430" s="4">
        <v>44.94</v>
      </c>
      <c r="Z2430" s="4">
        <v>14.174333000000001</v>
      </c>
      <c r="AA2430" s="10">
        <v>13.4467455621</v>
      </c>
      <c r="AB2430" s="10">
        <v>12.754905166</v>
      </c>
      <c r="AC2430" s="4">
        <v>1.1902459999999999</v>
      </c>
      <c r="AD2430" s="4">
        <v>1.2348072206820999</v>
      </c>
      <c r="AE2430" s="4">
        <v>1.1886499701622999</v>
      </c>
      <c r="AF2430" s="4">
        <v>6.9299189999999999</v>
      </c>
      <c r="AG2430" s="4">
        <v>7.3155904927256996</v>
      </c>
      <c r="AH2430" s="4">
        <v>7.0732346458614996</v>
      </c>
      <c r="AI2430" s="4">
        <v>3.9774219999999998</v>
      </c>
      <c r="AJ2430" s="4">
        <v>4.5897500000000004</v>
      </c>
    </row>
    <row r="2431" spans="1:36" hidden="1" x14ac:dyDescent="0.3">
      <c r="A2431" s="1" t="s">
        <v>2425</v>
      </c>
      <c r="B2431" s="2">
        <v>7106242</v>
      </c>
      <c r="C2431" s="3" t="s">
        <v>2941</v>
      </c>
      <c r="D2431" s="4">
        <v>4025.0853864750002</v>
      </c>
      <c r="E2431" s="3" t="s">
        <v>2937</v>
      </c>
      <c r="F2431" s="3" t="s">
        <v>2938</v>
      </c>
      <c r="G2431" s="3" t="s">
        <v>3047</v>
      </c>
      <c r="H2431" s="3" t="s">
        <v>3071</v>
      </c>
      <c r="I2431" s="3" t="s">
        <v>3743</v>
      </c>
      <c r="J2431" s="4">
        <v>-24.586817</v>
      </c>
      <c r="K2431" s="4">
        <v>74.158060000000006</v>
      </c>
      <c r="L2431" s="4">
        <v>31.608415000000001</v>
      </c>
      <c r="M2431" s="4">
        <v>31.519158999999998</v>
      </c>
      <c r="N2431" s="4" t="s">
        <v>2924</v>
      </c>
      <c r="O2431" s="4">
        <v>55.725574999999999</v>
      </c>
      <c r="P2431" s="4">
        <v>9.5506030000000006</v>
      </c>
      <c r="Q2431" s="4" t="s">
        <v>2924</v>
      </c>
      <c r="R2431" s="4">
        <v>30.365244000000001</v>
      </c>
      <c r="S2431" s="3" t="s">
        <v>7165</v>
      </c>
      <c r="T2431" s="4">
        <v>38.784999999999997</v>
      </c>
      <c r="U2431" s="4">
        <v>4025.0853864750002</v>
      </c>
      <c r="V2431" s="10">
        <v>3518.8193860000001</v>
      </c>
      <c r="W2431" s="4" t="s">
        <v>2935</v>
      </c>
      <c r="X2431" s="4">
        <v>59.819899999999997</v>
      </c>
      <c r="Y2431" s="4">
        <v>17.11</v>
      </c>
      <c r="Z2431" s="4" t="s">
        <v>2924</v>
      </c>
      <c r="AA2431" s="10">
        <v>102.99819417880001</v>
      </c>
      <c r="AB2431" s="10" t="s">
        <v>2935</v>
      </c>
      <c r="AC2431" s="4">
        <v>2.0989070000000001</v>
      </c>
      <c r="AD2431" s="4">
        <v>1.5010264903438999</v>
      </c>
      <c r="AE2431" s="4">
        <v>9.16987494918E-2</v>
      </c>
      <c r="AF2431" s="4" t="s">
        <v>2924</v>
      </c>
      <c r="AG2431" s="4">
        <v>14.1774270400175</v>
      </c>
      <c r="AH2431" s="4">
        <v>0.27591590230469998</v>
      </c>
      <c r="AI2431" s="4">
        <v>9.5506030000000006</v>
      </c>
      <c r="AJ2431" s="4">
        <v>9.5506030000000006</v>
      </c>
    </row>
    <row r="2432" spans="1:36" hidden="1" x14ac:dyDescent="0.3">
      <c r="A2432" s="1" t="s">
        <v>684</v>
      </c>
      <c r="B2432" s="2">
        <v>20028074</v>
      </c>
      <c r="C2432" s="3" t="s">
        <v>2919</v>
      </c>
      <c r="D2432" s="4">
        <v>7612.3932420000001</v>
      </c>
      <c r="E2432" s="3" t="s">
        <v>2946</v>
      </c>
      <c r="F2432" s="3" t="s">
        <v>2991</v>
      </c>
      <c r="G2432" s="3" t="s">
        <v>2991</v>
      </c>
      <c r="H2432" s="3" t="s">
        <v>3031</v>
      </c>
      <c r="I2432" s="3" t="s">
        <v>3032</v>
      </c>
      <c r="J2432" s="18">
        <v>143.31210200000001</v>
      </c>
      <c r="K2432" s="18">
        <v>30.153321999999999</v>
      </c>
      <c r="L2432" s="18">
        <v>15.465994999999999</v>
      </c>
      <c r="M2432" s="18">
        <v>15.291751</v>
      </c>
      <c r="N2432" s="4" t="s">
        <v>2924</v>
      </c>
      <c r="O2432" s="4" t="s">
        <v>2924</v>
      </c>
      <c r="P2432" s="4">
        <v>13.753375</v>
      </c>
      <c r="Q2432" s="4" t="s">
        <v>2924</v>
      </c>
      <c r="R2432" s="4" t="s">
        <v>2924</v>
      </c>
      <c r="S2432" s="3" t="s">
        <v>4937</v>
      </c>
      <c r="T2432" s="4">
        <v>45.84</v>
      </c>
      <c r="U2432" s="4">
        <v>7612.3932420000001</v>
      </c>
      <c r="V2432" s="10">
        <v>7230.4322419999999</v>
      </c>
      <c r="W2432" s="4" t="s">
        <v>2935</v>
      </c>
      <c r="X2432" s="18">
        <v>48.94</v>
      </c>
      <c r="Y2432" s="18">
        <v>16.82</v>
      </c>
      <c r="Z2432" s="4" t="s">
        <v>2924</v>
      </c>
      <c r="AA2432" s="10">
        <v>94.730316181000006</v>
      </c>
      <c r="AB2432" s="10">
        <v>129.71137521220001</v>
      </c>
      <c r="AC2432" s="4">
        <v>33.229768999999997</v>
      </c>
      <c r="AD2432" s="4">
        <v>19.487943107232802</v>
      </c>
      <c r="AE2432" s="4">
        <v>22.586634297549999</v>
      </c>
      <c r="AF2432" s="4" t="s">
        <v>2924</v>
      </c>
      <c r="AG2432" s="4">
        <v>88.461994105333204</v>
      </c>
      <c r="AH2432" s="4">
        <v>149.063558344689</v>
      </c>
      <c r="AI2432" s="4">
        <v>13.753375</v>
      </c>
      <c r="AJ2432" s="4">
        <v>13.753375</v>
      </c>
    </row>
    <row r="2433" spans="1:36" hidden="1" x14ac:dyDescent="0.3">
      <c r="A2433" s="1" t="s">
        <v>2427</v>
      </c>
      <c r="B2433" s="2">
        <v>4389036</v>
      </c>
      <c r="C2433" s="3" t="s">
        <v>2936</v>
      </c>
      <c r="D2433" s="4">
        <v>25692.83583417</v>
      </c>
      <c r="E2433" s="3" t="s">
        <v>2930</v>
      </c>
      <c r="F2433" s="3" t="s">
        <v>2954</v>
      </c>
      <c r="G2433" s="3" t="s">
        <v>3106</v>
      </c>
      <c r="H2433" s="3" t="s">
        <v>3106</v>
      </c>
      <c r="I2433" s="3" t="s">
        <v>3342</v>
      </c>
      <c r="J2433" s="4">
        <v>121.220248</v>
      </c>
      <c r="K2433" s="4">
        <v>39.809322000000002</v>
      </c>
      <c r="L2433" s="4">
        <v>18.537811999999999</v>
      </c>
      <c r="M2433" s="4">
        <v>1.554324</v>
      </c>
      <c r="N2433" s="4">
        <v>8.6070170000000008</v>
      </c>
      <c r="O2433" s="4">
        <v>2.7207880000000002</v>
      </c>
      <c r="P2433" s="4">
        <v>1.740426</v>
      </c>
      <c r="Q2433" s="4" t="s">
        <v>2935</v>
      </c>
      <c r="R2433" s="4" t="s">
        <v>2935</v>
      </c>
      <c r="S2433" s="3" t="s">
        <v>7167</v>
      </c>
      <c r="T2433" s="4">
        <v>65.989999999999995</v>
      </c>
      <c r="U2433" s="4">
        <v>25692.83583417</v>
      </c>
      <c r="V2433" s="10" t="s">
        <v>2935</v>
      </c>
      <c r="W2433" s="4">
        <v>1.51538111835127</v>
      </c>
      <c r="X2433" s="4">
        <v>67.760000000000005</v>
      </c>
      <c r="Y2433" s="4">
        <v>29.145</v>
      </c>
      <c r="Z2433" s="4">
        <v>8.6070170000000008</v>
      </c>
      <c r="AA2433" s="10">
        <v>9.6883120696000002</v>
      </c>
      <c r="AB2433" s="10">
        <v>10.116309195099999</v>
      </c>
      <c r="AC2433" s="4" t="s">
        <v>2935</v>
      </c>
      <c r="AD2433" s="4" t="s">
        <v>2935</v>
      </c>
      <c r="AE2433" s="4" t="s">
        <v>2935</v>
      </c>
      <c r="AF2433" s="4" t="s">
        <v>2935</v>
      </c>
      <c r="AG2433" s="4" t="s">
        <v>2935</v>
      </c>
      <c r="AH2433" s="4" t="s">
        <v>2935</v>
      </c>
      <c r="AI2433" s="4">
        <v>1.740426</v>
      </c>
      <c r="AJ2433" s="4">
        <v>2.0194009999999998</v>
      </c>
    </row>
    <row r="2434" spans="1:36" hidden="1" x14ac:dyDescent="0.3">
      <c r="A2434" s="1" t="s">
        <v>2428</v>
      </c>
      <c r="B2434" s="2">
        <v>4812070</v>
      </c>
      <c r="C2434" s="3" t="s">
        <v>2919</v>
      </c>
      <c r="D2434" s="4">
        <v>1373.40499075</v>
      </c>
      <c r="E2434" s="3" t="s">
        <v>2920</v>
      </c>
      <c r="F2434" s="3" t="s">
        <v>2921</v>
      </c>
      <c r="G2434" s="3" t="s">
        <v>2942</v>
      </c>
      <c r="H2434" s="3" t="s">
        <v>2942</v>
      </c>
      <c r="I2434" s="3" t="s">
        <v>2943</v>
      </c>
      <c r="J2434" s="4">
        <v>3.8064520000000002</v>
      </c>
      <c r="K2434" s="4">
        <v>-20.816928999999998</v>
      </c>
      <c r="L2434" s="4">
        <v>-16.022964999999999</v>
      </c>
      <c r="M2434" s="4">
        <v>1.6424510000000001</v>
      </c>
      <c r="N2434" s="4" t="s">
        <v>2924</v>
      </c>
      <c r="O2434" s="4" t="s">
        <v>2924</v>
      </c>
      <c r="P2434" s="4">
        <v>3.75759</v>
      </c>
      <c r="Q2434" s="4" t="s">
        <v>2924</v>
      </c>
      <c r="R2434" s="4" t="s">
        <v>2924</v>
      </c>
      <c r="S2434" s="3" t="s">
        <v>7168</v>
      </c>
      <c r="T2434" s="4">
        <v>16.09</v>
      </c>
      <c r="U2434" s="4">
        <v>1373.40499075</v>
      </c>
      <c r="V2434" s="10">
        <v>967.86398999999994</v>
      </c>
      <c r="W2434" s="4" t="s">
        <v>2935</v>
      </c>
      <c r="X2434" s="4">
        <v>25.34</v>
      </c>
      <c r="Y2434" s="4">
        <v>15</v>
      </c>
      <c r="Z2434" s="4" t="s">
        <v>2924</v>
      </c>
      <c r="AA2434" s="10" t="s">
        <v>2924</v>
      </c>
      <c r="AB2434" s="10" t="s">
        <v>2924</v>
      </c>
      <c r="AC2434" s="4">
        <v>60.491498999999997</v>
      </c>
      <c r="AD2434" s="4">
        <v>5.3707741660534998</v>
      </c>
      <c r="AE2434" s="4">
        <v>6.4819136896292999</v>
      </c>
      <c r="AF2434" s="4" t="s">
        <v>2924</v>
      </c>
      <c r="AG2434" s="4" t="s">
        <v>2924</v>
      </c>
      <c r="AH2434" s="4" t="s">
        <v>2924</v>
      </c>
      <c r="AI2434" s="4">
        <v>3.75759</v>
      </c>
      <c r="AJ2434" s="4">
        <v>3.75759</v>
      </c>
    </row>
    <row r="2435" spans="1:36" hidden="1" x14ac:dyDescent="0.3">
      <c r="A2435" s="1" t="s">
        <v>2429</v>
      </c>
      <c r="B2435" s="2">
        <v>4089979</v>
      </c>
      <c r="C2435" s="3" t="s">
        <v>2919</v>
      </c>
      <c r="D2435" s="4">
        <v>86802.518322079995</v>
      </c>
      <c r="E2435" s="3" t="s">
        <v>2946</v>
      </c>
      <c r="F2435" s="3" t="s">
        <v>2947</v>
      </c>
      <c r="G2435" s="3" t="s">
        <v>2948</v>
      </c>
      <c r="H2435" s="3" t="s">
        <v>2990</v>
      </c>
      <c r="I2435" s="3" t="s">
        <v>2950</v>
      </c>
      <c r="J2435" s="4">
        <v>4.123901</v>
      </c>
      <c r="K2435" s="4">
        <v>3.103675</v>
      </c>
      <c r="L2435" s="4">
        <v>12.471886</v>
      </c>
      <c r="M2435" s="4">
        <v>8.510802</v>
      </c>
      <c r="N2435" s="4">
        <v>58.254638999999997</v>
      </c>
      <c r="O2435" s="4">
        <v>86.402141</v>
      </c>
      <c r="P2435" s="4">
        <v>11.25929</v>
      </c>
      <c r="Q2435" s="4">
        <v>48.287466999999999</v>
      </c>
      <c r="R2435" s="4" t="s">
        <v>2924</v>
      </c>
      <c r="S2435" s="3" t="s">
        <v>7169</v>
      </c>
      <c r="T2435" s="5" t="s">
        <v>7170</v>
      </c>
      <c r="U2435" s="4">
        <v>86802.518322079995</v>
      </c>
      <c r="V2435" s="10">
        <v>85518.166322000005</v>
      </c>
      <c r="W2435" s="4" t="s">
        <v>2935</v>
      </c>
      <c r="X2435" s="4">
        <v>629.38</v>
      </c>
      <c r="Y2435" s="4">
        <v>457.51499999999999</v>
      </c>
      <c r="Z2435" s="4">
        <v>58.757409000000003</v>
      </c>
      <c r="AA2435" s="10">
        <v>40.018838393400003</v>
      </c>
      <c r="AB2435" s="10">
        <v>42.986139638200001</v>
      </c>
      <c r="AC2435" s="4">
        <v>13.190250000000001</v>
      </c>
      <c r="AD2435" s="4">
        <v>12.849555186101201</v>
      </c>
      <c r="AE2435" s="4">
        <v>13.8752822719158</v>
      </c>
      <c r="AF2435" s="4">
        <v>48.287466999999999</v>
      </c>
      <c r="AG2435" s="4">
        <v>31.340091896015799</v>
      </c>
      <c r="AH2435" s="4">
        <v>33.385850804279897</v>
      </c>
      <c r="AI2435" s="4">
        <v>11.25929</v>
      </c>
      <c r="AJ2435" s="4">
        <v>21.705912000000001</v>
      </c>
    </row>
    <row r="2436" spans="1:36" hidden="1" x14ac:dyDescent="0.3">
      <c r="A2436" s="1" t="s">
        <v>2430</v>
      </c>
      <c r="B2436" s="2">
        <v>100440</v>
      </c>
      <c r="C2436" s="3" t="s">
        <v>2936</v>
      </c>
      <c r="D2436" s="4">
        <v>8162.7526269199998</v>
      </c>
      <c r="E2436" s="3" t="s">
        <v>2930</v>
      </c>
      <c r="F2436" s="3" t="s">
        <v>2931</v>
      </c>
      <c r="G2436" s="3" t="s">
        <v>2931</v>
      </c>
      <c r="H2436" s="3" t="s">
        <v>2932</v>
      </c>
      <c r="I2436" s="3" t="s">
        <v>2933</v>
      </c>
      <c r="J2436" s="4">
        <v>92.709029999999998</v>
      </c>
      <c r="K2436" s="4">
        <v>31.222956</v>
      </c>
      <c r="L2436" s="4">
        <v>17.376248</v>
      </c>
      <c r="M2436" s="4">
        <v>3.409907</v>
      </c>
      <c r="N2436" s="4">
        <v>26.072398190045199</v>
      </c>
      <c r="O2436" s="4">
        <v>11.450715000000001</v>
      </c>
      <c r="P2436" s="4">
        <v>1.697902</v>
      </c>
      <c r="Q2436" s="4" t="s">
        <v>2935</v>
      </c>
      <c r="R2436" s="4" t="s">
        <v>2935</v>
      </c>
      <c r="S2436" s="3" t="s">
        <v>7171</v>
      </c>
      <c r="T2436" s="4">
        <v>57.62</v>
      </c>
      <c r="U2436" s="4">
        <v>8162.7526269199998</v>
      </c>
      <c r="V2436" s="10" t="s">
        <v>2935</v>
      </c>
      <c r="W2436" s="4">
        <v>2.6379729260673401</v>
      </c>
      <c r="X2436" s="4">
        <v>59.79</v>
      </c>
      <c r="Y2436" s="4">
        <v>29.34</v>
      </c>
      <c r="Z2436" s="4">
        <v>26.190909000000001</v>
      </c>
      <c r="AA2436" s="10">
        <v>12.861607142800001</v>
      </c>
      <c r="AB2436" s="10">
        <v>13.147506719700001</v>
      </c>
      <c r="AC2436" s="4" t="s">
        <v>2935</v>
      </c>
      <c r="AD2436" s="4" t="s">
        <v>2935</v>
      </c>
      <c r="AE2436" s="4" t="s">
        <v>2935</v>
      </c>
      <c r="AF2436" s="4" t="s">
        <v>2935</v>
      </c>
      <c r="AG2436" s="4" t="s">
        <v>2935</v>
      </c>
      <c r="AH2436" s="4" t="s">
        <v>2935</v>
      </c>
      <c r="AI2436" s="4">
        <v>1.697902</v>
      </c>
      <c r="AJ2436" s="4">
        <v>1.902215</v>
      </c>
    </row>
    <row r="2437" spans="1:36" hidden="1" x14ac:dyDescent="0.3">
      <c r="A2437" s="1" t="s">
        <v>2431</v>
      </c>
      <c r="B2437" s="2">
        <v>4064204</v>
      </c>
      <c r="C2437" s="3" t="s">
        <v>2936</v>
      </c>
      <c r="D2437" s="4">
        <v>37230.026119000002</v>
      </c>
      <c r="E2437" s="3" t="s">
        <v>3007</v>
      </c>
      <c r="F2437" s="3" t="s">
        <v>3075</v>
      </c>
      <c r="G2437" s="3" t="s">
        <v>3075</v>
      </c>
      <c r="H2437" s="3" t="s">
        <v>3788</v>
      </c>
      <c r="I2437" s="3" t="s">
        <v>3789</v>
      </c>
      <c r="J2437" s="4">
        <v>5.045045</v>
      </c>
      <c r="K2437" s="4">
        <v>-2.307296</v>
      </c>
      <c r="L2437" s="4">
        <v>1.3641840000000001</v>
      </c>
      <c r="M2437" s="4">
        <v>1.1207469999999999</v>
      </c>
      <c r="N2437" s="4">
        <v>19.48329</v>
      </c>
      <c r="O2437" s="4">
        <v>17.375057000000002</v>
      </c>
      <c r="P2437" s="4">
        <v>16.864709000000001</v>
      </c>
      <c r="Q2437" s="4">
        <v>10.489660000000001</v>
      </c>
      <c r="R2437" s="4">
        <v>21.103729999999999</v>
      </c>
      <c r="S2437" s="3" t="s">
        <v>7172</v>
      </c>
      <c r="T2437" s="4">
        <v>75.790000000000006</v>
      </c>
      <c r="U2437" s="4">
        <v>37230.026119000002</v>
      </c>
      <c r="V2437" s="10">
        <v>49936.026119000002</v>
      </c>
      <c r="W2437" s="4">
        <v>2.6916479746668398</v>
      </c>
      <c r="X2437" s="4">
        <v>82.89</v>
      </c>
      <c r="Y2437" s="4">
        <v>69.03</v>
      </c>
      <c r="Z2437" s="4">
        <v>19.48329</v>
      </c>
      <c r="AA2437" s="10">
        <v>16.303482693999999</v>
      </c>
      <c r="AB2437" s="10">
        <v>16.595357066199998</v>
      </c>
      <c r="AC2437" s="4">
        <v>0.62648700000000002</v>
      </c>
      <c r="AD2437" s="4">
        <v>0.60096592102229995</v>
      </c>
      <c r="AE2437" s="4">
        <v>0.60731612058410001</v>
      </c>
      <c r="AF2437" s="4">
        <v>10.489660000000001</v>
      </c>
      <c r="AG2437" s="4">
        <v>11.0015542460985</v>
      </c>
      <c r="AH2437" s="4">
        <v>11.2369030339598</v>
      </c>
      <c r="AI2437" s="4">
        <v>16.864709000000001</v>
      </c>
      <c r="AJ2437" s="4" t="s">
        <v>2924</v>
      </c>
    </row>
    <row r="2438" spans="1:36" hidden="1" x14ac:dyDescent="0.3">
      <c r="A2438" s="1" t="s">
        <v>2432</v>
      </c>
      <c r="B2438" s="2">
        <v>4055767</v>
      </c>
      <c r="C2438" s="3" t="s">
        <v>2919</v>
      </c>
      <c r="D2438" s="4">
        <v>26623.5908848</v>
      </c>
      <c r="E2438" s="3" t="s">
        <v>2930</v>
      </c>
      <c r="F2438" s="3" t="s">
        <v>2954</v>
      </c>
      <c r="G2438" s="3" t="s">
        <v>2955</v>
      </c>
      <c r="H2438" s="3" t="s">
        <v>2956</v>
      </c>
      <c r="I2438" s="3" t="s">
        <v>3102</v>
      </c>
      <c r="J2438" s="4">
        <v>21.937322000000002</v>
      </c>
      <c r="K2438" s="4">
        <v>9.7134490000000007</v>
      </c>
      <c r="L2438" s="4">
        <v>6.1282319999999997</v>
      </c>
      <c r="M2438" s="4">
        <v>0.90090099999999995</v>
      </c>
      <c r="N2438" s="4">
        <v>13.127395999999999</v>
      </c>
      <c r="O2438" s="4">
        <v>18.86056</v>
      </c>
      <c r="P2438" s="4">
        <v>2.5974249999999999</v>
      </c>
      <c r="Q2438" s="4">
        <v>9.1693519999999999</v>
      </c>
      <c r="R2438" s="4">
        <v>13.900973</v>
      </c>
      <c r="S2438" s="3" t="s">
        <v>7173</v>
      </c>
      <c r="T2438" s="4">
        <v>119.84</v>
      </c>
      <c r="U2438" s="4">
        <v>26623.5908848</v>
      </c>
      <c r="V2438" s="10">
        <v>24781.090884000001</v>
      </c>
      <c r="W2438" s="4">
        <v>4.1388518024031997</v>
      </c>
      <c r="X2438" s="4">
        <v>122.27</v>
      </c>
      <c r="Y2438" s="4">
        <v>96.48</v>
      </c>
      <c r="Z2438" s="4">
        <v>13.127395999999999</v>
      </c>
      <c r="AA2438" s="10">
        <v>12.7612901851</v>
      </c>
      <c r="AB2438" s="10">
        <v>12.7377026005</v>
      </c>
      <c r="AC2438" s="4">
        <v>3.5856940000000002</v>
      </c>
      <c r="AD2438" s="4">
        <v>3.2807612783947002</v>
      </c>
      <c r="AE2438" s="4">
        <v>3.4441713174982</v>
      </c>
      <c r="AF2438" s="4">
        <v>9.1693519999999999</v>
      </c>
      <c r="AG2438" s="4">
        <v>8.1401159360324993</v>
      </c>
      <c r="AH2438" s="4">
        <v>8.3965357052806997</v>
      </c>
      <c r="AI2438" s="4">
        <v>2.5974249999999999</v>
      </c>
      <c r="AJ2438" s="4">
        <v>3.6917010000000001</v>
      </c>
    </row>
    <row r="2439" spans="1:36" hidden="1" x14ac:dyDescent="0.3">
      <c r="A2439" s="1" t="s">
        <v>2433</v>
      </c>
      <c r="B2439" s="2">
        <v>4965854</v>
      </c>
      <c r="C2439" s="3" t="s">
        <v>2919</v>
      </c>
      <c r="D2439" s="4">
        <v>33044.29361665</v>
      </c>
      <c r="E2439" s="3" t="s">
        <v>3107</v>
      </c>
      <c r="F2439" s="3" t="s">
        <v>3108</v>
      </c>
      <c r="G2439" s="3" t="s">
        <v>3212</v>
      </c>
      <c r="H2439" s="3" t="s">
        <v>3474</v>
      </c>
      <c r="I2439" s="3" t="s">
        <v>2950</v>
      </c>
      <c r="J2439" s="4">
        <v>20.362078</v>
      </c>
      <c r="K2439" s="4">
        <v>18.557026</v>
      </c>
      <c r="L2439" s="4">
        <v>17.579052999999998</v>
      </c>
      <c r="M2439" s="4">
        <v>5.9283859999999997</v>
      </c>
      <c r="N2439" s="4" t="s">
        <v>2924</v>
      </c>
      <c r="O2439" s="4" t="s">
        <v>2924</v>
      </c>
      <c r="P2439" s="4">
        <v>5.6946130000000004</v>
      </c>
      <c r="Q2439" s="4">
        <v>139.47363899999999</v>
      </c>
      <c r="R2439" s="4">
        <v>56.317773000000003</v>
      </c>
      <c r="S2439" s="3" t="s">
        <v>7174</v>
      </c>
      <c r="T2439" s="4">
        <v>188.15</v>
      </c>
      <c r="U2439" s="4">
        <v>33044.29361665</v>
      </c>
      <c r="V2439" s="10">
        <v>36277.093615999998</v>
      </c>
      <c r="W2439" s="4" t="s">
        <v>2935</v>
      </c>
      <c r="X2439" s="4">
        <v>188.44499999999999</v>
      </c>
      <c r="Y2439" s="4">
        <v>135.24</v>
      </c>
      <c r="Z2439" s="4" t="s">
        <v>2924</v>
      </c>
      <c r="AA2439" s="10">
        <v>54.229716097400001</v>
      </c>
      <c r="AB2439" s="10">
        <v>74.8135129546</v>
      </c>
      <c r="AC2439" s="4">
        <v>6.6478089999999996</v>
      </c>
      <c r="AD2439" s="4">
        <v>6.2313937269607003</v>
      </c>
      <c r="AE2439" s="4">
        <v>6.4405014442853998</v>
      </c>
      <c r="AF2439" s="4">
        <v>139.47363899999999</v>
      </c>
      <c r="AG2439" s="4">
        <v>37.4856303381003</v>
      </c>
      <c r="AH2439" s="4">
        <v>46.462931074750003</v>
      </c>
      <c r="AI2439" s="4">
        <v>5.6946130000000004</v>
      </c>
      <c r="AJ2439" s="4" t="s">
        <v>2924</v>
      </c>
    </row>
    <row r="2440" spans="1:36" hidden="1" x14ac:dyDescent="0.3">
      <c r="A2440" s="1" t="s">
        <v>2434</v>
      </c>
      <c r="B2440" s="2">
        <v>4913803</v>
      </c>
      <c r="C2440" s="3" t="s">
        <v>2936</v>
      </c>
      <c r="D2440" s="4">
        <v>5892.1382356900003</v>
      </c>
      <c r="E2440" s="3" t="s">
        <v>2925</v>
      </c>
      <c r="F2440" s="3" t="s">
        <v>2981</v>
      </c>
      <c r="G2440" s="3" t="s">
        <v>3017</v>
      </c>
      <c r="H2440" s="3" t="s">
        <v>3020</v>
      </c>
      <c r="I2440" s="3" t="s">
        <v>3021</v>
      </c>
      <c r="J2440" s="4">
        <v>-14.574187999999999</v>
      </c>
      <c r="K2440" s="4">
        <v>13.271246</v>
      </c>
      <c r="L2440" s="4">
        <v>-14.574187999999999</v>
      </c>
      <c r="M2440" s="4">
        <v>-1.1178859999999999</v>
      </c>
      <c r="N2440" s="4">
        <v>82.457627000000002</v>
      </c>
      <c r="O2440" s="4" t="s">
        <v>2935</v>
      </c>
      <c r="P2440" s="4">
        <v>1.5673319999999999</v>
      </c>
      <c r="Q2440" s="4">
        <v>31.738125</v>
      </c>
      <c r="R2440" s="4" t="s">
        <v>2935</v>
      </c>
      <c r="S2440" s="3" t="s">
        <v>7175</v>
      </c>
      <c r="T2440" s="4">
        <v>9.73</v>
      </c>
      <c r="U2440" s="4">
        <v>5892.1382356900003</v>
      </c>
      <c r="V2440" s="10">
        <v>2776.9272350000001</v>
      </c>
      <c r="W2440" s="4" t="s">
        <v>2935</v>
      </c>
      <c r="X2440" s="4">
        <v>15.52</v>
      </c>
      <c r="Y2440" s="5" t="s">
        <v>7176</v>
      </c>
      <c r="Z2440" s="4">
        <v>82.457627000000002</v>
      </c>
      <c r="AA2440" s="10">
        <v>23.067804646700001</v>
      </c>
      <c r="AB2440" s="10">
        <v>36.447407851299999</v>
      </c>
      <c r="AC2440" s="4">
        <v>1.511979</v>
      </c>
      <c r="AD2440" s="4">
        <v>1.0786124939382</v>
      </c>
      <c r="AE2440" s="4">
        <v>1.2791041521333999</v>
      </c>
      <c r="AF2440" s="4">
        <v>31.738125</v>
      </c>
      <c r="AG2440" s="4">
        <v>18.440610216246199</v>
      </c>
      <c r="AH2440" s="4">
        <v>27.622266646905199</v>
      </c>
      <c r="AI2440" s="4">
        <v>1.5673319999999999</v>
      </c>
      <c r="AJ2440" s="4">
        <v>1.651392</v>
      </c>
    </row>
    <row r="2441" spans="1:36" hidden="1" x14ac:dyDescent="0.3">
      <c r="A2441" s="1" t="s">
        <v>2435</v>
      </c>
      <c r="B2441" s="2">
        <v>4535411</v>
      </c>
      <c r="C2441" s="3" t="s">
        <v>2919</v>
      </c>
      <c r="D2441" s="4">
        <v>10893.2303214</v>
      </c>
      <c r="E2441" s="3" t="s">
        <v>3095</v>
      </c>
      <c r="F2441" s="3" t="s">
        <v>3095</v>
      </c>
      <c r="G2441" s="3" t="s">
        <v>3215</v>
      </c>
      <c r="H2441" s="3" t="s">
        <v>3878</v>
      </c>
      <c r="I2441" s="3" t="s">
        <v>3879</v>
      </c>
      <c r="J2441" s="4">
        <v>286.64259900000002</v>
      </c>
      <c r="K2441" s="4">
        <v>49.790210000000002</v>
      </c>
      <c r="L2441" s="4">
        <v>18.342541000000001</v>
      </c>
      <c r="M2441" s="4">
        <v>6.8702290000000001</v>
      </c>
      <c r="N2441" s="4">
        <v>11.400893999999999</v>
      </c>
      <c r="O2441" s="4">
        <v>46.044711999999997</v>
      </c>
      <c r="P2441" s="4">
        <v>4.5635640000000004</v>
      </c>
      <c r="Q2441" s="4">
        <v>17.541696999999999</v>
      </c>
      <c r="R2441" s="4">
        <v>26.256878</v>
      </c>
      <c r="S2441" s="3" t="s">
        <v>7177</v>
      </c>
      <c r="T2441" s="5" t="s">
        <v>7178</v>
      </c>
      <c r="U2441" s="4">
        <v>10893.2303214</v>
      </c>
      <c r="V2441" s="10">
        <v>12928.230320999999</v>
      </c>
      <c r="W2441" s="4" t="s">
        <v>2935</v>
      </c>
      <c r="X2441" s="4">
        <v>222.49</v>
      </c>
      <c r="Y2441" s="4">
        <v>53.95</v>
      </c>
      <c r="Z2441" s="4">
        <v>11.400893999999999</v>
      </c>
      <c r="AA2441" s="10">
        <v>23.429040196799999</v>
      </c>
      <c r="AB2441" s="10">
        <v>15.5329949238</v>
      </c>
      <c r="AC2441" s="4">
        <v>6.4128129999999999</v>
      </c>
      <c r="AD2441" s="4">
        <v>6.1199354961391004</v>
      </c>
      <c r="AE2441" s="4">
        <v>6.5894373969976003</v>
      </c>
      <c r="AF2441" s="4">
        <v>17.541696999999999</v>
      </c>
      <c r="AG2441" s="4">
        <v>15.507672695814801</v>
      </c>
      <c r="AH2441" s="4">
        <v>16.7148543847041</v>
      </c>
      <c r="AI2441" s="4">
        <v>4.5635640000000004</v>
      </c>
      <c r="AJ2441" s="4">
        <v>4.5750659999999996</v>
      </c>
    </row>
    <row r="2442" spans="1:36" hidden="1" x14ac:dyDescent="0.3">
      <c r="A2442" s="1" t="s">
        <v>2436</v>
      </c>
      <c r="B2442" s="2">
        <v>4345748</v>
      </c>
      <c r="C2442" s="3" t="s">
        <v>2936</v>
      </c>
      <c r="D2442" s="4">
        <v>2060.5572628499999</v>
      </c>
      <c r="E2442" s="3" t="s">
        <v>3098</v>
      </c>
      <c r="F2442" s="3" t="s">
        <v>3098</v>
      </c>
      <c r="G2442" s="3" t="s">
        <v>3099</v>
      </c>
      <c r="H2442" s="3" t="s">
        <v>3158</v>
      </c>
      <c r="I2442" s="3" t="s">
        <v>3159</v>
      </c>
      <c r="J2442" s="4">
        <v>-18.214286000000001</v>
      </c>
      <c r="K2442" s="4">
        <v>2.140946</v>
      </c>
      <c r="L2442" s="4">
        <v>17.677287</v>
      </c>
      <c r="M2442" s="4">
        <v>1.5070920000000001</v>
      </c>
      <c r="N2442" s="4">
        <v>25.164835</v>
      </c>
      <c r="O2442" s="4">
        <v>6.0326659999999999</v>
      </c>
      <c r="P2442" s="4">
        <v>0.73130200000000001</v>
      </c>
      <c r="Q2442" s="4">
        <v>2.7760549999999999</v>
      </c>
      <c r="R2442" s="4">
        <v>6.2513589999999999</v>
      </c>
      <c r="S2442" s="3" t="s">
        <v>7179</v>
      </c>
      <c r="T2442" s="4">
        <v>11.45</v>
      </c>
      <c r="U2442" s="4">
        <v>2060.5572628499999</v>
      </c>
      <c r="V2442" s="10">
        <v>3508.8782620000002</v>
      </c>
      <c r="W2442" s="4" t="s">
        <v>2935</v>
      </c>
      <c r="X2442" s="4">
        <v>14.775</v>
      </c>
      <c r="Y2442" s="4">
        <v>9.44</v>
      </c>
      <c r="Z2442" s="4">
        <v>25.164835</v>
      </c>
      <c r="AA2442" s="10">
        <v>92.190016103000005</v>
      </c>
      <c r="AB2442" s="10" t="s">
        <v>2924</v>
      </c>
      <c r="AC2442" s="4">
        <v>1.8749420000000001</v>
      </c>
      <c r="AD2442" s="4">
        <v>1.7954240845181</v>
      </c>
      <c r="AE2442" s="4">
        <v>1.7641915554556999</v>
      </c>
      <c r="AF2442" s="4">
        <v>2.7760549999999999</v>
      </c>
      <c r="AG2442" s="4">
        <v>2.7602203769070002</v>
      </c>
      <c r="AH2442" s="4">
        <v>2.7817839250279999</v>
      </c>
      <c r="AI2442" s="4">
        <v>0.73130200000000001</v>
      </c>
      <c r="AJ2442" s="4">
        <v>0.73130200000000001</v>
      </c>
    </row>
    <row r="2443" spans="1:36" hidden="1" x14ac:dyDescent="0.3">
      <c r="A2443" s="1" t="s">
        <v>2437</v>
      </c>
      <c r="B2443" s="2">
        <v>4342614</v>
      </c>
      <c r="C2443" s="3" t="s">
        <v>2941</v>
      </c>
      <c r="D2443" s="4">
        <v>2023.4939509200001</v>
      </c>
      <c r="E2443" s="3" t="s">
        <v>2920</v>
      </c>
      <c r="F2443" s="3" t="s">
        <v>2961</v>
      </c>
      <c r="G2443" s="3" t="s">
        <v>2962</v>
      </c>
      <c r="H2443" s="3" t="s">
        <v>2963</v>
      </c>
      <c r="I2443" s="3" t="s">
        <v>3292</v>
      </c>
      <c r="J2443" s="4">
        <v>61.732284</v>
      </c>
      <c r="K2443" s="4">
        <v>-27.488821000000002</v>
      </c>
      <c r="L2443" s="4">
        <v>-8.1395350000000004</v>
      </c>
      <c r="M2443" s="4">
        <v>12.692026</v>
      </c>
      <c r="N2443" s="4" t="s">
        <v>2924</v>
      </c>
      <c r="O2443" s="4" t="s">
        <v>2924</v>
      </c>
      <c r="P2443" s="4">
        <v>8.508699</v>
      </c>
      <c r="Q2443" s="4" t="s">
        <v>2924</v>
      </c>
      <c r="R2443" s="4" t="s">
        <v>2924</v>
      </c>
      <c r="S2443" s="3" t="s">
        <v>7180</v>
      </c>
      <c r="T2443" s="4">
        <v>30.81</v>
      </c>
      <c r="U2443" s="4">
        <v>2023.4939509200001</v>
      </c>
      <c r="V2443" s="10">
        <v>2026.1349499999999</v>
      </c>
      <c r="W2443" s="4" t="s">
        <v>2935</v>
      </c>
      <c r="X2443" s="4">
        <v>53.69</v>
      </c>
      <c r="Y2443" s="4">
        <v>18.45</v>
      </c>
      <c r="Z2443" s="4" t="s">
        <v>2924</v>
      </c>
      <c r="AA2443" s="10" t="s">
        <v>2924</v>
      </c>
      <c r="AB2443" s="10" t="s">
        <v>2924</v>
      </c>
      <c r="AC2443" s="4">
        <v>2.3715489999999999</v>
      </c>
      <c r="AD2443" s="4">
        <v>2.0671792065824999</v>
      </c>
      <c r="AE2443" s="4">
        <v>2.2327281467250999</v>
      </c>
      <c r="AF2443" s="4" t="s">
        <v>2924</v>
      </c>
      <c r="AG2443" s="4">
        <v>66.097350083839501</v>
      </c>
      <c r="AH2443" s="4" t="s">
        <v>2924</v>
      </c>
      <c r="AI2443" s="4">
        <v>8.508699</v>
      </c>
      <c r="AJ2443" s="4">
        <v>8.508699</v>
      </c>
    </row>
    <row r="2444" spans="1:36" hidden="1" x14ac:dyDescent="0.3">
      <c r="A2444" s="1" t="s">
        <v>2438</v>
      </c>
      <c r="B2444" s="2">
        <v>103061</v>
      </c>
      <c r="C2444" s="3" t="s">
        <v>2936</v>
      </c>
      <c r="D2444" s="4">
        <v>4039.1721347299999</v>
      </c>
      <c r="E2444" s="3" t="s">
        <v>2977</v>
      </c>
      <c r="F2444" s="3" t="s">
        <v>2978</v>
      </c>
      <c r="G2444" s="3" t="s">
        <v>2979</v>
      </c>
      <c r="H2444" s="3" t="s">
        <v>2979</v>
      </c>
      <c r="I2444" s="3" t="s">
        <v>2980</v>
      </c>
      <c r="J2444" s="4">
        <v>43.944772999999998</v>
      </c>
      <c r="K2444" s="4">
        <v>26.789437</v>
      </c>
      <c r="L2444" s="4">
        <v>7.1659329999999999</v>
      </c>
      <c r="M2444" s="4">
        <v>1.7568319999999999</v>
      </c>
      <c r="N2444" s="4">
        <v>42.430232558139501</v>
      </c>
      <c r="O2444" s="4">
        <v>16.684957000000001</v>
      </c>
      <c r="P2444" s="4">
        <v>7.0758190000000001</v>
      </c>
      <c r="Q2444" s="4">
        <v>19.182628999999999</v>
      </c>
      <c r="R2444" s="4">
        <v>25.423765</v>
      </c>
      <c r="S2444" s="3" t="s">
        <v>7181</v>
      </c>
      <c r="T2444" s="4">
        <v>36.49</v>
      </c>
      <c r="U2444" s="4">
        <v>4039.1721347299999</v>
      </c>
      <c r="V2444" s="10">
        <v>5565.1541340000003</v>
      </c>
      <c r="W2444" s="4">
        <v>3.0145245272677399</v>
      </c>
      <c r="X2444" s="4">
        <v>37.01</v>
      </c>
      <c r="Y2444" s="4">
        <v>24.72</v>
      </c>
      <c r="Z2444" s="4">
        <v>41.942529</v>
      </c>
      <c r="AA2444" s="10">
        <v>42.529137529099998</v>
      </c>
      <c r="AB2444" s="10">
        <v>45.132404051800002</v>
      </c>
      <c r="AC2444" s="4">
        <v>10.644534</v>
      </c>
      <c r="AD2444" s="4">
        <v>10.828985255864399</v>
      </c>
      <c r="AE2444" s="4">
        <v>11.0678979410163</v>
      </c>
      <c r="AF2444" s="4">
        <v>19.182628999999999</v>
      </c>
      <c r="AG2444" s="4">
        <v>17.554567117626199</v>
      </c>
      <c r="AH2444" s="4">
        <v>18.6252594294583</v>
      </c>
      <c r="AI2444" s="4">
        <v>7.0758190000000001</v>
      </c>
      <c r="AJ2444" s="4">
        <v>8.1944759999999999</v>
      </c>
    </row>
    <row r="2445" spans="1:36" hidden="1" x14ac:dyDescent="0.3">
      <c r="A2445" s="1" t="s">
        <v>2439</v>
      </c>
      <c r="B2445" s="2">
        <v>4112718</v>
      </c>
      <c r="C2445" s="3" t="s">
        <v>2936</v>
      </c>
      <c r="D2445" s="4">
        <v>13730.46639</v>
      </c>
      <c r="E2445" s="3" t="s">
        <v>2925</v>
      </c>
      <c r="F2445" s="3" t="s">
        <v>2997</v>
      </c>
      <c r="G2445" s="3" t="s">
        <v>3128</v>
      </c>
      <c r="H2445" s="3" t="s">
        <v>3129</v>
      </c>
      <c r="I2445" s="3" t="s">
        <v>3880</v>
      </c>
      <c r="J2445" s="4">
        <v>92.674950999999993</v>
      </c>
      <c r="K2445" s="4">
        <v>46.676623999999997</v>
      </c>
      <c r="L2445" s="4">
        <v>34.122467999999998</v>
      </c>
      <c r="M2445" s="4">
        <v>2.9529969999999999</v>
      </c>
      <c r="N2445" s="4">
        <v>17.083213000000001</v>
      </c>
      <c r="O2445" s="4">
        <v>11.425247000000001</v>
      </c>
      <c r="P2445" s="4">
        <v>4.6038439999999996</v>
      </c>
      <c r="Q2445" s="4">
        <v>7.566109</v>
      </c>
      <c r="R2445" s="4">
        <v>11.859543</v>
      </c>
      <c r="S2445" s="3" t="s">
        <v>7182</v>
      </c>
      <c r="T2445" s="4">
        <v>58.92</v>
      </c>
      <c r="U2445" s="4">
        <v>13730.46639</v>
      </c>
      <c r="V2445" s="10">
        <v>15230.766390000001</v>
      </c>
      <c r="W2445" s="4">
        <v>2.3761031907671399</v>
      </c>
      <c r="X2445" s="4">
        <v>59.69</v>
      </c>
      <c r="Y2445" s="4">
        <v>30.2</v>
      </c>
      <c r="Z2445" s="4">
        <v>17.083213000000001</v>
      </c>
      <c r="AA2445" s="10">
        <v>12.679420689000001</v>
      </c>
      <c r="AB2445" s="10">
        <v>12.8091690345</v>
      </c>
      <c r="AC2445" s="4">
        <v>2.285015</v>
      </c>
      <c r="AD2445" s="4">
        <v>2.2371094143652002</v>
      </c>
      <c r="AE2445" s="4">
        <v>2.2530550432718002</v>
      </c>
      <c r="AF2445" s="4">
        <v>7.566109</v>
      </c>
      <c r="AG2445" s="4">
        <v>10.107768334970601</v>
      </c>
      <c r="AH2445" s="4">
        <v>10.2393086290722</v>
      </c>
      <c r="AI2445" s="4">
        <v>4.6038439999999996</v>
      </c>
      <c r="AJ2445" s="4">
        <v>34.496487000000002</v>
      </c>
    </row>
    <row r="2446" spans="1:36" hidden="1" x14ac:dyDescent="0.3">
      <c r="A2446" s="1" t="s">
        <v>2440</v>
      </c>
      <c r="B2446" s="2">
        <v>4276678</v>
      </c>
      <c r="C2446" s="3" t="s">
        <v>2936</v>
      </c>
      <c r="D2446" s="4">
        <v>45206.724075929997</v>
      </c>
      <c r="E2446" s="3" t="s">
        <v>3098</v>
      </c>
      <c r="F2446" s="3" t="s">
        <v>3098</v>
      </c>
      <c r="G2446" s="3" t="s">
        <v>3099</v>
      </c>
      <c r="H2446" s="3" t="s">
        <v>3156</v>
      </c>
      <c r="I2446" s="3" t="s">
        <v>3380</v>
      </c>
      <c r="J2446" s="4">
        <v>136.00865200000001</v>
      </c>
      <c r="K2446" s="4">
        <v>45.124256000000003</v>
      </c>
      <c r="L2446" s="4">
        <v>25.551113999999998</v>
      </c>
      <c r="M2446" s="4">
        <v>5.7488270000000004</v>
      </c>
      <c r="N2446" s="4">
        <v>37.481468</v>
      </c>
      <c r="O2446" s="4">
        <v>143.16989000000001</v>
      </c>
      <c r="P2446" s="4">
        <v>17.585037</v>
      </c>
      <c r="Q2446" s="4">
        <v>14.708639</v>
      </c>
      <c r="R2446" s="4" t="s">
        <v>2924</v>
      </c>
      <c r="S2446" s="3" t="s">
        <v>7183</v>
      </c>
      <c r="T2446" s="4">
        <v>207.31</v>
      </c>
      <c r="U2446" s="4">
        <v>45206.724075929997</v>
      </c>
      <c r="V2446" s="10">
        <v>61299.724074999998</v>
      </c>
      <c r="W2446" s="4">
        <v>1.44710819545608</v>
      </c>
      <c r="X2446" s="4">
        <v>209.87</v>
      </c>
      <c r="Y2446" s="4">
        <v>81.03</v>
      </c>
      <c r="Z2446" s="4">
        <v>37.481468</v>
      </c>
      <c r="AA2446" s="10">
        <v>27.299543054200001</v>
      </c>
      <c r="AB2446" s="10">
        <v>35.087095747699998</v>
      </c>
      <c r="AC2446" s="4">
        <v>3.7802699999999998</v>
      </c>
      <c r="AD2446" s="4">
        <v>3.1598835093133002</v>
      </c>
      <c r="AE2446" s="4">
        <v>3.3885571919000999</v>
      </c>
      <c r="AF2446" s="4">
        <v>14.708639</v>
      </c>
      <c r="AG2446" s="4">
        <v>13.6643308524771</v>
      </c>
      <c r="AH2446" s="4">
        <v>15.0418623846501</v>
      </c>
      <c r="AI2446" s="4">
        <v>17.585037</v>
      </c>
      <c r="AJ2446" s="4">
        <v>89.939261999999999</v>
      </c>
    </row>
    <row r="2447" spans="1:36" hidden="1" x14ac:dyDescent="0.3">
      <c r="A2447" s="1" t="s">
        <v>2441</v>
      </c>
      <c r="B2447" s="2">
        <v>4094305</v>
      </c>
      <c r="C2447" s="3" t="s">
        <v>2936</v>
      </c>
      <c r="D2447" s="4">
        <v>57410.216824950003</v>
      </c>
      <c r="E2447" s="3" t="s">
        <v>3007</v>
      </c>
      <c r="F2447" s="3" t="s">
        <v>3075</v>
      </c>
      <c r="G2447" s="3" t="s">
        <v>3075</v>
      </c>
      <c r="H2447" s="3" t="s">
        <v>3276</v>
      </c>
      <c r="I2447" s="3" t="s">
        <v>3471</v>
      </c>
      <c r="J2447" s="4">
        <v>-4.9064350000000001</v>
      </c>
      <c r="K2447" s="4">
        <v>-20.284403000000001</v>
      </c>
      <c r="L2447" s="4">
        <v>-16.207521</v>
      </c>
      <c r="M2447" s="4">
        <v>-17.826858999999999</v>
      </c>
      <c r="N2447" s="4">
        <v>13.256627999999999</v>
      </c>
      <c r="O2447" s="4">
        <v>12.697816</v>
      </c>
      <c r="P2447" s="4">
        <v>3.9622820000000001</v>
      </c>
      <c r="Q2447" s="4">
        <v>7.6062130000000003</v>
      </c>
      <c r="R2447" s="4">
        <v>20.517855000000001</v>
      </c>
      <c r="S2447" s="3" t="s">
        <v>7184</v>
      </c>
      <c r="T2447" s="5" t="s">
        <v>7185</v>
      </c>
      <c r="U2447" s="4">
        <v>57410.216824950003</v>
      </c>
      <c r="V2447" s="10">
        <v>73723.216824000003</v>
      </c>
      <c r="W2447" s="4">
        <v>3.5837133029357702</v>
      </c>
      <c r="X2447" s="4">
        <v>181.86</v>
      </c>
      <c r="Y2447" s="4">
        <v>120.21</v>
      </c>
      <c r="Z2447" s="4">
        <v>13.256627999999999</v>
      </c>
      <c r="AA2447" s="10">
        <v>13.852751490399999</v>
      </c>
      <c r="AB2447" s="10">
        <v>14.3803210121</v>
      </c>
      <c r="AC2447" s="4">
        <v>0.68535100000000004</v>
      </c>
      <c r="AD2447" s="4">
        <v>0.68307804987989995</v>
      </c>
      <c r="AE2447" s="4">
        <v>0.69603637234240001</v>
      </c>
      <c r="AF2447" s="4">
        <v>7.6062130000000003</v>
      </c>
      <c r="AG2447" s="4">
        <v>8.4669967461483004</v>
      </c>
      <c r="AH2447" s="4">
        <v>8.7209100325364002</v>
      </c>
      <c r="AI2447" s="4">
        <v>3.9622820000000001</v>
      </c>
      <c r="AJ2447" s="4">
        <v>3.9622820000000001</v>
      </c>
    </row>
    <row r="2448" spans="1:36" hidden="1" x14ac:dyDescent="0.3">
      <c r="A2448" s="1" t="s">
        <v>2442</v>
      </c>
      <c r="B2448" s="2">
        <v>13411898</v>
      </c>
      <c r="C2448" s="3" t="s">
        <v>2957</v>
      </c>
      <c r="D2448" s="4">
        <v>861.77750360000005</v>
      </c>
      <c r="E2448" s="3" t="s">
        <v>2925</v>
      </c>
      <c r="F2448" s="3" t="s">
        <v>2981</v>
      </c>
      <c r="G2448" s="3" t="s">
        <v>2982</v>
      </c>
      <c r="H2448" s="3" t="s">
        <v>3063</v>
      </c>
      <c r="I2448" s="3" t="s">
        <v>3219</v>
      </c>
      <c r="J2448" s="4">
        <v>-20.601641000000001</v>
      </c>
      <c r="K2448" s="4">
        <v>-9.0814199999999996</v>
      </c>
      <c r="L2448" s="4">
        <v>18.342390999999999</v>
      </c>
      <c r="M2448" s="4">
        <v>-4.0220390000000004</v>
      </c>
      <c r="N2448" s="4">
        <v>9.9542859999999997</v>
      </c>
      <c r="O2448" s="4">
        <v>6.8474839999999997</v>
      </c>
      <c r="P2448" s="4">
        <v>2.092241</v>
      </c>
      <c r="Q2448" s="4">
        <v>3.8768259999999999</v>
      </c>
      <c r="R2448" s="4">
        <v>7.9381680000000001</v>
      </c>
      <c r="S2448" s="3" t="s">
        <v>7186</v>
      </c>
      <c r="T2448" s="4">
        <v>8.7100000000000009</v>
      </c>
      <c r="U2448" s="4">
        <v>861.77750360000005</v>
      </c>
      <c r="V2448" s="10">
        <v>880.38850300000001</v>
      </c>
      <c r="W2448" s="4" t="s">
        <v>2935</v>
      </c>
      <c r="X2448" s="4">
        <v>11.84</v>
      </c>
      <c r="Y2448" s="5" t="s">
        <v>7187</v>
      </c>
      <c r="Z2448" s="4">
        <v>9.9542859999999997</v>
      </c>
      <c r="AA2448" s="10">
        <v>21.596826183899999</v>
      </c>
      <c r="AB2448" s="10">
        <v>13</v>
      </c>
      <c r="AC2448" s="4">
        <v>2.0531259999999998</v>
      </c>
      <c r="AD2448" s="4">
        <v>2.6700017953903998</v>
      </c>
      <c r="AE2448" s="4">
        <v>2.2980644818584999</v>
      </c>
      <c r="AF2448" s="4">
        <v>3.8768259999999999</v>
      </c>
      <c r="AG2448" s="4">
        <v>5.8073120250660004</v>
      </c>
      <c r="AH2448" s="4">
        <v>4.6385063382508003</v>
      </c>
      <c r="AI2448" s="4">
        <v>2.092241</v>
      </c>
      <c r="AJ2448" s="4">
        <v>2.726988</v>
      </c>
    </row>
    <row r="2449" spans="1:36" hidden="1" x14ac:dyDescent="0.3">
      <c r="A2449" s="1" t="s">
        <v>2443</v>
      </c>
      <c r="B2449" s="2">
        <v>19743479</v>
      </c>
      <c r="C2449" s="3" t="s">
        <v>2919</v>
      </c>
      <c r="D2449" s="4">
        <v>1844.06705496</v>
      </c>
      <c r="E2449" s="3" t="s">
        <v>2920</v>
      </c>
      <c r="F2449" s="3" t="s">
        <v>2921</v>
      </c>
      <c r="G2449" s="3" t="s">
        <v>3114</v>
      </c>
      <c r="H2449" s="3" t="s">
        <v>3114</v>
      </c>
      <c r="I2449" s="3" t="s">
        <v>3051</v>
      </c>
      <c r="J2449" s="4">
        <v>178.52194</v>
      </c>
      <c r="K2449" s="4">
        <v>90.596602000000004</v>
      </c>
      <c r="L2449" s="4">
        <v>26.947368000000001</v>
      </c>
      <c r="M2449" s="4">
        <v>7.6065139999999998</v>
      </c>
      <c r="N2449" s="4" t="s">
        <v>2924</v>
      </c>
      <c r="O2449" s="4" t="s">
        <v>2924</v>
      </c>
      <c r="P2449" s="4">
        <v>7.7593690000000004</v>
      </c>
      <c r="Q2449" s="4" t="s">
        <v>2924</v>
      </c>
      <c r="R2449" s="4" t="s">
        <v>2924</v>
      </c>
      <c r="S2449" s="3" t="s">
        <v>7188</v>
      </c>
      <c r="T2449" s="4">
        <v>48.24</v>
      </c>
      <c r="U2449" s="4">
        <v>1844.06705496</v>
      </c>
      <c r="V2449" s="10">
        <v>1600.6940540000001</v>
      </c>
      <c r="W2449" s="4" t="s">
        <v>2935</v>
      </c>
      <c r="X2449" s="4">
        <v>52.99</v>
      </c>
      <c r="Y2449" s="4">
        <v>15.6</v>
      </c>
      <c r="Z2449" s="4" t="s">
        <v>2924</v>
      </c>
      <c r="AA2449" s="10" t="s">
        <v>2924</v>
      </c>
      <c r="AB2449" s="10" t="s">
        <v>2924</v>
      </c>
      <c r="AC2449" s="4">
        <v>12.349033</v>
      </c>
      <c r="AD2449" s="4">
        <v>5.8333608621468001</v>
      </c>
      <c r="AE2449" s="4">
        <v>9.2105369233021008</v>
      </c>
      <c r="AF2449" s="4" t="s">
        <v>2924</v>
      </c>
      <c r="AG2449" s="4" t="s">
        <v>2924</v>
      </c>
      <c r="AH2449" s="4" t="s">
        <v>2924</v>
      </c>
      <c r="AI2449" s="4">
        <v>7.7593690000000004</v>
      </c>
      <c r="AJ2449" s="4">
        <v>8.049391</v>
      </c>
    </row>
    <row r="2450" spans="1:36" hidden="1" x14ac:dyDescent="0.3">
      <c r="A2450" s="1" t="s">
        <v>2444</v>
      </c>
      <c r="B2450" s="2">
        <v>5269261</v>
      </c>
      <c r="C2450" s="3" t="s">
        <v>2919</v>
      </c>
      <c r="D2450" s="4">
        <v>1323.5380392</v>
      </c>
      <c r="E2450" s="3" t="s">
        <v>2937</v>
      </c>
      <c r="F2450" s="3" t="s">
        <v>2967</v>
      </c>
      <c r="G2450" s="3" t="s">
        <v>3087</v>
      </c>
      <c r="H2450" s="3" t="s">
        <v>3305</v>
      </c>
      <c r="I2450" s="3" t="s">
        <v>3068</v>
      </c>
      <c r="J2450" s="4">
        <v>19.805982</v>
      </c>
      <c r="K2450" s="4">
        <v>9.4534710000000004</v>
      </c>
      <c r="L2450" s="4">
        <v>21.674876999999999</v>
      </c>
      <c r="M2450" s="4">
        <v>7.7034880000000001</v>
      </c>
      <c r="N2450" s="4">
        <v>25.376712000000001</v>
      </c>
      <c r="O2450" s="4">
        <v>11.846522999999999</v>
      </c>
      <c r="P2450" s="4">
        <v>2.7063549999999998</v>
      </c>
      <c r="Q2450" s="4">
        <v>7.6307010000000002</v>
      </c>
      <c r="R2450" s="4">
        <v>10.731291000000001</v>
      </c>
      <c r="S2450" s="3" t="s">
        <v>7189</v>
      </c>
      <c r="T2450" s="4">
        <v>14.82</v>
      </c>
      <c r="U2450" s="4">
        <v>1323.5380392</v>
      </c>
      <c r="V2450" s="10">
        <v>1452.3970389999999</v>
      </c>
      <c r="W2450" s="4" t="s">
        <v>2935</v>
      </c>
      <c r="X2450" s="4">
        <v>19.600000000000001</v>
      </c>
      <c r="Y2450" s="4">
        <v>10.56</v>
      </c>
      <c r="Z2450" s="4">
        <v>25.376712000000001</v>
      </c>
      <c r="AA2450" s="10">
        <v>10.896257628100001</v>
      </c>
      <c r="AB2450" s="10">
        <v>11.1991052806</v>
      </c>
      <c r="AC2450" s="4">
        <v>1.520823</v>
      </c>
      <c r="AD2450" s="4">
        <v>1.3691258466205001</v>
      </c>
      <c r="AE2450" s="4">
        <v>1.4677409496619001</v>
      </c>
      <c r="AF2450" s="4">
        <v>7.6307010000000002</v>
      </c>
      <c r="AG2450" s="4">
        <v>6.4424764239658003</v>
      </c>
      <c r="AH2450" s="4">
        <v>6.8269526562746998</v>
      </c>
      <c r="AI2450" s="4">
        <v>2.7063549999999998</v>
      </c>
      <c r="AJ2450" s="4">
        <v>14.195402</v>
      </c>
    </row>
    <row r="2451" spans="1:36" hidden="1" x14ac:dyDescent="0.3">
      <c r="A2451" s="1" t="s">
        <v>2445</v>
      </c>
      <c r="B2451" s="2">
        <v>4344712</v>
      </c>
      <c r="C2451" s="3" t="s">
        <v>2936</v>
      </c>
      <c r="D2451" s="4">
        <v>7355.20870552</v>
      </c>
      <c r="E2451" s="3" t="s">
        <v>2925</v>
      </c>
      <c r="F2451" s="3" t="s">
        <v>2997</v>
      </c>
      <c r="G2451" s="3" t="s">
        <v>3250</v>
      </c>
      <c r="H2451" s="3" t="s">
        <v>3251</v>
      </c>
      <c r="I2451" s="3" t="s">
        <v>3252</v>
      </c>
      <c r="J2451" s="4">
        <v>57.675243999999999</v>
      </c>
      <c r="K2451" s="4">
        <v>8.9014860000000002</v>
      </c>
      <c r="L2451" s="4">
        <v>9.6236890000000006</v>
      </c>
      <c r="M2451" s="4">
        <v>1.5138529999999999</v>
      </c>
      <c r="N2451" s="4">
        <v>9.4233060000000002</v>
      </c>
      <c r="O2451" s="4" t="s">
        <v>2924</v>
      </c>
      <c r="P2451" s="4">
        <v>1.2891520000000001</v>
      </c>
      <c r="Q2451" s="4">
        <v>7.8722529999999997</v>
      </c>
      <c r="R2451" s="4" t="s">
        <v>2924</v>
      </c>
      <c r="S2451" s="3" t="s">
        <v>7190</v>
      </c>
      <c r="T2451" s="4">
        <v>71.08</v>
      </c>
      <c r="U2451" s="4">
        <v>7355.20870552</v>
      </c>
      <c r="V2451" s="10">
        <v>9339.8697049999992</v>
      </c>
      <c r="W2451" s="4" t="s">
        <v>2935</v>
      </c>
      <c r="X2451" s="4">
        <v>74.69</v>
      </c>
      <c r="Y2451" s="4">
        <v>44.32</v>
      </c>
      <c r="Z2451" s="4">
        <v>9.4233060000000002</v>
      </c>
      <c r="AA2451" s="10">
        <v>7.8166582356000003</v>
      </c>
      <c r="AB2451" s="10">
        <v>8.4810679368000006</v>
      </c>
      <c r="AC2451" s="4">
        <v>1.192601</v>
      </c>
      <c r="AD2451" s="4">
        <v>1.0962996091296999</v>
      </c>
      <c r="AE2451" s="4">
        <v>1.1780902065154999</v>
      </c>
      <c r="AF2451" s="4">
        <v>7.8722529999999997</v>
      </c>
      <c r="AG2451" s="4">
        <v>6.7860522629220998</v>
      </c>
      <c r="AH2451" s="4">
        <v>7.3521996017792004</v>
      </c>
      <c r="AI2451" s="4">
        <v>1.2891520000000001</v>
      </c>
      <c r="AJ2451" s="4">
        <v>1.4587399999999999</v>
      </c>
    </row>
    <row r="2452" spans="1:36" hidden="1" x14ac:dyDescent="0.3">
      <c r="A2452" s="1" t="s">
        <v>2446</v>
      </c>
      <c r="B2452" s="2">
        <v>28830696</v>
      </c>
      <c r="C2452" s="3" t="s">
        <v>2936</v>
      </c>
      <c r="D2452" s="4">
        <v>726.49620000000004</v>
      </c>
      <c r="E2452" s="3" t="s">
        <v>2930</v>
      </c>
      <c r="F2452" s="3" t="s">
        <v>2954</v>
      </c>
      <c r="G2452" s="3" t="s">
        <v>2955</v>
      </c>
      <c r="H2452" s="3" t="s">
        <v>2956</v>
      </c>
      <c r="I2452" s="3"/>
      <c r="J2452" s="4">
        <v>31.659141999999999</v>
      </c>
      <c r="K2452" s="4">
        <v>7.6272489999999999</v>
      </c>
      <c r="L2452" s="4">
        <v>2.5194079999999999</v>
      </c>
      <c r="M2452" s="4">
        <v>1.833261</v>
      </c>
      <c r="N2452" s="4" t="s">
        <v>2935</v>
      </c>
      <c r="O2452" s="4" t="s">
        <v>2935</v>
      </c>
      <c r="P2452" s="4" t="s">
        <v>2935</v>
      </c>
      <c r="Q2452" s="4" t="s">
        <v>2935</v>
      </c>
      <c r="R2452" s="4" t="s">
        <v>2935</v>
      </c>
      <c r="S2452" s="3" t="s">
        <v>7191</v>
      </c>
      <c r="T2452" s="4">
        <v>69.989999999999995</v>
      </c>
      <c r="U2452" s="4">
        <v>726.49620000000004</v>
      </c>
      <c r="V2452" s="10" t="s">
        <v>2935</v>
      </c>
      <c r="W2452" s="4">
        <v>1.18109444206315</v>
      </c>
      <c r="X2452" s="4">
        <v>70.39</v>
      </c>
      <c r="Y2452" s="4">
        <v>53</v>
      </c>
      <c r="Z2452" s="4" t="s">
        <v>2935</v>
      </c>
      <c r="AA2452" s="10" t="s">
        <v>2935</v>
      </c>
      <c r="AB2452" s="10" t="s">
        <v>2935</v>
      </c>
      <c r="AC2452" s="4" t="s">
        <v>2935</v>
      </c>
      <c r="AD2452" s="4" t="s">
        <v>2935</v>
      </c>
      <c r="AE2452" s="4" t="s">
        <v>2935</v>
      </c>
      <c r="AF2452" s="4" t="s">
        <v>2935</v>
      </c>
      <c r="AG2452" s="4" t="s">
        <v>2935</v>
      </c>
      <c r="AH2452" s="4" t="s">
        <v>2935</v>
      </c>
      <c r="AI2452" s="4" t="s">
        <v>2935</v>
      </c>
      <c r="AJ2452" s="4" t="s">
        <v>2935</v>
      </c>
    </row>
    <row r="2453" spans="1:36" hidden="1" x14ac:dyDescent="0.3">
      <c r="A2453" s="1" t="s">
        <v>2447</v>
      </c>
      <c r="B2453" s="2">
        <v>4149366</v>
      </c>
      <c r="C2453" s="3" t="s">
        <v>2936</v>
      </c>
      <c r="D2453" s="4">
        <v>10110.1591305</v>
      </c>
      <c r="E2453" s="3" t="s">
        <v>2946</v>
      </c>
      <c r="F2453" s="3" t="s">
        <v>3022</v>
      </c>
      <c r="G2453" s="3" t="s">
        <v>3029</v>
      </c>
      <c r="H2453" s="3" t="s">
        <v>3197</v>
      </c>
      <c r="I2453" s="3" t="s">
        <v>3361</v>
      </c>
      <c r="J2453" s="4">
        <v>20.397203000000001</v>
      </c>
      <c r="K2453" s="4">
        <v>-0.48576200000000003</v>
      </c>
      <c r="L2453" s="4">
        <v>-1.5575810000000001</v>
      </c>
      <c r="M2453" s="4">
        <v>3.0529060000000001</v>
      </c>
      <c r="N2453" s="4">
        <v>15.355389000000001</v>
      </c>
      <c r="O2453" s="4">
        <v>14.809920999999999</v>
      </c>
      <c r="P2453" s="4">
        <v>1.2264660000000001</v>
      </c>
      <c r="Q2453" s="4">
        <v>7.3259860000000003</v>
      </c>
      <c r="R2453" s="4">
        <v>14.760771</v>
      </c>
      <c r="S2453" s="3" t="s">
        <v>7192</v>
      </c>
      <c r="T2453" s="4">
        <v>118.82</v>
      </c>
      <c r="U2453" s="4">
        <v>10110.1591305</v>
      </c>
      <c r="V2453" s="10">
        <v>13306.43813</v>
      </c>
      <c r="W2453" s="4">
        <v>1.3465746507322001</v>
      </c>
      <c r="X2453" s="4">
        <v>133.85</v>
      </c>
      <c r="Y2453" s="4">
        <v>96.93</v>
      </c>
      <c r="Z2453" s="4">
        <v>15.355389000000001</v>
      </c>
      <c r="AA2453" s="10">
        <v>9.6167698594999997</v>
      </c>
      <c r="AB2453" s="10">
        <v>10.199036576399999</v>
      </c>
      <c r="AC2453" s="4">
        <v>0.23338400000000001</v>
      </c>
      <c r="AD2453" s="4">
        <v>0.22054607196129999</v>
      </c>
      <c r="AE2453" s="4">
        <v>0.22997536581399999</v>
      </c>
      <c r="AF2453" s="4">
        <v>7.3259860000000003</v>
      </c>
      <c r="AG2453" s="4">
        <v>7.3049879907557997</v>
      </c>
      <c r="AH2453" s="4">
        <v>7.6242054272162001</v>
      </c>
      <c r="AI2453" s="4">
        <v>1.2264660000000001</v>
      </c>
      <c r="AJ2453" s="4">
        <v>68.761573999999996</v>
      </c>
    </row>
    <row r="2454" spans="1:36" hidden="1" x14ac:dyDescent="0.3">
      <c r="A2454" s="1" t="s">
        <v>2448</v>
      </c>
      <c r="B2454" s="2">
        <v>4558889</v>
      </c>
      <c r="C2454" s="3" t="s">
        <v>2936</v>
      </c>
      <c r="D2454" s="4">
        <v>45550.426522840004</v>
      </c>
      <c r="E2454" s="3" t="s">
        <v>2946</v>
      </c>
      <c r="F2454" s="3" t="s">
        <v>3022</v>
      </c>
      <c r="G2454" s="3" t="s">
        <v>3029</v>
      </c>
      <c r="H2454" s="3" t="s">
        <v>3259</v>
      </c>
      <c r="I2454" s="3" t="s">
        <v>3151</v>
      </c>
      <c r="J2454" s="4">
        <v>16.175796999999999</v>
      </c>
      <c r="K2454" s="4">
        <v>1.041874</v>
      </c>
      <c r="L2454" s="4">
        <v>3.7193459999999998</v>
      </c>
      <c r="M2454" s="4">
        <v>2.635659</v>
      </c>
      <c r="N2454" s="4">
        <v>14.725338000000001</v>
      </c>
      <c r="O2454" s="4">
        <v>16.711666999999998</v>
      </c>
      <c r="P2454" s="4">
        <v>3.6960799999999998</v>
      </c>
      <c r="Q2454" s="4">
        <v>12.447816</v>
      </c>
      <c r="R2454" s="4">
        <v>23.816098</v>
      </c>
      <c r="S2454" s="3" t="s">
        <v>7193</v>
      </c>
      <c r="T2454" s="4">
        <v>152.26</v>
      </c>
      <c r="U2454" s="4">
        <v>45550.426522840004</v>
      </c>
      <c r="V2454" s="10">
        <v>49156.426522000002</v>
      </c>
      <c r="W2454" s="4">
        <v>1.7076054117956101</v>
      </c>
      <c r="X2454" s="4">
        <v>159.97999999999999</v>
      </c>
      <c r="Y2454" s="4">
        <v>128.52000000000001</v>
      </c>
      <c r="Z2454" s="4">
        <v>14.729611999999999</v>
      </c>
      <c r="AA2454" s="10">
        <v>18.791986068300002</v>
      </c>
      <c r="AB2454" s="10">
        <v>18.791986068300002</v>
      </c>
      <c r="AC2454" s="4">
        <v>3.1023299999999998</v>
      </c>
      <c r="AD2454" s="4">
        <v>2.9720590835261</v>
      </c>
      <c r="AE2454" s="4">
        <v>2.9720590835261</v>
      </c>
      <c r="AF2454" s="4">
        <v>12.447816</v>
      </c>
      <c r="AG2454" s="4">
        <v>12.1533034303744</v>
      </c>
      <c r="AH2454" s="4">
        <v>12.1533034303744</v>
      </c>
      <c r="AI2454" s="4">
        <v>3.6960799999999998</v>
      </c>
      <c r="AJ2454" s="4">
        <v>8.4881259999999994</v>
      </c>
    </row>
    <row r="2455" spans="1:36" hidden="1" x14ac:dyDescent="0.3">
      <c r="A2455" s="1" t="s">
        <v>2449</v>
      </c>
      <c r="B2455" s="2">
        <v>6618669</v>
      </c>
      <c r="C2455" s="3" t="s">
        <v>2936</v>
      </c>
      <c r="D2455" s="4">
        <v>13115.544419170001</v>
      </c>
      <c r="E2455" s="3" t="s">
        <v>3098</v>
      </c>
      <c r="F2455" s="3" t="s">
        <v>3098</v>
      </c>
      <c r="G2455" s="3" t="s">
        <v>3184</v>
      </c>
      <c r="H2455" s="3" t="s">
        <v>3185</v>
      </c>
      <c r="I2455" s="3" t="s">
        <v>3186</v>
      </c>
      <c r="J2455" s="4">
        <v>44.741784000000003</v>
      </c>
      <c r="K2455" s="4">
        <v>18.576923000000001</v>
      </c>
      <c r="L2455" s="4">
        <v>20.429687999999999</v>
      </c>
      <c r="M2455" s="4">
        <v>9.4038330000000006</v>
      </c>
      <c r="N2455" s="4">
        <v>21.499303000000001</v>
      </c>
      <c r="O2455" s="4">
        <v>14.590629</v>
      </c>
      <c r="P2455" s="4">
        <v>4.0242789999999999</v>
      </c>
      <c r="Q2455" s="5" t="s">
        <v>3881</v>
      </c>
      <c r="R2455" s="4">
        <v>11.113244999999999</v>
      </c>
      <c r="S2455" s="3" t="s">
        <v>7194</v>
      </c>
      <c r="T2455" s="4">
        <v>30.83</v>
      </c>
      <c r="U2455" s="4">
        <v>13115.544419170001</v>
      </c>
      <c r="V2455" s="10">
        <v>14236.344418999999</v>
      </c>
      <c r="W2455" s="4">
        <v>0.64871878040869302</v>
      </c>
      <c r="X2455" s="4">
        <v>30.905000000000001</v>
      </c>
      <c r="Y2455" s="4">
        <v>18.324999999999999</v>
      </c>
      <c r="Z2455" s="4">
        <v>21.499303000000001</v>
      </c>
      <c r="AA2455" s="10">
        <v>16.703689657000002</v>
      </c>
      <c r="AB2455" s="10">
        <v>18.5345501328</v>
      </c>
      <c r="AC2455" s="4">
        <v>1.6183920000000001</v>
      </c>
      <c r="AD2455" s="4">
        <v>1.4653669043898001</v>
      </c>
      <c r="AE2455" s="4">
        <v>1.5807052182578001</v>
      </c>
      <c r="AF2455" s="5" t="s">
        <v>3881</v>
      </c>
      <c r="AG2455" s="4">
        <v>8.7894609645873008</v>
      </c>
      <c r="AH2455" s="4">
        <v>10.518392303518899</v>
      </c>
      <c r="AI2455" s="4">
        <v>4.0242789999999999</v>
      </c>
      <c r="AJ2455" s="4">
        <v>4.8262369999999999</v>
      </c>
    </row>
    <row r="2456" spans="1:36" hidden="1" x14ac:dyDescent="0.3">
      <c r="A2456" s="1" t="s">
        <v>2450</v>
      </c>
      <c r="B2456" s="2">
        <v>4151732</v>
      </c>
      <c r="C2456" s="3" t="s">
        <v>2941</v>
      </c>
      <c r="D2456" s="4">
        <v>948.38479491999999</v>
      </c>
      <c r="E2456" s="3" t="s">
        <v>3107</v>
      </c>
      <c r="F2456" s="3" t="s">
        <v>3108</v>
      </c>
      <c r="G2456" s="3" t="s">
        <v>3328</v>
      </c>
      <c r="H2456" s="3" t="s">
        <v>3436</v>
      </c>
      <c r="I2456" s="3" t="s">
        <v>3437</v>
      </c>
      <c r="J2456" s="4">
        <v>8.8590599999999995</v>
      </c>
      <c r="K2456" s="4">
        <v>26.225681000000002</v>
      </c>
      <c r="L2456" s="4">
        <v>11.477663</v>
      </c>
      <c r="M2456" s="4">
        <v>11.823509</v>
      </c>
      <c r="N2456" s="4" t="s">
        <v>2924</v>
      </c>
      <c r="O2456" s="4">
        <v>21.398416999999998</v>
      </c>
      <c r="P2456" s="4">
        <v>3.8017110000000001</v>
      </c>
      <c r="Q2456" s="4">
        <v>62.079363000000001</v>
      </c>
      <c r="R2456" s="4">
        <v>22.798935</v>
      </c>
      <c r="S2456" s="3" t="s">
        <v>7195</v>
      </c>
      <c r="T2456" s="4">
        <v>32.44</v>
      </c>
      <c r="U2456" s="4">
        <v>948.38479491999999</v>
      </c>
      <c r="V2456" s="10">
        <v>1022.198794</v>
      </c>
      <c r="W2456" s="4" t="s">
        <v>2935</v>
      </c>
      <c r="X2456" s="4">
        <v>41.93</v>
      </c>
      <c r="Y2456" s="4">
        <v>22.82</v>
      </c>
      <c r="Z2456" s="4" t="s">
        <v>2924</v>
      </c>
      <c r="AA2456" s="10">
        <v>19.546878765900001</v>
      </c>
      <c r="AB2456" s="10">
        <v>19.512077759499999</v>
      </c>
      <c r="AC2456" s="4">
        <v>4.5167279999999996</v>
      </c>
      <c r="AD2456" s="4">
        <v>4.2884535663807002</v>
      </c>
      <c r="AE2456" s="4">
        <v>4.4643126175503003</v>
      </c>
      <c r="AF2456" s="4">
        <v>62.079363000000001</v>
      </c>
      <c r="AG2456" s="4">
        <v>14.5375248917364</v>
      </c>
      <c r="AH2456" s="4">
        <v>15.501779233900001</v>
      </c>
      <c r="AI2456" s="4">
        <v>3.8017110000000001</v>
      </c>
      <c r="AJ2456" s="4" t="s">
        <v>2924</v>
      </c>
    </row>
    <row r="2457" spans="1:36" hidden="1" x14ac:dyDescent="0.3">
      <c r="A2457" s="1" t="s">
        <v>2451</v>
      </c>
      <c r="B2457" s="2">
        <v>4985503</v>
      </c>
      <c r="C2457" s="3" t="s">
        <v>2936</v>
      </c>
      <c r="D2457" s="4">
        <v>3728.60694332</v>
      </c>
      <c r="E2457" s="3" t="s">
        <v>2937</v>
      </c>
      <c r="F2457" s="3" t="s">
        <v>2938</v>
      </c>
      <c r="G2457" s="3" t="s">
        <v>2944</v>
      </c>
      <c r="H2457" s="3" t="s">
        <v>2944</v>
      </c>
      <c r="I2457" s="3" t="s">
        <v>3882</v>
      </c>
      <c r="J2457" s="4">
        <v>124.695554</v>
      </c>
      <c r="K2457" s="4">
        <v>34.497371999999999</v>
      </c>
      <c r="L2457" s="4">
        <v>15.470819000000001</v>
      </c>
      <c r="M2457" s="4">
        <v>8.4324180000000002</v>
      </c>
      <c r="N2457" s="4">
        <v>24.809256000000001</v>
      </c>
      <c r="O2457" s="4">
        <v>44.348798000000002</v>
      </c>
      <c r="P2457" s="4">
        <v>6.0796929999999998</v>
      </c>
      <c r="Q2457" s="4">
        <v>15.269412000000001</v>
      </c>
      <c r="R2457" s="4">
        <v>37.982280000000003</v>
      </c>
      <c r="S2457" s="3" t="s">
        <v>7196</v>
      </c>
      <c r="T2457" s="4">
        <v>79.34</v>
      </c>
      <c r="U2457" s="4">
        <v>3728.60694332</v>
      </c>
      <c r="V2457" s="10">
        <v>3725.980943</v>
      </c>
      <c r="W2457" s="4">
        <v>0.52936728006049905</v>
      </c>
      <c r="X2457" s="4">
        <v>80.510000000000005</v>
      </c>
      <c r="Y2457" s="4">
        <v>33.896000000000001</v>
      </c>
      <c r="Z2457" s="4">
        <v>24.809256000000001</v>
      </c>
      <c r="AA2457" s="10">
        <v>18.9672483863</v>
      </c>
      <c r="AB2457" s="10">
        <v>21.9171270718</v>
      </c>
      <c r="AC2457" s="4">
        <v>4.4083439999999996</v>
      </c>
      <c r="AD2457" s="4">
        <v>3.8309883332134</v>
      </c>
      <c r="AE2457" s="4">
        <v>4.1868548524840001</v>
      </c>
      <c r="AF2457" s="4">
        <v>15.269412000000001</v>
      </c>
      <c r="AG2457" s="4">
        <v>11.685619911821099</v>
      </c>
      <c r="AH2457" s="4">
        <v>13.548159455307401</v>
      </c>
      <c r="AI2457" s="4">
        <v>6.0796929999999998</v>
      </c>
      <c r="AJ2457" s="4">
        <v>6.3645110000000003</v>
      </c>
    </row>
    <row r="2458" spans="1:36" hidden="1" x14ac:dyDescent="0.3">
      <c r="A2458" s="1" t="s">
        <v>2452</v>
      </c>
      <c r="B2458" s="2">
        <v>28711421</v>
      </c>
      <c r="C2458" s="3" t="s">
        <v>2941</v>
      </c>
      <c r="D2458" s="4">
        <v>709.60434090000001</v>
      </c>
      <c r="E2458" s="3" t="s">
        <v>2920</v>
      </c>
      <c r="F2458" s="3" t="s">
        <v>2921</v>
      </c>
      <c r="G2458" s="3" t="s">
        <v>2942</v>
      </c>
      <c r="H2458" s="3" t="s">
        <v>2942</v>
      </c>
      <c r="I2458" s="3" t="s">
        <v>2943</v>
      </c>
      <c r="J2458" s="4">
        <v>182.77483799999999</v>
      </c>
      <c r="K2458" s="4">
        <v>179.651163</v>
      </c>
      <c r="L2458" s="4">
        <v>32.470393999999999</v>
      </c>
      <c r="M2458" s="4">
        <v>18.912237000000001</v>
      </c>
      <c r="N2458" s="4" t="s">
        <v>2924</v>
      </c>
      <c r="O2458" s="4" t="s">
        <v>2924</v>
      </c>
      <c r="P2458" s="4">
        <v>4.7166110000000003</v>
      </c>
      <c r="Q2458" s="4" t="s">
        <v>2924</v>
      </c>
      <c r="R2458" s="4" t="s">
        <v>2924</v>
      </c>
      <c r="S2458" s="3" t="s">
        <v>7197</v>
      </c>
      <c r="T2458" s="4">
        <v>48.1</v>
      </c>
      <c r="U2458" s="4">
        <v>709.60434090000001</v>
      </c>
      <c r="V2458" s="10">
        <v>553.49333999999999</v>
      </c>
      <c r="W2458" s="4" t="s">
        <v>2935</v>
      </c>
      <c r="X2458" s="4">
        <v>48.63</v>
      </c>
      <c r="Y2458" s="4">
        <v>15.0001</v>
      </c>
      <c r="Z2458" s="4" t="s">
        <v>2924</v>
      </c>
      <c r="AA2458" s="10" t="s">
        <v>2924</v>
      </c>
      <c r="AB2458" s="10" t="s">
        <v>2935</v>
      </c>
      <c r="AC2458" s="4" t="s">
        <v>2935</v>
      </c>
      <c r="AD2458" s="4" t="s">
        <v>2935</v>
      </c>
      <c r="AE2458" s="4" t="s">
        <v>2935</v>
      </c>
      <c r="AF2458" s="4" t="s">
        <v>2924</v>
      </c>
      <c r="AG2458" s="4" t="s">
        <v>2935</v>
      </c>
      <c r="AH2458" s="4" t="s">
        <v>2935</v>
      </c>
      <c r="AI2458" s="4">
        <v>4.7166110000000003</v>
      </c>
      <c r="AJ2458" s="4">
        <v>4.7166110000000003</v>
      </c>
    </row>
    <row r="2459" spans="1:36" hidden="1" x14ac:dyDescent="0.3">
      <c r="A2459" s="1" t="s">
        <v>2453</v>
      </c>
      <c r="B2459" s="2">
        <v>4157464</v>
      </c>
      <c r="C2459" s="3" t="s">
        <v>2936</v>
      </c>
      <c r="D2459" s="4">
        <v>695.40473665000002</v>
      </c>
      <c r="E2459" s="3" t="s">
        <v>3098</v>
      </c>
      <c r="F2459" s="3" t="s">
        <v>3098</v>
      </c>
      <c r="G2459" s="3" t="s">
        <v>3099</v>
      </c>
      <c r="H2459" s="3" t="s">
        <v>3156</v>
      </c>
      <c r="I2459" s="3" t="s">
        <v>3341</v>
      </c>
      <c r="J2459" s="4">
        <v>10.138889000000001</v>
      </c>
      <c r="K2459" s="4">
        <v>0.63451800000000003</v>
      </c>
      <c r="L2459" s="4">
        <v>-3.527981</v>
      </c>
      <c r="M2459" s="4">
        <v>1.6666669999999999</v>
      </c>
      <c r="N2459" s="4">
        <v>5.2656039999999997</v>
      </c>
      <c r="O2459" s="4">
        <v>1.3722099999999999</v>
      </c>
      <c r="P2459" s="4">
        <v>0.86458800000000002</v>
      </c>
      <c r="Q2459" s="4">
        <v>2.269285</v>
      </c>
      <c r="R2459" s="4">
        <v>3.3989660000000002</v>
      </c>
      <c r="S2459" s="3" t="s">
        <v>7198</v>
      </c>
      <c r="T2459" s="4">
        <v>7.93</v>
      </c>
      <c r="U2459" s="4">
        <v>695.40473665000002</v>
      </c>
      <c r="V2459" s="10">
        <v>1217.6777360000001</v>
      </c>
      <c r="W2459" s="4" t="s">
        <v>2935</v>
      </c>
      <c r="X2459" s="4">
        <v>9.9499999999999993</v>
      </c>
      <c r="Y2459" s="4">
        <v>6.41</v>
      </c>
      <c r="Z2459" s="4">
        <v>5.2656039999999997</v>
      </c>
      <c r="AA2459" s="10" t="s">
        <v>2935</v>
      </c>
      <c r="AB2459" s="10" t="s">
        <v>2935</v>
      </c>
      <c r="AC2459" s="4">
        <v>0.93451899999999999</v>
      </c>
      <c r="AD2459" s="4" t="s">
        <v>2935</v>
      </c>
      <c r="AE2459" s="4" t="s">
        <v>2935</v>
      </c>
      <c r="AF2459" s="4">
        <v>2.269285</v>
      </c>
      <c r="AG2459" s="4" t="s">
        <v>2935</v>
      </c>
      <c r="AH2459" s="4" t="s">
        <v>2935</v>
      </c>
      <c r="AI2459" s="4">
        <v>0.86458800000000002</v>
      </c>
      <c r="AJ2459" s="4">
        <v>0.89321899999999999</v>
      </c>
    </row>
    <row r="2460" spans="1:36" hidden="1" x14ac:dyDescent="0.3">
      <c r="A2460" s="1" t="s">
        <v>2454</v>
      </c>
      <c r="B2460" s="2">
        <v>4980481</v>
      </c>
      <c r="C2460" s="3" t="s">
        <v>2936</v>
      </c>
      <c r="D2460" s="4">
        <v>1433.6866046099999</v>
      </c>
      <c r="E2460" s="3" t="s">
        <v>3098</v>
      </c>
      <c r="F2460" s="3" t="s">
        <v>3098</v>
      </c>
      <c r="G2460" s="3" t="s">
        <v>3099</v>
      </c>
      <c r="H2460" s="3" t="s">
        <v>3156</v>
      </c>
      <c r="I2460" s="3" t="s">
        <v>3341</v>
      </c>
      <c r="J2460" s="4">
        <v>-19.734563999999999</v>
      </c>
      <c r="K2460" s="4">
        <v>-23.864258</v>
      </c>
      <c r="L2460" s="4">
        <v>-21.663225000000001</v>
      </c>
      <c r="M2460" s="4">
        <v>-3.4251330000000002</v>
      </c>
      <c r="N2460" s="4">
        <v>3.4261080000000002</v>
      </c>
      <c r="O2460" s="4">
        <v>3.2757670000000001</v>
      </c>
      <c r="P2460" s="4">
        <v>0.82161799999999996</v>
      </c>
      <c r="Q2460" s="4">
        <v>1.8999410000000001</v>
      </c>
      <c r="R2460" s="4">
        <v>3.6681629999999998</v>
      </c>
      <c r="S2460" s="3" t="s">
        <v>7199</v>
      </c>
      <c r="T2460" s="4">
        <v>41.73</v>
      </c>
      <c r="U2460" s="4">
        <v>1433.6866046099999</v>
      </c>
      <c r="V2460" s="10">
        <v>1024.8356040000001</v>
      </c>
      <c r="W2460" s="4">
        <v>2.3963575365444498</v>
      </c>
      <c r="X2460" s="4">
        <v>74.2</v>
      </c>
      <c r="Y2460" s="4">
        <v>41.36</v>
      </c>
      <c r="Z2460" s="4">
        <v>3.4261080000000002</v>
      </c>
      <c r="AA2460" s="10">
        <v>3.7107186683000002</v>
      </c>
      <c r="AB2460" s="10">
        <v>3.5721103185</v>
      </c>
      <c r="AC2460" s="4">
        <v>0.86012100000000002</v>
      </c>
      <c r="AD2460" s="4">
        <v>1.3966499337064</v>
      </c>
      <c r="AE2460" s="4">
        <v>1.3431653835107999</v>
      </c>
      <c r="AF2460" s="4">
        <v>1.8999410000000001</v>
      </c>
      <c r="AG2460" s="4">
        <v>2.5436084230026998</v>
      </c>
      <c r="AH2460" s="4">
        <v>2.1598106210307999</v>
      </c>
      <c r="AI2460" s="4">
        <v>0.82161799999999996</v>
      </c>
      <c r="AJ2460" s="4">
        <v>0.82294699999999998</v>
      </c>
    </row>
    <row r="2461" spans="1:36" hidden="1" x14ac:dyDescent="0.3">
      <c r="A2461" s="1" t="s">
        <v>2455</v>
      </c>
      <c r="B2461" s="2">
        <v>4121647</v>
      </c>
      <c r="C2461" s="3" t="s">
        <v>2936</v>
      </c>
      <c r="D2461" s="4">
        <v>3014.5879050799999</v>
      </c>
      <c r="E2461" s="3" t="s">
        <v>3107</v>
      </c>
      <c r="F2461" s="3" t="s">
        <v>3108</v>
      </c>
      <c r="G2461" s="3" t="s">
        <v>3328</v>
      </c>
      <c r="H2461" s="3" t="s">
        <v>3545</v>
      </c>
      <c r="I2461" s="3" t="s">
        <v>3883</v>
      </c>
      <c r="J2461" s="4">
        <v>17.821159000000002</v>
      </c>
      <c r="K2461" s="4">
        <v>37.877670999999999</v>
      </c>
      <c r="L2461" s="4">
        <v>14.714899000000001</v>
      </c>
      <c r="M2461" s="5" t="s">
        <v>3884</v>
      </c>
      <c r="N2461" s="4">
        <v>6.6607329999999996</v>
      </c>
      <c r="O2461" s="4">
        <v>5.93215</v>
      </c>
      <c r="P2461" s="4">
        <v>1.058737</v>
      </c>
      <c r="Q2461" s="4">
        <v>7.1212879999999998</v>
      </c>
      <c r="R2461" s="4">
        <v>8.7210370000000008</v>
      </c>
      <c r="S2461" s="3" t="s">
        <v>7200</v>
      </c>
      <c r="T2461" s="4">
        <v>18.71</v>
      </c>
      <c r="U2461" s="4">
        <v>3014.5879050799999</v>
      </c>
      <c r="V2461" s="10">
        <v>5639.7749050000002</v>
      </c>
      <c r="W2461" s="4">
        <v>2.6723677177979699</v>
      </c>
      <c r="X2461" s="4">
        <v>19.62</v>
      </c>
      <c r="Y2461" s="4">
        <v>12.35</v>
      </c>
      <c r="Z2461" s="4">
        <v>6.6607329999999996</v>
      </c>
      <c r="AA2461" s="10">
        <v>7.2550312147999998</v>
      </c>
      <c r="AB2461" s="10">
        <v>5.9448913969000001</v>
      </c>
      <c r="AC2461" s="4">
        <v>1.907071</v>
      </c>
      <c r="AD2461" s="4">
        <v>1.9243132298948999</v>
      </c>
      <c r="AE2461" s="4">
        <v>1.8179707433251</v>
      </c>
      <c r="AF2461" s="4">
        <v>7.1212879999999998</v>
      </c>
      <c r="AG2461" s="4">
        <v>7.2419321848163998</v>
      </c>
      <c r="AH2461" s="4">
        <v>6.0412018968846004</v>
      </c>
      <c r="AI2461" s="4">
        <v>1.058737</v>
      </c>
      <c r="AJ2461" s="4" t="s">
        <v>2924</v>
      </c>
    </row>
    <row r="2462" spans="1:36" hidden="1" x14ac:dyDescent="0.3">
      <c r="A2462" s="1" t="s">
        <v>2456</v>
      </c>
      <c r="B2462" s="2">
        <v>4811577</v>
      </c>
      <c r="C2462" s="3" t="s">
        <v>2936</v>
      </c>
      <c r="D2462" s="4">
        <v>1828.4105982599999</v>
      </c>
      <c r="E2462" s="3" t="s">
        <v>2920</v>
      </c>
      <c r="F2462" s="3" t="s">
        <v>2961</v>
      </c>
      <c r="G2462" s="3" t="s">
        <v>3375</v>
      </c>
      <c r="H2462" s="3" t="s">
        <v>3375</v>
      </c>
      <c r="I2462" s="3" t="s">
        <v>3413</v>
      </c>
      <c r="J2462" s="4">
        <v>-38.789625000000001</v>
      </c>
      <c r="K2462" s="4">
        <v>49.367089</v>
      </c>
      <c r="L2462" s="4">
        <v>17.869033999999999</v>
      </c>
      <c r="M2462" s="4">
        <v>15.309445999999999</v>
      </c>
      <c r="N2462" s="4" t="s">
        <v>2924</v>
      </c>
      <c r="O2462" s="4">
        <v>8.6693879999999996</v>
      </c>
      <c r="P2462" s="4">
        <v>1.211085</v>
      </c>
      <c r="Q2462" s="4">
        <v>27.421344000000001</v>
      </c>
      <c r="R2462" s="4">
        <v>7.8731900000000001</v>
      </c>
      <c r="S2462" s="3" t="s">
        <v>7201</v>
      </c>
      <c r="T2462" s="4">
        <v>10.62</v>
      </c>
      <c r="U2462" s="4">
        <v>1828.4105982599999</v>
      </c>
      <c r="V2462" s="10">
        <v>2173.4225980000001</v>
      </c>
      <c r="W2462" s="4" t="s">
        <v>2935</v>
      </c>
      <c r="X2462" s="4">
        <v>22.54</v>
      </c>
      <c r="Y2462" s="4">
        <v>6.76</v>
      </c>
      <c r="Z2462" s="4" t="s">
        <v>2924</v>
      </c>
      <c r="AA2462" s="10" t="s">
        <v>2924</v>
      </c>
      <c r="AB2462" s="10" t="s">
        <v>2924</v>
      </c>
      <c r="AC2462" s="4">
        <v>0.83928599999999998</v>
      </c>
      <c r="AD2462" s="4">
        <v>0.85704115355739996</v>
      </c>
      <c r="AE2462" s="4">
        <v>0.84644865864399998</v>
      </c>
      <c r="AF2462" s="4">
        <v>27.421344000000001</v>
      </c>
      <c r="AG2462" s="4">
        <v>6.7793952632689001</v>
      </c>
      <c r="AH2462" s="4">
        <v>6.7636587297561004</v>
      </c>
      <c r="AI2462" s="4">
        <v>1.211085</v>
      </c>
      <c r="AJ2462" s="4" t="s">
        <v>2924</v>
      </c>
    </row>
    <row r="2463" spans="1:36" hidden="1" x14ac:dyDescent="0.3">
      <c r="A2463" s="1" t="s">
        <v>2457</v>
      </c>
      <c r="B2463" s="2">
        <v>4987124</v>
      </c>
      <c r="C2463" s="3" t="s">
        <v>2936</v>
      </c>
      <c r="D2463" s="4">
        <v>22541.07664449</v>
      </c>
      <c r="E2463" s="3" t="s">
        <v>2946</v>
      </c>
      <c r="F2463" s="3" t="s">
        <v>3022</v>
      </c>
      <c r="G2463" s="3" t="s">
        <v>3029</v>
      </c>
      <c r="H2463" s="3" t="s">
        <v>3030</v>
      </c>
      <c r="I2463" s="3" t="s">
        <v>3196</v>
      </c>
      <c r="J2463" s="4">
        <v>21.049602</v>
      </c>
      <c r="K2463" s="4">
        <v>15.784560000000001</v>
      </c>
      <c r="L2463" s="4">
        <v>9.0644659999999995</v>
      </c>
      <c r="M2463" s="4">
        <v>2.8799320000000002</v>
      </c>
      <c r="N2463" s="4">
        <v>24.480716999999999</v>
      </c>
      <c r="O2463" s="4">
        <v>24.561519000000001</v>
      </c>
      <c r="P2463" s="4">
        <v>2.3505539999999998</v>
      </c>
      <c r="Q2463" s="4">
        <v>17.830978000000002</v>
      </c>
      <c r="R2463" s="4">
        <v>27.600224999999998</v>
      </c>
      <c r="S2463" s="3" t="s">
        <v>7202</v>
      </c>
      <c r="T2463" s="4">
        <v>483.69</v>
      </c>
      <c r="U2463" s="4">
        <v>22541.07664449</v>
      </c>
      <c r="V2463" s="10">
        <v>24783.276644000001</v>
      </c>
      <c r="W2463" s="4" t="s">
        <v>2935</v>
      </c>
      <c r="X2463" s="4">
        <v>492</v>
      </c>
      <c r="Y2463" s="4">
        <v>355.41</v>
      </c>
      <c r="Z2463" s="4">
        <v>24.480716999999999</v>
      </c>
      <c r="AA2463" s="10">
        <v>27.440757487199999</v>
      </c>
      <c r="AB2463" s="10">
        <v>27.753089366499999</v>
      </c>
      <c r="AC2463" s="4">
        <v>4.431362</v>
      </c>
      <c r="AD2463" s="4">
        <v>4.2450061902438003</v>
      </c>
      <c r="AE2463" s="4">
        <v>4.4131816158866997</v>
      </c>
      <c r="AF2463" s="4">
        <v>17.830978000000002</v>
      </c>
      <c r="AG2463" s="4">
        <v>17.261783976370499</v>
      </c>
      <c r="AH2463" s="4">
        <v>18.2622675846033</v>
      </c>
      <c r="AI2463" s="4">
        <v>2.3505539999999998</v>
      </c>
      <c r="AJ2463" s="4" t="s">
        <v>2924</v>
      </c>
    </row>
    <row r="2464" spans="1:36" hidden="1" x14ac:dyDescent="0.3">
      <c r="A2464" s="1" t="s">
        <v>2458</v>
      </c>
      <c r="B2464" s="2">
        <v>4004303</v>
      </c>
      <c r="C2464" s="3" t="s">
        <v>2936</v>
      </c>
      <c r="D2464" s="4">
        <v>8903.7282451400006</v>
      </c>
      <c r="E2464" s="3" t="s">
        <v>2920</v>
      </c>
      <c r="F2464" s="3" t="s">
        <v>2961</v>
      </c>
      <c r="G2464" s="3" t="s">
        <v>2962</v>
      </c>
      <c r="H2464" s="3" t="s">
        <v>2963</v>
      </c>
      <c r="I2464" s="3" t="s">
        <v>2964</v>
      </c>
      <c r="J2464" s="4">
        <v>-12.839282000000001</v>
      </c>
      <c r="K2464" s="4">
        <v>-19.810098</v>
      </c>
      <c r="L2464" s="4">
        <v>-19.010604000000001</v>
      </c>
      <c r="M2464" s="4">
        <v>-0.228988</v>
      </c>
      <c r="N2464" s="4">
        <v>38.045247000000003</v>
      </c>
      <c r="O2464" s="4">
        <v>20.019841</v>
      </c>
      <c r="P2464" s="4">
        <v>1.986694</v>
      </c>
      <c r="Q2464" s="4">
        <v>15.61059</v>
      </c>
      <c r="R2464" s="4">
        <v>30.506777</v>
      </c>
      <c r="S2464" s="3" t="s">
        <v>7203</v>
      </c>
      <c r="T2464" s="4">
        <v>191.71</v>
      </c>
      <c r="U2464" s="4">
        <v>8903.7282451400006</v>
      </c>
      <c r="V2464" s="10">
        <v>10557.114245000001</v>
      </c>
      <c r="W2464" s="4">
        <v>0.70940483021230005</v>
      </c>
      <c r="X2464" s="4">
        <v>257.85000000000002</v>
      </c>
      <c r="Y2464" s="4">
        <v>185.66</v>
      </c>
      <c r="Z2464" s="4">
        <v>38.136065000000002</v>
      </c>
      <c r="AA2464" s="10">
        <v>12.791838205299999</v>
      </c>
      <c r="AB2464" s="10">
        <v>13.741952918499999</v>
      </c>
      <c r="AC2464" s="4">
        <v>3.4890050000000001</v>
      </c>
      <c r="AD2464" s="4">
        <v>3.3097477285977002</v>
      </c>
      <c r="AE2464" s="4">
        <v>3.4291241823826</v>
      </c>
      <c r="AF2464" s="4">
        <v>15.61059</v>
      </c>
      <c r="AG2464" s="4">
        <v>11.1400672818171</v>
      </c>
      <c r="AH2464" s="4">
        <v>11.648364865650199</v>
      </c>
      <c r="AI2464" s="4">
        <v>1.986694</v>
      </c>
      <c r="AJ2464" s="4" t="s">
        <v>2924</v>
      </c>
    </row>
    <row r="2465" spans="1:36" hidden="1" x14ac:dyDescent="0.3">
      <c r="A2465" s="1" t="s">
        <v>2459</v>
      </c>
      <c r="B2465" s="2">
        <v>4057224</v>
      </c>
      <c r="C2465" s="3" t="s">
        <v>2936</v>
      </c>
      <c r="D2465" s="4">
        <v>3875.9905384799999</v>
      </c>
      <c r="E2465" s="3" t="s">
        <v>3107</v>
      </c>
      <c r="F2465" s="3" t="s">
        <v>3153</v>
      </c>
      <c r="G2465" s="3" t="s">
        <v>3576</v>
      </c>
      <c r="H2465" s="3" t="s">
        <v>3576</v>
      </c>
      <c r="I2465" s="3" t="s">
        <v>3143</v>
      </c>
      <c r="J2465" s="4">
        <v>77.10718</v>
      </c>
      <c r="K2465" s="4">
        <v>61.941009000000001</v>
      </c>
      <c r="L2465" s="4">
        <v>24.097702999999999</v>
      </c>
      <c r="M2465" s="4">
        <v>9.2075709999999997</v>
      </c>
      <c r="N2465" s="4" t="s">
        <v>2924</v>
      </c>
      <c r="O2465" s="4">
        <v>113.846154</v>
      </c>
      <c r="P2465" s="4">
        <v>0.96139200000000002</v>
      </c>
      <c r="Q2465" s="4">
        <v>6.8515180000000004</v>
      </c>
      <c r="R2465" s="4" t="s">
        <v>2924</v>
      </c>
      <c r="S2465" s="3" t="s">
        <v>7204</v>
      </c>
      <c r="T2465" s="4">
        <v>34.04</v>
      </c>
      <c r="U2465" s="4">
        <v>3875.9905384799999</v>
      </c>
      <c r="V2465" s="10">
        <v>10451.990538</v>
      </c>
      <c r="W2465" s="4">
        <v>0.47003525264394802</v>
      </c>
      <c r="X2465" s="4">
        <v>34.57</v>
      </c>
      <c r="Y2465" s="4">
        <v>13.69</v>
      </c>
      <c r="Z2465" s="4" t="s">
        <v>2924</v>
      </c>
      <c r="AA2465" s="10" t="s">
        <v>2924</v>
      </c>
      <c r="AB2465" s="10" t="s">
        <v>2924</v>
      </c>
      <c r="AC2465" s="4">
        <v>2.0754549999999998</v>
      </c>
      <c r="AD2465" s="4">
        <v>2.2121452935465999</v>
      </c>
      <c r="AE2465" s="4">
        <v>2.1107043115066002</v>
      </c>
      <c r="AF2465" s="4">
        <v>6.8515180000000004</v>
      </c>
      <c r="AG2465" s="4">
        <v>7.8541956810151001</v>
      </c>
      <c r="AH2465" s="4">
        <v>7.8618010102648999</v>
      </c>
      <c r="AI2465" s="4">
        <v>0.96139200000000002</v>
      </c>
      <c r="AJ2465" s="4" t="s">
        <v>2924</v>
      </c>
    </row>
    <row r="2466" spans="1:36" hidden="1" x14ac:dyDescent="0.3">
      <c r="A2466" s="1" t="s">
        <v>2460</v>
      </c>
      <c r="B2466" s="2">
        <v>4912170</v>
      </c>
      <c r="C2466" s="3" t="s">
        <v>2936</v>
      </c>
      <c r="D2466" s="4">
        <v>9505.7581038000008</v>
      </c>
      <c r="E2466" s="3" t="s">
        <v>2925</v>
      </c>
      <c r="F2466" s="3" t="s">
        <v>2997</v>
      </c>
      <c r="G2466" s="3" t="s">
        <v>3250</v>
      </c>
      <c r="H2466" s="3" t="s">
        <v>3509</v>
      </c>
      <c r="I2466" s="3" t="s">
        <v>3885</v>
      </c>
      <c r="J2466" s="4">
        <v>38.232323000000001</v>
      </c>
      <c r="K2466" s="4">
        <v>7.1232879999999996</v>
      </c>
      <c r="L2466" s="4">
        <v>11.965636999999999</v>
      </c>
      <c r="M2466" s="4">
        <v>1.1082380000000001</v>
      </c>
      <c r="N2466" s="4">
        <v>24.995433999999999</v>
      </c>
      <c r="O2466" s="4">
        <v>18.246666999999999</v>
      </c>
      <c r="P2466" s="4">
        <v>16.832718</v>
      </c>
      <c r="Q2466" s="4">
        <v>12.314946000000001</v>
      </c>
      <c r="R2466" s="4">
        <v>23.118013999999999</v>
      </c>
      <c r="S2466" s="3" t="s">
        <v>7205</v>
      </c>
      <c r="T2466" s="4">
        <v>54.74</v>
      </c>
      <c r="U2466" s="4">
        <v>9505.7581038000008</v>
      </c>
      <c r="V2466" s="10">
        <v>12362.358103</v>
      </c>
      <c r="W2466" s="4">
        <v>0.94994519546949197</v>
      </c>
      <c r="X2466" s="4">
        <v>57.13</v>
      </c>
      <c r="Y2466" s="4">
        <v>38.844999999999999</v>
      </c>
      <c r="Z2466" s="4">
        <v>24.995433999999999</v>
      </c>
      <c r="AA2466" s="10">
        <v>19.974457215800001</v>
      </c>
      <c r="AB2466" s="10">
        <v>21.7821230606</v>
      </c>
      <c r="AC2466" s="4">
        <v>2.526281</v>
      </c>
      <c r="AD2466" s="4">
        <v>2.4550632092943001</v>
      </c>
      <c r="AE2466" s="4">
        <v>2.5223329315162002</v>
      </c>
      <c r="AF2466" s="4">
        <v>12.314946000000001</v>
      </c>
      <c r="AG2466" s="4">
        <v>12.444166050616801</v>
      </c>
      <c r="AH2466" s="4">
        <v>13.443685923313501</v>
      </c>
      <c r="AI2466" s="4">
        <v>16.832718</v>
      </c>
      <c r="AJ2466" s="4" t="s">
        <v>2924</v>
      </c>
    </row>
    <row r="2467" spans="1:36" hidden="1" x14ac:dyDescent="0.3">
      <c r="A2467" s="1" t="s">
        <v>2461</v>
      </c>
      <c r="B2467" s="2">
        <v>6963342</v>
      </c>
      <c r="C2467" s="3" t="s">
        <v>2919</v>
      </c>
      <c r="D2467" s="4">
        <v>9226.3170238000002</v>
      </c>
      <c r="E2467" s="3" t="s">
        <v>2920</v>
      </c>
      <c r="F2467" s="3" t="s">
        <v>2921</v>
      </c>
      <c r="G2467" s="3" t="s">
        <v>2922</v>
      </c>
      <c r="H2467" s="3" t="s">
        <v>2922</v>
      </c>
      <c r="I2467" s="3" t="s">
        <v>2950</v>
      </c>
      <c r="J2467" s="4">
        <v>45.590062000000003</v>
      </c>
      <c r="K2467" s="4">
        <v>-9.1895240000000005</v>
      </c>
      <c r="L2467" s="4">
        <v>25.940253999999999</v>
      </c>
      <c r="M2467" s="4">
        <v>11.832060999999999</v>
      </c>
      <c r="N2467" s="4" t="s">
        <v>2924</v>
      </c>
      <c r="O2467" s="4" t="s">
        <v>2924</v>
      </c>
      <c r="P2467" s="4">
        <v>169.36416199999999</v>
      </c>
      <c r="Q2467" s="4" t="s">
        <v>2924</v>
      </c>
      <c r="R2467" s="4">
        <v>93.339205000000007</v>
      </c>
      <c r="S2467" s="3" t="s">
        <v>7206</v>
      </c>
      <c r="T2467" s="4">
        <v>58.6</v>
      </c>
      <c r="U2467" s="4">
        <v>9226.3170238000002</v>
      </c>
      <c r="V2467" s="10">
        <v>9231.5390229999994</v>
      </c>
      <c r="W2467" s="4" t="s">
        <v>2935</v>
      </c>
      <c r="X2467" s="4">
        <v>79.489900000000006</v>
      </c>
      <c r="Y2467" s="4">
        <v>22.89</v>
      </c>
      <c r="Z2467" s="4" t="s">
        <v>2924</v>
      </c>
      <c r="AA2467" s="10" t="s">
        <v>2924</v>
      </c>
      <c r="AB2467" s="10" t="s">
        <v>2935</v>
      </c>
      <c r="AC2467" s="4">
        <v>14.414325</v>
      </c>
      <c r="AD2467" s="4">
        <v>10.6456103495906</v>
      </c>
      <c r="AE2467" s="4">
        <v>13.204026140357</v>
      </c>
      <c r="AF2467" s="4" t="s">
        <v>2924</v>
      </c>
      <c r="AG2467" s="4" t="s">
        <v>2924</v>
      </c>
      <c r="AH2467" s="4" t="s">
        <v>2924</v>
      </c>
      <c r="AI2467" s="4">
        <v>169.36416199999999</v>
      </c>
      <c r="AJ2467" s="4" t="s">
        <v>2924</v>
      </c>
    </row>
    <row r="2468" spans="1:36" hidden="1" x14ac:dyDescent="0.3">
      <c r="A2468" s="1" t="s">
        <v>2462</v>
      </c>
      <c r="B2468" s="2">
        <v>5317322</v>
      </c>
      <c r="C2468" s="3" t="s">
        <v>2919</v>
      </c>
      <c r="D2468" s="4">
        <v>5098.5458242799996</v>
      </c>
      <c r="E2468" s="3" t="s">
        <v>2946</v>
      </c>
      <c r="F2468" s="3" t="s">
        <v>2947</v>
      </c>
      <c r="G2468" s="3" t="s">
        <v>2948</v>
      </c>
      <c r="H2468" s="3" t="s">
        <v>2949</v>
      </c>
      <c r="I2468" s="3" t="s">
        <v>2950</v>
      </c>
      <c r="J2468" s="4">
        <v>7.1176170000000001</v>
      </c>
      <c r="K2468" s="4">
        <v>2.2650600000000001</v>
      </c>
      <c r="L2468" s="4">
        <v>2.0683020000000001</v>
      </c>
      <c r="M2468" s="4">
        <v>4.0451090000000001</v>
      </c>
      <c r="N2468" s="4" t="s">
        <v>2924</v>
      </c>
      <c r="O2468" s="4">
        <v>30.488506000000001</v>
      </c>
      <c r="P2468" s="4">
        <v>12.574814999999999</v>
      </c>
      <c r="Q2468" s="4">
        <v>218.92923500000001</v>
      </c>
      <c r="R2468" s="4">
        <v>23.686817000000001</v>
      </c>
      <c r="S2468" s="3" t="s">
        <v>7207</v>
      </c>
      <c r="T2468" s="4">
        <v>42.44</v>
      </c>
      <c r="U2468" s="4">
        <v>5098.5458242799996</v>
      </c>
      <c r="V2468" s="10">
        <v>4959.8418240000001</v>
      </c>
      <c r="W2468" s="4" t="s">
        <v>2935</v>
      </c>
      <c r="X2468" s="4">
        <v>53.499899999999997</v>
      </c>
      <c r="Y2468" s="4">
        <v>35.25</v>
      </c>
      <c r="Z2468" s="4" t="s">
        <v>2924</v>
      </c>
      <c r="AA2468" s="10">
        <v>30.56095629</v>
      </c>
      <c r="AB2468" s="10">
        <v>34.655931275999997</v>
      </c>
      <c r="AC2468" s="4">
        <v>5.6516229999999998</v>
      </c>
      <c r="AD2468" s="4">
        <v>5.1796560682233004</v>
      </c>
      <c r="AE2468" s="4">
        <v>5.5353152871612998</v>
      </c>
      <c r="AF2468" s="4">
        <v>218.92923500000001</v>
      </c>
      <c r="AG2468" s="4">
        <v>23.114206574896599</v>
      </c>
      <c r="AH2468" s="4">
        <v>26.392864376420199</v>
      </c>
      <c r="AI2468" s="4">
        <v>12.574814999999999</v>
      </c>
      <c r="AJ2468" s="4" t="s">
        <v>2924</v>
      </c>
    </row>
    <row r="2469" spans="1:36" hidden="1" x14ac:dyDescent="0.3">
      <c r="A2469" s="1" t="s">
        <v>2463</v>
      </c>
      <c r="B2469" s="2">
        <v>9962087</v>
      </c>
      <c r="C2469" s="3" t="s">
        <v>2936</v>
      </c>
      <c r="D2469" s="4">
        <v>18243.343849010002</v>
      </c>
      <c r="E2469" s="3" t="s">
        <v>3107</v>
      </c>
      <c r="F2469" s="3" t="s">
        <v>3108</v>
      </c>
      <c r="G2469" s="3" t="s">
        <v>3212</v>
      </c>
      <c r="H2469" s="3" t="s">
        <v>3213</v>
      </c>
      <c r="I2469" s="3" t="s">
        <v>3824</v>
      </c>
      <c r="J2469" s="4">
        <v>34.069766999999999</v>
      </c>
      <c r="K2469" s="4">
        <v>12.487805</v>
      </c>
      <c r="L2469" s="4">
        <v>-2.2881360000000002</v>
      </c>
      <c r="M2469" s="4">
        <v>4.1553750000000003</v>
      </c>
      <c r="N2469" s="4">
        <v>21.177582000000001</v>
      </c>
      <c r="O2469" s="4">
        <v>14.522748</v>
      </c>
      <c r="P2469" s="4" t="s">
        <v>2935</v>
      </c>
      <c r="Q2469" s="4">
        <v>13.669371</v>
      </c>
      <c r="R2469" s="4">
        <v>12.325767000000001</v>
      </c>
      <c r="S2469" s="3" t="s">
        <v>7208</v>
      </c>
      <c r="T2469" s="4">
        <v>11.53</v>
      </c>
      <c r="U2469" s="4">
        <v>18243.343849010002</v>
      </c>
      <c r="V2469" s="10">
        <v>14965.276989</v>
      </c>
      <c r="W2469" s="4">
        <v>1.1882046834345199</v>
      </c>
      <c r="X2469" s="4">
        <v>15.77</v>
      </c>
      <c r="Y2469" s="5" t="s">
        <v>7209</v>
      </c>
      <c r="Z2469" s="4">
        <v>21.177582000000001</v>
      </c>
      <c r="AA2469" s="10">
        <v>15.282285739940299</v>
      </c>
      <c r="AB2469" s="10">
        <v>17.562355995589002</v>
      </c>
      <c r="AC2469" s="4">
        <v>3.7711570000000001</v>
      </c>
      <c r="AD2469" s="4">
        <v>3.6123303972227001</v>
      </c>
      <c r="AE2469" s="4">
        <v>3.8382117740630002</v>
      </c>
      <c r="AF2469" s="4">
        <v>13.669371</v>
      </c>
      <c r="AG2469" s="4">
        <v>10.739826081438199</v>
      </c>
      <c r="AH2469" s="4">
        <v>12.1825958655894</v>
      </c>
      <c r="AI2469" s="4" t="s">
        <v>2935</v>
      </c>
      <c r="AJ2469" s="4" t="s">
        <v>2935</v>
      </c>
    </row>
    <row r="2470" spans="1:36" hidden="1" x14ac:dyDescent="0.3">
      <c r="A2470" s="1" t="s">
        <v>2464</v>
      </c>
      <c r="B2470" s="2">
        <v>4020861</v>
      </c>
      <c r="C2470" s="3" t="s">
        <v>2936</v>
      </c>
      <c r="D2470" s="4">
        <v>13658.78211</v>
      </c>
      <c r="E2470" s="3" t="s">
        <v>2920</v>
      </c>
      <c r="F2470" s="3" t="s">
        <v>2961</v>
      </c>
      <c r="G2470" s="3" t="s">
        <v>2974</v>
      </c>
      <c r="H2470" s="3" t="s">
        <v>2975</v>
      </c>
      <c r="I2470" s="3" t="s">
        <v>2976</v>
      </c>
      <c r="J2470" s="4">
        <v>111.22058800000001</v>
      </c>
      <c r="K2470" s="4">
        <v>-10.510903000000001</v>
      </c>
      <c r="L2470" s="4">
        <v>-8.6555579999999992</v>
      </c>
      <c r="M2470" s="4">
        <v>-7.538303</v>
      </c>
      <c r="N2470" s="4">
        <v>4.5941020000000004</v>
      </c>
      <c r="O2470" s="4">
        <v>5.9038969999999997</v>
      </c>
      <c r="P2470" s="4">
        <v>3.5619869999999998</v>
      </c>
      <c r="Q2470" s="4">
        <v>5.6747040000000002</v>
      </c>
      <c r="R2470" s="4">
        <v>6.8650640000000003</v>
      </c>
      <c r="S2470" s="3" t="s">
        <v>7210</v>
      </c>
      <c r="T2470" s="4">
        <v>143.63</v>
      </c>
      <c r="U2470" s="4">
        <v>13658.78211</v>
      </c>
      <c r="V2470" s="10">
        <v>26676.78211</v>
      </c>
      <c r="W2470" s="4" t="s">
        <v>2935</v>
      </c>
      <c r="X2470" s="5" t="s">
        <v>7211</v>
      </c>
      <c r="Y2470" s="4">
        <v>65.900000000000006</v>
      </c>
      <c r="Z2470" s="4">
        <v>4.5941020000000004</v>
      </c>
      <c r="AA2470" s="10">
        <v>12.6606491194</v>
      </c>
      <c r="AB2470" s="10">
        <v>12.8207989188</v>
      </c>
      <c r="AC2470" s="4">
        <v>1.272019</v>
      </c>
      <c r="AD2470" s="4">
        <v>1.2699030732386001</v>
      </c>
      <c r="AE2470" s="4">
        <v>1.2833626191230001</v>
      </c>
      <c r="AF2470" s="4">
        <v>5.6747040000000002</v>
      </c>
      <c r="AG2470" s="4">
        <v>6.6484412546464</v>
      </c>
      <c r="AH2470" s="4">
        <v>6.7399986232878</v>
      </c>
      <c r="AI2470" s="4">
        <v>3.5619869999999998</v>
      </c>
      <c r="AJ2470" s="4" t="s">
        <v>2924</v>
      </c>
    </row>
    <row r="2471" spans="1:36" hidden="1" x14ac:dyDescent="0.3">
      <c r="A2471" s="1" t="s">
        <v>2465</v>
      </c>
      <c r="B2471" s="2">
        <v>4007197</v>
      </c>
      <c r="C2471" s="3" t="s">
        <v>2936</v>
      </c>
      <c r="D2471" s="4">
        <v>1692.70071448</v>
      </c>
      <c r="E2471" s="3" t="s">
        <v>2937</v>
      </c>
      <c r="F2471" s="3" t="s">
        <v>2938</v>
      </c>
      <c r="G2471" s="3" t="s">
        <v>3047</v>
      </c>
      <c r="H2471" s="3" t="s">
        <v>3071</v>
      </c>
      <c r="I2471" s="3" t="s">
        <v>3868</v>
      </c>
      <c r="J2471" s="4">
        <v>1.8741479999999999</v>
      </c>
      <c r="K2471" s="4">
        <v>-3.7454390000000002</v>
      </c>
      <c r="L2471" s="4">
        <v>-1.1898200000000001</v>
      </c>
      <c r="M2471" s="4">
        <v>4.0125250000000001</v>
      </c>
      <c r="N2471" s="4">
        <v>15.829509</v>
      </c>
      <c r="O2471" s="4">
        <v>17.524424</v>
      </c>
      <c r="P2471" s="4">
        <v>2.6154030000000001</v>
      </c>
      <c r="Q2471" s="4">
        <v>8.4371969999999994</v>
      </c>
      <c r="R2471" s="4">
        <v>15.702735000000001</v>
      </c>
      <c r="S2471" s="3" t="s">
        <v>7212</v>
      </c>
      <c r="T2471" s="4">
        <v>89.69</v>
      </c>
      <c r="U2471" s="4">
        <v>1692.70071448</v>
      </c>
      <c r="V2471" s="10">
        <v>1848.800714</v>
      </c>
      <c r="W2471" s="4">
        <v>1.3156427695395201</v>
      </c>
      <c r="X2471" s="5" t="s">
        <v>7213</v>
      </c>
      <c r="Y2471" s="4">
        <v>82.54</v>
      </c>
      <c r="Z2471" s="4">
        <v>15.829509</v>
      </c>
      <c r="AA2471" s="10">
        <v>14.6313213703</v>
      </c>
      <c r="AB2471" s="10">
        <v>14.046985121300001</v>
      </c>
      <c r="AC2471" s="4">
        <v>1.456666</v>
      </c>
      <c r="AD2471" s="4">
        <v>1.4128081262418</v>
      </c>
      <c r="AE2471" s="4">
        <v>1.4424597909026999</v>
      </c>
      <c r="AF2471" s="4">
        <v>8.4371969999999994</v>
      </c>
      <c r="AG2471" s="4">
        <v>8.7787308357074991</v>
      </c>
      <c r="AH2471" s="4">
        <v>8.8948795477508007</v>
      </c>
      <c r="AI2471" s="4">
        <v>2.6154030000000001</v>
      </c>
      <c r="AJ2471" s="4">
        <v>4.4265129999999999</v>
      </c>
    </row>
    <row r="2472" spans="1:36" hidden="1" x14ac:dyDescent="0.3">
      <c r="A2472" s="1" t="s">
        <v>2466</v>
      </c>
      <c r="B2472" s="2">
        <v>4280097</v>
      </c>
      <c r="C2472" s="3" t="s">
        <v>2936</v>
      </c>
      <c r="D2472" s="4">
        <v>2937.99</v>
      </c>
      <c r="E2472" s="3" t="s">
        <v>2946</v>
      </c>
      <c r="F2472" s="3" t="s">
        <v>2947</v>
      </c>
      <c r="G2472" s="3" t="s">
        <v>2948</v>
      </c>
      <c r="H2472" s="3" t="s">
        <v>2949</v>
      </c>
      <c r="I2472" s="3" t="s">
        <v>2950</v>
      </c>
      <c r="J2472" s="4">
        <v>-35.053944999999999</v>
      </c>
      <c r="K2472" s="4">
        <v>11.231884000000001</v>
      </c>
      <c r="L2472" s="4">
        <v>-4.0625</v>
      </c>
      <c r="M2472" s="4">
        <v>5.9716950000000004</v>
      </c>
      <c r="N2472" s="4">
        <v>36.591180000000001</v>
      </c>
      <c r="O2472" s="4">
        <v>10.022853</v>
      </c>
      <c r="P2472" s="4">
        <v>23.579108999999999</v>
      </c>
      <c r="Q2472" s="5" t="s">
        <v>3886</v>
      </c>
      <c r="R2472" s="4">
        <v>8.8539359999999991</v>
      </c>
      <c r="S2472" s="3" t="s">
        <v>7214</v>
      </c>
      <c r="T2472" s="4">
        <v>30.7</v>
      </c>
      <c r="U2472" s="4">
        <v>2937.99</v>
      </c>
      <c r="V2472" s="10">
        <v>3182.99</v>
      </c>
      <c r="W2472" s="4" t="s">
        <v>2935</v>
      </c>
      <c r="X2472" s="4">
        <v>49.44</v>
      </c>
      <c r="Y2472" s="4">
        <v>24.02</v>
      </c>
      <c r="Z2472" s="4">
        <v>36.591180000000001</v>
      </c>
      <c r="AA2472" s="10">
        <v>13.0416312659</v>
      </c>
      <c r="AB2472" s="10">
        <v>13.148652584300001</v>
      </c>
      <c r="AC2472" s="4">
        <v>1.770295</v>
      </c>
      <c r="AD2472" s="4">
        <v>1.8665960763124001</v>
      </c>
      <c r="AE2472" s="4">
        <v>1.8109354571528999</v>
      </c>
      <c r="AF2472" s="5" t="s">
        <v>3886</v>
      </c>
      <c r="AG2472" s="4">
        <v>7.0458386035249996</v>
      </c>
      <c r="AH2472" s="4">
        <v>6.8966246452251996</v>
      </c>
      <c r="AI2472" s="4">
        <v>23.579108999999999</v>
      </c>
      <c r="AJ2472" s="4" t="s">
        <v>2924</v>
      </c>
    </row>
    <row r="2473" spans="1:36" hidden="1" x14ac:dyDescent="0.3">
      <c r="A2473" s="1" t="s">
        <v>2467</v>
      </c>
      <c r="B2473" s="2">
        <v>4071231</v>
      </c>
      <c r="C2473" s="3" t="s">
        <v>2919</v>
      </c>
      <c r="D2473" s="4">
        <v>17623.238803020002</v>
      </c>
      <c r="E2473" s="3" t="s">
        <v>2946</v>
      </c>
      <c r="F2473" s="3" t="s">
        <v>2991</v>
      </c>
      <c r="G2473" s="3" t="s">
        <v>2991</v>
      </c>
      <c r="H2473" s="3" t="s">
        <v>2992</v>
      </c>
      <c r="I2473" s="3" t="s">
        <v>2993</v>
      </c>
      <c r="J2473" s="4">
        <v>16.996431999999999</v>
      </c>
      <c r="K2473" s="4">
        <v>-17.522866</v>
      </c>
      <c r="L2473" s="4">
        <v>-13.6806</v>
      </c>
      <c r="M2473" s="4">
        <v>5.4883990000000002</v>
      </c>
      <c r="N2473" s="4">
        <v>34.450811999999999</v>
      </c>
      <c r="O2473" s="4">
        <v>37.391154</v>
      </c>
      <c r="P2473" s="4">
        <v>6.0754590000000004</v>
      </c>
      <c r="Q2473" s="4">
        <v>24.879860999999998</v>
      </c>
      <c r="R2473" s="4">
        <v>43.758381</v>
      </c>
      <c r="S2473" s="3" t="s">
        <v>7215</v>
      </c>
      <c r="T2473" s="4">
        <v>108.21</v>
      </c>
      <c r="U2473" s="4">
        <v>17623.238803020002</v>
      </c>
      <c r="V2473" s="10">
        <v>17025.089802999999</v>
      </c>
      <c r="W2473" s="4">
        <v>0.44358192403659602</v>
      </c>
      <c r="X2473" s="4">
        <v>163.20500000000001</v>
      </c>
      <c r="Y2473" s="4">
        <v>90.24</v>
      </c>
      <c r="Z2473" s="4">
        <v>34.450811999999999</v>
      </c>
      <c r="AA2473" s="10">
        <v>27.930206747</v>
      </c>
      <c r="AB2473" s="10">
        <v>34.085861974399997</v>
      </c>
      <c r="AC2473" s="4">
        <v>6.2189949999999996</v>
      </c>
      <c r="AD2473" s="4">
        <v>5.3210219868157003</v>
      </c>
      <c r="AE2473" s="4">
        <v>6.0631599235769</v>
      </c>
      <c r="AF2473" s="4">
        <v>24.879860999999998</v>
      </c>
      <c r="AG2473" s="4">
        <v>19.943876065132098</v>
      </c>
      <c r="AH2473" s="4">
        <v>24.5038677377288</v>
      </c>
      <c r="AI2473" s="4">
        <v>6.0754590000000004</v>
      </c>
      <c r="AJ2473" s="4">
        <v>7.1629050000000003</v>
      </c>
    </row>
    <row r="2474" spans="1:36" hidden="1" x14ac:dyDescent="0.3">
      <c r="A2474" s="1" t="s">
        <v>2468</v>
      </c>
      <c r="B2474" s="2">
        <v>29292121</v>
      </c>
      <c r="C2474" s="3" t="s">
        <v>2957</v>
      </c>
      <c r="D2474" s="4">
        <v>2875.01222345</v>
      </c>
      <c r="E2474" s="3" t="s">
        <v>2946</v>
      </c>
      <c r="F2474" s="3" t="s">
        <v>2947</v>
      </c>
      <c r="G2474" s="3" t="s">
        <v>2948</v>
      </c>
      <c r="H2474" s="3" t="s">
        <v>2990</v>
      </c>
      <c r="I2474" s="3" t="s">
        <v>2950</v>
      </c>
      <c r="J2474" s="4">
        <v>491.26984099999999</v>
      </c>
      <c r="K2474" s="4">
        <v>54.885655</v>
      </c>
      <c r="L2474" s="4">
        <v>14.088820999999999</v>
      </c>
      <c r="M2474" s="4">
        <v>3.760446</v>
      </c>
      <c r="N2474" s="4" t="s">
        <v>2924</v>
      </c>
      <c r="O2474" s="4" t="s">
        <v>2924</v>
      </c>
      <c r="P2474" s="4">
        <v>7.8421050000000001</v>
      </c>
      <c r="Q2474" s="4">
        <v>75.492974000000004</v>
      </c>
      <c r="R2474" s="4" t="s">
        <v>2924</v>
      </c>
      <c r="S2474" s="3" t="s">
        <v>7216</v>
      </c>
      <c r="T2474" s="4">
        <v>7.45</v>
      </c>
      <c r="U2474" s="4">
        <v>2875.01222345</v>
      </c>
      <c r="V2474" s="10">
        <v>2861.259223</v>
      </c>
      <c r="W2474" s="4" t="s">
        <v>2935</v>
      </c>
      <c r="X2474" s="5" t="s">
        <v>7138</v>
      </c>
      <c r="Y2474" s="5" t="s">
        <v>7217</v>
      </c>
      <c r="Z2474" s="4" t="s">
        <v>2924</v>
      </c>
      <c r="AA2474" s="10">
        <v>272.89377289369997</v>
      </c>
      <c r="AB2474" s="10" t="s">
        <v>2924</v>
      </c>
      <c r="AC2474" s="4">
        <v>22.292458</v>
      </c>
      <c r="AD2474" s="4">
        <v>12.1593552385882</v>
      </c>
      <c r="AE2474" s="4">
        <v>20.025119926373598</v>
      </c>
      <c r="AF2474" s="4">
        <v>75.492974000000004</v>
      </c>
      <c r="AG2474" s="4">
        <v>28.520471108320098</v>
      </c>
      <c r="AH2474" s="4">
        <v>43.414053848274598</v>
      </c>
      <c r="AI2474" s="4">
        <v>7.8421050000000001</v>
      </c>
      <c r="AJ2474" s="4">
        <v>7.8421050000000001</v>
      </c>
    </row>
    <row r="2475" spans="1:36" hidden="1" x14ac:dyDescent="0.3">
      <c r="A2475" s="1" t="s">
        <v>2469</v>
      </c>
      <c r="B2475" s="2">
        <v>4218241</v>
      </c>
      <c r="C2475" s="3" t="s">
        <v>2936</v>
      </c>
      <c r="D2475" s="4">
        <v>3593.84</v>
      </c>
      <c r="E2475" s="3" t="s">
        <v>2937</v>
      </c>
      <c r="F2475" s="3" t="s">
        <v>2938</v>
      </c>
      <c r="G2475" s="3" t="s">
        <v>3047</v>
      </c>
      <c r="H2475" s="3" t="s">
        <v>3104</v>
      </c>
      <c r="I2475" s="3" t="s">
        <v>3404</v>
      </c>
      <c r="J2475" s="4">
        <v>7.7292750000000003</v>
      </c>
      <c r="K2475" s="4">
        <v>0.26090200000000002</v>
      </c>
      <c r="L2475" s="4">
        <v>-0.40725699999999998</v>
      </c>
      <c r="M2475" s="4">
        <v>3.501347</v>
      </c>
      <c r="N2475" s="4">
        <v>7.852868</v>
      </c>
      <c r="O2475" s="4">
        <v>18.393162</v>
      </c>
      <c r="P2475" s="4">
        <v>1.8143800000000001</v>
      </c>
      <c r="Q2475" s="4">
        <v>5.9876839999999998</v>
      </c>
      <c r="R2475" s="4">
        <v>31.985453</v>
      </c>
      <c r="S2475" s="3" t="s">
        <v>7218</v>
      </c>
      <c r="T2475" s="4">
        <v>53.8</v>
      </c>
      <c r="U2475" s="4">
        <v>3593.84</v>
      </c>
      <c r="V2475" s="10">
        <v>3869.84</v>
      </c>
      <c r="W2475" s="4">
        <v>1.2639405204461001</v>
      </c>
      <c r="X2475" s="4">
        <v>68.084900000000005</v>
      </c>
      <c r="Y2475" s="4">
        <v>48.11</v>
      </c>
      <c r="Z2475" s="4">
        <v>7.8654970000000004</v>
      </c>
      <c r="AA2475" s="10">
        <v>10.185342950700001</v>
      </c>
      <c r="AB2475" s="10">
        <v>8.8436369373999995</v>
      </c>
      <c r="AC2475" s="4">
        <v>0.75753000000000004</v>
      </c>
      <c r="AD2475" s="4">
        <v>0.73729240669259999</v>
      </c>
      <c r="AE2475" s="4">
        <v>0.75854380664580001</v>
      </c>
      <c r="AF2475" s="4">
        <v>5.9876839999999998</v>
      </c>
      <c r="AG2475" s="4">
        <v>5.8320291101116002</v>
      </c>
      <c r="AH2475" s="4">
        <v>5.9446169521402004</v>
      </c>
      <c r="AI2475" s="4">
        <v>1.8143800000000001</v>
      </c>
      <c r="AJ2475" s="4">
        <v>2.1624660000000002</v>
      </c>
    </row>
    <row r="2476" spans="1:36" hidden="1" x14ac:dyDescent="0.3">
      <c r="A2476" s="1" t="s">
        <v>2470</v>
      </c>
      <c r="B2476" s="2">
        <v>4354786</v>
      </c>
      <c r="C2476" s="3" t="s">
        <v>2936</v>
      </c>
      <c r="D2476" s="4">
        <v>6562.5656421100002</v>
      </c>
      <c r="E2476" s="3" t="s">
        <v>3033</v>
      </c>
      <c r="F2476" s="3" t="s">
        <v>3033</v>
      </c>
      <c r="G2476" s="3" t="s">
        <v>3054</v>
      </c>
      <c r="H2476" s="3" t="s">
        <v>3084</v>
      </c>
      <c r="I2476" s="3" t="s">
        <v>3758</v>
      </c>
      <c r="J2476" s="4">
        <v>-14.675855</v>
      </c>
      <c r="K2476" s="4">
        <v>-0.91879100000000002</v>
      </c>
      <c r="L2476" s="4">
        <v>-3.7154379999999998</v>
      </c>
      <c r="M2476" s="4">
        <v>-2.2228720000000002</v>
      </c>
      <c r="N2476" s="4">
        <v>82.747524999999996</v>
      </c>
      <c r="O2476" s="4">
        <v>26.117187999999999</v>
      </c>
      <c r="P2476" s="4">
        <v>0.54959100000000005</v>
      </c>
      <c r="Q2476" s="4">
        <v>3.6938219999999999</v>
      </c>
      <c r="R2476" s="4">
        <v>9.2451869999999996</v>
      </c>
      <c r="S2476" s="3" t="s">
        <v>7219</v>
      </c>
      <c r="T2476" s="4">
        <v>33.43</v>
      </c>
      <c r="U2476" s="4">
        <v>6562.5656421100002</v>
      </c>
      <c r="V2476" s="10">
        <v>9494.8726420000003</v>
      </c>
      <c r="W2476" s="4">
        <v>9.2731079868381698</v>
      </c>
      <c r="X2476" s="4">
        <v>44.44</v>
      </c>
      <c r="Y2476" s="4">
        <v>30.68</v>
      </c>
      <c r="Z2476" s="4">
        <v>82.747524999999996</v>
      </c>
      <c r="AA2476" s="10">
        <v>5.7538726333000003</v>
      </c>
      <c r="AB2476" s="10">
        <v>5.8240418117999999</v>
      </c>
      <c r="AC2476" s="4">
        <v>0.50765099999999996</v>
      </c>
      <c r="AD2476" s="4">
        <v>0.51209059093050002</v>
      </c>
      <c r="AE2476" s="4">
        <v>0.51768670059980004</v>
      </c>
      <c r="AF2476" s="4">
        <v>3.6938219999999999</v>
      </c>
      <c r="AG2476" s="4">
        <v>3.9329999366652002</v>
      </c>
      <c r="AH2476" s="4">
        <v>3.9836115680345001</v>
      </c>
      <c r="AI2476" s="4">
        <v>0.54959100000000005</v>
      </c>
      <c r="AJ2476" s="4">
        <v>0.603244</v>
      </c>
    </row>
    <row r="2477" spans="1:36" hidden="1" x14ac:dyDescent="0.3">
      <c r="A2477" s="1" t="s">
        <v>2471</v>
      </c>
      <c r="B2477" s="2">
        <v>4245663</v>
      </c>
      <c r="C2477" s="3" t="s">
        <v>2936</v>
      </c>
      <c r="D2477" s="4">
        <v>6024.0357967999998</v>
      </c>
      <c r="E2477" s="3" t="s">
        <v>2977</v>
      </c>
      <c r="F2477" s="3" t="s">
        <v>2978</v>
      </c>
      <c r="G2477" s="3" t="s">
        <v>3146</v>
      </c>
      <c r="H2477" s="3" t="s">
        <v>3146</v>
      </c>
      <c r="I2477" s="3" t="s">
        <v>2980</v>
      </c>
      <c r="J2477" s="4">
        <v>7.7609279999999998</v>
      </c>
      <c r="K2477" s="4">
        <v>-12.463768</v>
      </c>
      <c r="L2477" s="4">
        <v>-4.581359</v>
      </c>
      <c r="M2477" s="4">
        <v>-0.42861900000000003</v>
      </c>
      <c r="N2477" s="4">
        <v>33.370165745856397</v>
      </c>
      <c r="O2477" s="4">
        <v>25.229741000000001</v>
      </c>
      <c r="P2477" s="4">
        <v>1.6504540000000001</v>
      </c>
      <c r="Q2477" s="4">
        <v>29.844974000000001</v>
      </c>
      <c r="R2477" s="4">
        <v>33.012129000000002</v>
      </c>
      <c r="S2477" s="3" t="s">
        <v>7220</v>
      </c>
      <c r="T2477" s="4">
        <v>60.4</v>
      </c>
      <c r="U2477" s="4">
        <v>6024.0357967999998</v>
      </c>
      <c r="V2477" s="10">
        <v>6457.0197959999996</v>
      </c>
      <c r="W2477" s="4">
        <v>3.2450331125827798</v>
      </c>
      <c r="X2477" s="4">
        <v>71.63</v>
      </c>
      <c r="Y2477" s="4">
        <v>53.78</v>
      </c>
      <c r="Z2477" s="4">
        <v>33.724176</v>
      </c>
      <c r="AA2477" s="10">
        <v>37.515527950299997</v>
      </c>
      <c r="AB2477" s="10">
        <v>39.477124183000001</v>
      </c>
      <c r="AC2477" s="4">
        <v>17.671292999999999</v>
      </c>
      <c r="AD2477" s="4">
        <v>15.3966069768806</v>
      </c>
      <c r="AE2477" s="4">
        <v>16.9540054916421</v>
      </c>
      <c r="AF2477" s="4">
        <v>29.844974000000001</v>
      </c>
      <c r="AG2477" s="4">
        <v>23.206230032442601</v>
      </c>
      <c r="AH2477" s="4">
        <v>26.1418768627852</v>
      </c>
      <c r="AI2477" s="4">
        <v>1.6504540000000001</v>
      </c>
      <c r="AJ2477" s="5" t="s">
        <v>7221</v>
      </c>
    </row>
    <row r="2478" spans="1:36" hidden="1" x14ac:dyDescent="0.3">
      <c r="A2478" s="1" t="s">
        <v>2472</v>
      </c>
      <c r="B2478" s="2">
        <v>4574287</v>
      </c>
      <c r="C2478" s="3" t="s">
        <v>2919</v>
      </c>
      <c r="D2478" s="4">
        <v>1131738.63337704</v>
      </c>
      <c r="E2478" s="3" t="s">
        <v>2925</v>
      </c>
      <c r="F2478" s="3" t="s">
        <v>3012</v>
      </c>
      <c r="G2478" s="3" t="s">
        <v>3525</v>
      </c>
      <c r="H2478" s="3" t="s">
        <v>3526</v>
      </c>
      <c r="I2478" s="3" t="s">
        <v>3527</v>
      </c>
      <c r="J2478" s="4">
        <v>49.738798000000003</v>
      </c>
      <c r="K2478" s="4">
        <v>67.359727000000007</v>
      </c>
      <c r="L2478" s="4">
        <v>61.747028999999998</v>
      </c>
      <c r="M2478" s="4">
        <v>9.9276630000000008</v>
      </c>
      <c r="N2478" s="4">
        <v>96.644737000000006</v>
      </c>
      <c r="O2478" s="4" t="s">
        <v>2924</v>
      </c>
      <c r="P2478" s="4">
        <v>16.168026999999999</v>
      </c>
      <c r="Q2478" s="4">
        <v>75.812158999999994</v>
      </c>
      <c r="R2478" s="4" t="s">
        <v>2924</v>
      </c>
      <c r="S2478" s="3" t="s">
        <v>7222</v>
      </c>
      <c r="T2478" s="4">
        <v>352.56</v>
      </c>
      <c r="U2478" s="4">
        <v>1131738.63337704</v>
      </c>
      <c r="V2478" s="10">
        <v>1111652.633377</v>
      </c>
      <c r="W2478" s="4" t="s">
        <v>2935</v>
      </c>
      <c r="X2478" s="4">
        <v>361.53</v>
      </c>
      <c r="Y2478" s="4">
        <v>138.80250000000001</v>
      </c>
      <c r="Z2478" s="4">
        <v>96.644737000000006</v>
      </c>
      <c r="AA2478" s="10">
        <v>115.7186464043</v>
      </c>
      <c r="AB2478" s="10">
        <v>142.2456052579</v>
      </c>
      <c r="AC2478" s="4">
        <v>11.442641999999999</v>
      </c>
      <c r="AD2478" s="4">
        <v>10.0522590028925</v>
      </c>
      <c r="AE2478" s="4">
        <v>11.1194880383197</v>
      </c>
      <c r="AF2478" s="4">
        <v>75.812158999999994</v>
      </c>
      <c r="AG2478" s="4">
        <v>56.739566754660601</v>
      </c>
      <c r="AH2478" s="4">
        <v>69.611133864171407</v>
      </c>
      <c r="AI2478" s="4">
        <v>16.168026999999999</v>
      </c>
      <c r="AJ2478" s="4">
        <v>16.263493</v>
      </c>
    </row>
    <row r="2479" spans="1:36" hidden="1" x14ac:dyDescent="0.3">
      <c r="A2479" s="1" t="s">
        <v>2473</v>
      </c>
      <c r="B2479" s="2">
        <v>4309013</v>
      </c>
      <c r="C2479" s="3" t="s">
        <v>2919</v>
      </c>
      <c r="D2479" s="4">
        <v>10966.67648</v>
      </c>
      <c r="E2479" s="3" t="s">
        <v>2937</v>
      </c>
      <c r="F2479" s="3" t="s">
        <v>2967</v>
      </c>
      <c r="G2479" s="3" t="s">
        <v>2968</v>
      </c>
      <c r="H2479" s="3" t="s">
        <v>2969</v>
      </c>
      <c r="I2479" s="3" t="s">
        <v>3038</v>
      </c>
      <c r="J2479" s="4">
        <v>24.407727000000001</v>
      </c>
      <c r="K2479" s="4">
        <v>-12.695029</v>
      </c>
      <c r="L2479" s="4">
        <v>-16.03116</v>
      </c>
      <c r="M2479" s="4">
        <v>-0.75115100000000001</v>
      </c>
      <c r="N2479" s="4">
        <v>33.300812999999998</v>
      </c>
      <c r="O2479" s="4">
        <v>32.150706</v>
      </c>
      <c r="P2479" s="4">
        <v>5.9909319999999999</v>
      </c>
      <c r="Q2479" s="4">
        <v>17.145956000000002</v>
      </c>
      <c r="R2479" s="4">
        <v>37.624563999999999</v>
      </c>
      <c r="S2479" s="3" t="s">
        <v>7223</v>
      </c>
      <c r="T2479" s="4">
        <v>40.96</v>
      </c>
      <c r="U2479" s="4">
        <v>10966.67648</v>
      </c>
      <c r="V2479" s="10">
        <v>11750.226479999999</v>
      </c>
      <c r="W2479" s="4">
        <v>0.56640625</v>
      </c>
      <c r="X2479" s="4">
        <v>51.2</v>
      </c>
      <c r="Y2479" s="4">
        <v>30.922000000000001</v>
      </c>
      <c r="Z2479" s="4">
        <v>33.300812999999998</v>
      </c>
      <c r="AA2479" s="10">
        <v>28.118928789600002</v>
      </c>
      <c r="AB2479" s="10">
        <v>28.118928789600002</v>
      </c>
      <c r="AC2479" s="4">
        <v>2.718788</v>
      </c>
      <c r="AD2479" s="4">
        <v>2.5285915255525002</v>
      </c>
      <c r="AE2479" s="4">
        <v>2.5285915255525002</v>
      </c>
      <c r="AF2479" s="4">
        <v>17.145956000000002</v>
      </c>
      <c r="AG2479" s="4">
        <v>18.2668533425365</v>
      </c>
      <c r="AH2479" s="4">
        <v>18.2668533425365</v>
      </c>
      <c r="AI2479" s="4">
        <v>5.9909319999999999</v>
      </c>
      <c r="AJ2479" s="4" t="s">
        <v>2924</v>
      </c>
    </row>
    <row r="2480" spans="1:36" hidden="1" x14ac:dyDescent="0.3">
      <c r="A2480" s="1" t="s">
        <v>2474</v>
      </c>
      <c r="B2480" s="2">
        <v>4324550</v>
      </c>
      <c r="C2480" s="3" t="s">
        <v>2936</v>
      </c>
      <c r="D2480" s="4">
        <v>19397.819663679998</v>
      </c>
      <c r="E2480" s="3" t="s">
        <v>2920</v>
      </c>
      <c r="F2480" s="3" t="s">
        <v>2921</v>
      </c>
      <c r="G2480" s="3" t="s">
        <v>3114</v>
      </c>
      <c r="H2480" s="3" t="s">
        <v>3114</v>
      </c>
      <c r="I2480" s="3" t="s">
        <v>3051</v>
      </c>
      <c r="J2480" s="4">
        <v>79.267015999999998</v>
      </c>
      <c r="K2480" s="4">
        <v>-6.9059270000000001</v>
      </c>
      <c r="L2480" s="4">
        <v>-6.8552780000000002</v>
      </c>
      <c r="M2480" s="4">
        <v>4.1996349999999998</v>
      </c>
      <c r="N2480" s="4" t="s">
        <v>2924</v>
      </c>
      <c r="O2480" s="4">
        <v>14.102142000000001</v>
      </c>
      <c r="P2480" s="4">
        <v>3.198207</v>
      </c>
      <c r="Q2480" s="4">
        <v>7.2502050000000002</v>
      </c>
      <c r="R2480" s="4">
        <v>7.9286149999999997</v>
      </c>
      <c r="S2480" s="3" t="s">
        <v>7224</v>
      </c>
      <c r="T2480" s="4">
        <v>17.12</v>
      </c>
      <c r="U2480" s="4">
        <v>19397.819663679998</v>
      </c>
      <c r="V2480" s="10">
        <v>35672.819663000002</v>
      </c>
      <c r="W2480" s="4" t="s">
        <v>2935</v>
      </c>
      <c r="X2480" s="4">
        <v>19.309999999999999</v>
      </c>
      <c r="Y2480" s="4">
        <v>9.35</v>
      </c>
      <c r="Z2480" s="4" t="s">
        <v>2924</v>
      </c>
      <c r="AA2480" s="10">
        <v>6.5112387326999999</v>
      </c>
      <c r="AB2480" s="10">
        <v>6.9372968855000003</v>
      </c>
      <c r="AC2480" s="4">
        <v>2.1269269999999998</v>
      </c>
      <c r="AD2480" s="4">
        <v>2.1924173114533998</v>
      </c>
      <c r="AE2480" s="4">
        <v>2.1769707230840001</v>
      </c>
      <c r="AF2480" s="4">
        <v>7.2502050000000002</v>
      </c>
      <c r="AG2480" s="4">
        <v>6.9896531846384997</v>
      </c>
      <c r="AH2480" s="4">
        <v>7.3586063272914997</v>
      </c>
      <c r="AI2480" s="4">
        <v>3.198207</v>
      </c>
      <c r="AJ2480" s="4" t="s">
        <v>2924</v>
      </c>
    </row>
    <row r="2481" spans="1:36" hidden="1" x14ac:dyDescent="0.3">
      <c r="A2481" s="1" t="s">
        <v>2475</v>
      </c>
      <c r="B2481" s="2">
        <v>1984125</v>
      </c>
      <c r="C2481" s="3" t="s">
        <v>2919</v>
      </c>
      <c r="D2481" s="4">
        <v>4054.1520023500002</v>
      </c>
      <c r="E2481" s="3" t="s">
        <v>2930</v>
      </c>
      <c r="F2481" s="3" t="s">
        <v>2931</v>
      </c>
      <c r="G2481" s="3" t="s">
        <v>2931</v>
      </c>
      <c r="H2481" s="3" t="s">
        <v>2932</v>
      </c>
      <c r="I2481" s="3" t="s">
        <v>2933</v>
      </c>
      <c r="J2481" s="4">
        <v>60.266714999999998</v>
      </c>
      <c r="K2481" s="4">
        <v>36.353746000000001</v>
      </c>
      <c r="L2481" s="4">
        <v>13.316972</v>
      </c>
      <c r="M2481" s="4">
        <v>0.79273899999999997</v>
      </c>
      <c r="N2481" s="4" t="s">
        <v>2924</v>
      </c>
      <c r="O2481" s="4">
        <v>7.1986540000000003</v>
      </c>
      <c r="P2481" s="4">
        <v>1.3273520000000001</v>
      </c>
      <c r="Q2481" s="4" t="s">
        <v>2935</v>
      </c>
      <c r="R2481" s="4" t="s">
        <v>2935</v>
      </c>
      <c r="S2481" s="3" t="s">
        <v>7225</v>
      </c>
      <c r="T2481" s="4">
        <v>87.73</v>
      </c>
      <c r="U2481" s="4">
        <v>4054.1520023500002</v>
      </c>
      <c r="V2481" s="10" t="s">
        <v>2935</v>
      </c>
      <c r="W2481" s="4" t="s">
        <v>2935</v>
      </c>
      <c r="X2481" s="4">
        <v>91.284999999999997</v>
      </c>
      <c r="Y2481" s="4">
        <v>53.69</v>
      </c>
      <c r="Z2481" s="4" t="s">
        <v>2924</v>
      </c>
      <c r="AA2481" s="10">
        <v>16.979890452300001</v>
      </c>
      <c r="AB2481" s="10">
        <v>21.111982788900001</v>
      </c>
      <c r="AC2481" s="4" t="s">
        <v>2935</v>
      </c>
      <c r="AD2481" s="4" t="s">
        <v>2935</v>
      </c>
      <c r="AE2481" s="4" t="s">
        <v>2935</v>
      </c>
      <c r="AF2481" s="4" t="s">
        <v>2935</v>
      </c>
      <c r="AG2481" s="4" t="s">
        <v>2935</v>
      </c>
      <c r="AH2481" s="4" t="s">
        <v>2935</v>
      </c>
      <c r="AI2481" s="4">
        <v>1.3273520000000001</v>
      </c>
      <c r="AJ2481" s="4">
        <v>1.3280149999999999</v>
      </c>
    </row>
    <row r="2482" spans="1:36" hidden="1" x14ac:dyDescent="0.3">
      <c r="A2482" s="1" t="s">
        <v>235</v>
      </c>
      <c r="B2482" s="2">
        <v>10461017</v>
      </c>
      <c r="C2482" s="3" t="s">
        <v>2919</v>
      </c>
      <c r="D2482" s="4">
        <v>16222.718044839999</v>
      </c>
      <c r="E2482" s="3" t="s">
        <v>2946</v>
      </c>
      <c r="F2482" s="3" t="s">
        <v>2991</v>
      </c>
      <c r="G2482" s="3" t="s">
        <v>2991</v>
      </c>
      <c r="H2482" s="3" t="s">
        <v>3031</v>
      </c>
      <c r="I2482" s="3" t="s">
        <v>3032</v>
      </c>
      <c r="J2482" s="18">
        <v>64.887957</v>
      </c>
      <c r="K2482" s="18">
        <v>157.08181500000001</v>
      </c>
      <c r="L2482" s="18">
        <v>49.773026999999999</v>
      </c>
      <c r="M2482" s="18">
        <v>18.311163000000001</v>
      </c>
      <c r="N2482" s="4" t="s">
        <v>2924</v>
      </c>
      <c r="O2482" s="4">
        <v>112.767365</v>
      </c>
      <c r="P2482" s="4">
        <v>18.228480000000001</v>
      </c>
      <c r="Q2482" s="4" t="s">
        <v>2924</v>
      </c>
      <c r="R2482" s="4" t="s">
        <v>2935</v>
      </c>
      <c r="S2482" s="3" t="s">
        <v>4322</v>
      </c>
      <c r="T2482" s="4">
        <v>102.28</v>
      </c>
      <c r="U2482" s="4">
        <v>16222.718044839999</v>
      </c>
      <c r="V2482" s="10">
        <v>15335.917044</v>
      </c>
      <c r="W2482" s="4" t="s">
        <v>2935</v>
      </c>
      <c r="X2482" s="19" t="s">
        <v>4323</v>
      </c>
      <c r="Y2482" s="18">
        <v>36.215000000000003</v>
      </c>
      <c r="Z2482" s="4" t="s">
        <v>2924</v>
      </c>
      <c r="AA2482" s="10">
        <v>93.998713353499994</v>
      </c>
      <c r="AB2482" s="10">
        <v>141.89001720210001</v>
      </c>
      <c r="AC2482" s="4">
        <v>50.165246000000003</v>
      </c>
      <c r="AD2482" s="4">
        <v>27.0832828591879</v>
      </c>
      <c r="AE2482" s="4">
        <v>40.027560711535997</v>
      </c>
      <c r="AF2482" s="4" t="s">
        <v>2924</v>
      </c>
      <c r="AG2482" s="4">
        <v>80.6122540329999</v>
      </c>
      <c r="AH2482" s="4">
        <v>131.29031826260299</v>
      </c>
      <c r="AI2482" s="4">
        <v>18.228480000000001</v>
      </c>
      <c r="AJ2482" s="4">
        <v>18.228480000000001</v>
      </c>
    </row>
    <row r="2483" spans="1:36" hidden="1" x14ac:dyDescent="0.3">
      <c r="A2483" s="1" t="s">
        <v>2477</v>
      </c>
      <c r="B2483" s="2">
        <v>4783703</v>
      </c>
      <c r="C2483" s="3" t="s">
        <v>2936</v>
      </c>
      <c r="D2483" s="4">
        <v>39746.601219999997</v>
      </c>
      <c r="E2483" s="3" t="s">
        <v>3098</v>
      </c>
      <c r="F2483" s="3" t="s">
        <v>3098</v>
      </c>
      <c r="G2483" s="3" t="s">
        <v>3099</v>
      </c>
      <c r="H2483" s="3" t="s">
        <v>3158</v>
      </c>
      <c r="I2483" s="3" t="s">
        <v>3159</v>
      </c>
      <c r="J2483" s="4">
        <v>214.545455</v>
      </c>
      <c r="K2483" s="4">
        <v>108.45131499999999</v>
      </c>
      <c r="L2483" s="4">
        <v>58.464089000000001</v>
      </c>
      <c r="M2483" s="4">
        <v>27.211494999999999</v>
      </c>
      <c r="N2483" s="4">
        <v>88.758914000000004</v>
      </c>
      <c r="O2483" s="4">
        <v>118.990302</v>
      </c>
      <c r="P2483" s="4">
        <v>37.781174999999998</v>
      </c>
      <c r="Q2483" s="4">
        <v>71.382928000000007</v>
      </c>
      <c r="R2483" s="4">
        <v>205.230861</v>
      </c>
      <c r="S2483" s="3" t="s">
        <v>7227</v>
      </c>
      <c r="T2483" s="4">
        <v>1730</v>
      </c>
      <c r="U2483" s="4">
        <v>39746.601219999997</v>
      </c>
      <c r="V2483" s="10">
        <v>39213.640220000001</v>
      </c>
      <c r="W2483" s="4">
        <v>0.369942196531792</v>
      </c>
      <c r="X2483" s="4">
        <v>1749.44</v>
      </c>
      <c r="Y2483" s="4">
        <v>467.61666600000001</v>
      </c>
      <c r="Z2483" s="4">
        <v>88.758914000000004</v>
      </c>
      <c r="AA2483" s="10" t="s">
        <v>2935</v>
      </c>
      <c r="AB2483" s="10">
        <v>47.282614093399999</v>
      </c>
      <c r="AC2483" s="4">
        <v>57.104804000000001</v>
      </c>
      <c r="AD2483" s="4" t="s">
        <v>2935</v>
      </c>
      <c r="AE2483" s="4">
        <v>30.238488732637901</v>
      </c>
      <c r="AF2483" s="4">
        <v>71.382928000000007</v>
      </c>
      <c r="AG2483" s="4" t="s">
        <v>2935</v>
      </c>
      <c r="AH2483" s="4" t="s">
        <v>2935</v>
      </c>
      <c r="AI2483" s="4">
        <v>37.781174999999998</v>
      </c>
      <c r="AJ2483" s="4">
        <v>39.110187000000003</v>
      </c>
    </row>
    <row r="2484" spans="1:36" hidden="1" x14ac:dyDescent="0.3">
      <c r="A2484" s="1" t="s">
        <v>2478</v>
      </c>
      <c r="B2484" s="2">
        <v>4422944</v>
      </c>
      <c r="C2484" s="3" t="s">
        <v>2919</v>
      </c>
      <c r="D2484" s="4">
        <v>13002.572048100001</v>
      </c>
      <c r="E2484" s="3" t="s">
        <v>2925</v>
      </c>
      <c r="F2484" s="3" t="s">
        <v>2981</v>
      </c>
      <c r="G2484" s="3" t="s">
        <v>2982</v>
      </c>
      <c r="H2484" s="3" t="s">
        <v>3174</v>
      </c>
      <c r="I2484" s="3" t="s">
        <v>3175</v>
      </c>
      <c r="J2484" s="4">
        <v>73.075215</v>
      </c>
      <c r="K2484" s="4">
        <v>15.79135</v>
      </c>
      <c r="L2484" s="4">
        <v>8.0197310000000002</v>
      </c>
      <c r="M2484" s="4">
        <v>-1.5606850000000001</v>
      </c>
      <c r="N2484" s="4">
        <v>33.487972999999997</v>
      </c>
      <c r="O2484" s="4">
        <v>38.208193999999999</v>
      </c>
      <c r="P2484" s="4">
        <v>9.9388070000000006</v>
      </c>
      <c r="Q2484" s="4">
        <v>18.997420000000002</v>
      </c>
      <c r="R2484" s="4">
        <v>65.045602000000002</v>
      </c>
      <c r="S2484" s="3" t="s">
        <v>7228</v>
      </c>
      <c r="T2484" s="5" t="s">
        <v>7229</v>
      </c>
      <c r="U2484" s="4">
        <v>13002.572048100001</v>
      </c>
      <c r="V2484" s="10">
        <v>13659.373047999999</v>
      </c>
      <c r="W2484" s="4">
        <v>1.2519240636223701</v>
      </c>
      <c r="X2484" s="4">
        <v>203.32</v>
      </c>
      <c r="Y2484" s="4">
        <v>110.875</v>
      </c>
      <c r="Z2484" s="4">
        <v>33.487972999999997</v>
      </c>
      <c r="AA2484" s="10">
        <v>27.257216379500001</v>
      </c>
      <c r="AB2484" s="10">
        <v>30.571206284199999</v>
      </c>
      <c r="AC2484" s="4">
        <v>2.6784249999999998</v>
      </c>
      <c r="AD2484" s="4">
        <v>2.3531127767106002</v>
      </c>
      <c r="AE2484" s="4">
        <v>2.5541593201764998</v>
      </c>
      <c r="AF2484" s="4">
        <v>18.997420000000002</v>
      </c>
      <c r="AG2484" s="4">
        <v>18.013893025797699</v>
      </c>
      <c r="AH2484" s="4">
        <v>19.978897232435902</v>
      </c>
      <c r="AI2484" s="4">
        <v>9.9388070000000006</v>
      </c>
      <c r="AJ2484" s="4">
        <v>11.436451</v>
      </c>
    </row>
    <row r="2485" spans="1:36" hidden="1" x14ac:dyDescent="0.3">
      <c r="A2485" s="1" t="s">
        <v>2479</v>
      </c>
      <c r="B2485" s="2">
        <v>3002287</v>
      </c>
      <c r="C2485" s="3" t="s">
        <v>2936</v>
      </c>
      <c r="D2485" s="4">
        <v>15838.979127299999</v>
      </c>
      <c r="E2485" s="3" t="s">
        <v>2937</v>
      </c>
      <c r="F2485" s="3" t="s">
        <v>2938</v>
      </c>
      <c r="G2485" s="3" t="s">
        <v>2952</v>
      </c>
      <c r="H2485" s="3" t="s">
        <v>2952</v>
      </c>
      <c r="I2485" s="3" t="s">
        <v>3041</v>
      </c>
      <c r="J2485" s="4">
        <v>8.9169540000000005</v>
      </c>
      <c r="K2485" s="4">
        <v>-3.8188580000000001</v>
      </c>
      <c r="L2485" s="4">
        <v>-2.4785840000000001</v>
      </c>
      <c r="M2485" s="4">
        <v>0.55352699999999999</v>
      </c>
      <c r="N2485" s="4">
        <v>18.715475999999999</v>
      </c>
      <c r="O2485" s="4">
        <v>22.427108</v>
      </c>
      <c r="P2485" s="4">
        <v>2.278562</v>
      </c>
      <c r="Q2485" s="4">
        <v>10.779254</v>
      </c>
      <c r="R2485" s="4">
        <v>26.425813000000002</v>
      </c>
      <c r="S2485" s="3" t="s">
        <v>7230</v>
      </c>
      <c r="T2485" s="4">
        <v>85.38</v>
      </c>
      <c r="U2485" s="4">
        <v>15838.979127299999</v>
      </c>
      <c r="V2485" s="10">
        <v>18507.979126999999</v>
      </c>
      <c r="W2485" s="4">
        <v>9.3698758491449999E-2</v>
      </c>
      <c r="X2485" s="4">
        <v>97.334999999999994</v>
      </c>
      <c r="Y2485" s="4">
        <v>74.13</v>
      </c>
      <c r="Z2485" s="4">
        <v>18.756591</v>
      </c>
      <c r="AA2485" s="10">
        <v>13.8316485225</v>
      </c>
      <c r="AB2485" s="10">
        <v>15.4569466646</v>
      </c>
      <c r="AC2485" s="4">
        <v>1.3237950000000001</v>
      </c>
      <c r="AD2485" s="4">
        <v>1.2728146508064</v>
      </c>
      <c r="AE2485" s="4">
        <v>1.3346057459492</v>
      </c>
      <c r="AF2485" s="4">
        <v>10.779254</v>
      </c>
      <c r="AG2485" s="4">
        <v>10.911387282937101</v>
      </c>
      <c r="AH2485" s="4">
        <v>11.7766531958477</v>
      </c>
      <c r="AI2485" s="4">
        <v>2.278562</v>
      </c>
      <c r="AJ2485" s="4">
        <v>3.4105620000000001</v>
      </c>
    </row>
    <row r="2486" spans="1:36" hidden="1" x14ac:dyDescent="0.3">
      <c r="A2486" s="1" t="s">
        <v>2480</v>
      </c>
      <c r="B2486" s="2">
        <v>4041914</v>
      </c>
      <c r="C2486" s="3" t="s">
        <v>2919</v>
      </c>
      <c r="D2486" s="4">
        <v>4041.3151257599998</v>
      </c>
      <c r="E2486" s="3" t="s">
        <v>2930</v>
      </c>
      <c r="F2486" s="3" t="s">
        <v>2931</v>
      </c>
      <c r="G2486" s="3" t="s">
        <v>2931</v>
      </c>
      <c r="H2486" s="3" t="s">
        <v>2932</v>
      </c>
      <c r="I2486" s="3" t="s">
        <v>3233</v>
      </c>
      <c r="J2486" s="4">
        <v>6.5297140000000002</v>
      </c>
      <c r="K2486" s="4">
        <v>11.094109</v>
      </c>
      <c r="L2486" s="4">
        <v>13.882353</v>
      </c>
      <c r="M2486" s="4">
        <v>1.8947369999999999</v>
      </c>
      <c r="N2486" s="4">
        <v>51.857142857142897</v>
      </c>
      <c r="O2486" s="4" t="s">
        <v>2935</v>
      </c>
      <c r="P2486" s="4">
        <v>2.170404</v>
      </c>
      <c r="Q2486" s="4" t="s">
        <v>2935</v>
      </c>
      <c r="R2486" s="4" t="s">
        <v>2935</v>
      </c>
      <c r="S2486" s="3" t="s">
        <v>7231</v>
      </c>
      <c r="T2486" s="4">
        <v>14.52</v>
      </c>
      <c r="U2486" s="4">
        <v>4041.3151257599998</v>
      </c>
      <c r="V2486" s="10" t="s">
        <v>2935</v>
      </c>
      <c r="W2486" s="4">
        <v>7.78236914600551</v>
      </c>
      <c r="X2486" s="4">
        <v>15.25</v>
      </c>
      <c r="Y2486" s="5" t="s">
        <v>4776</v>
      </c>
      <c r="Z2486" s="4">
        <v>51.857143000000001</v>
      </c>
      <c r="AA2486" s="10">
        <v>53.777777777700003</v>
      </c>
      <c r="AB2486" s="10">
        <v>53.777777777700003</v>
      </c>
      <c r="AC2486" s="4" t="s">
        <v>2935</v>
      </c>
      <c r="AD2486" s="4" t="s">
        <v>2935</v>
      </c>
      <c r="AE2486" s="4" t="s">
        <v>2935</v>
      </c>
      <c r="AF2486" s="4" t="s">
        <v>2935</v>
      </c>
      <c r="AG2486" s="4" t="s">
        <v>2935</v>
      </c>
      <c r="AH2486" s="4" t="s">
        <v>2935</v>
      </c>
      <c r="AI2486" s="4">
        <v>2.170404</v>
      </c>
      <c r="AJ2486" s="4">
        <v>2.170404</v>
      </c>
    </row>
    <row r="2487" spans="1:36" hidden="1" x14ac:dyDescent="0.3">
      <c r="A2487" s="1" t="s">
        <v>2481</v>
      </c>
      <c r="B2487" s="2">
        <v>4811532</v>
      </c>
      <c r="C2487" s="3" t="s">
        <v>2957</v>
      </c>
      <c r="D2487" s="4">
        <v>5033.22311352</v>
      </c>
      <c r="E2487" s="3" t="s">
        <v>2920</v>
      </c>
      <c r="F2487" s="3" t="s">
        <v>2921</v>
      </c>
      <c r="G2487" s="3" t="s">
        <v>2942</v>
      </c>
      <c r="H2487" s="3" t="s">
        <v>2942</v>
      </c>
      <c r="I2487" s="3" t="s">
        <v>2943</v>
      </c>
      <c r="J2487" s="4">
        <v>174.19859299999999</v>
      </c>
      <c r="K2487" s="4">
        <v>43.729508000000003</v>
      </c>
      <c r="L2487" s="4">
        <v>44.618557000000003</v>
      </c>
      <c r="M2487" s="4">
        <v>18.720379000000001</v>
      </c>
      <c r="N2487" s="4" t="s">
        <v>2924</v>
      </c>
      <c r="O2487" s="4" t="s">
        <v>2924</v>
      </c>
      <c r="P2487" s="4">
        <v>26.210761999999999</v>
      </c>
      <c r="Q2487" s="4" t="s">
        <v>2924</v>
      </c>
      <c r="R2487" s="4" t="s">
        <v>2924</v>
      </c>
      <c r="S2487" s="3" t="s">
        <v>7232</v>
      </c>
      <c r="T2487" s="4">
        <v>35.07</v>
      </c>
      <c r="U2487" s="4">
        <v>5033.22311352</v>
      </c>
      <c r="V2487" s="10">
        <v>4946.4981129999996</v>
      </c>
      <c r="W2487" s="4" t="s">
        <v>2935</v>
      </c>
      <c r="X2487" s="4">
        <v>36.5</v>
      </c>
      <c r="Y2487" s="5" t="s">
        <v>4369</v>
      </c>
      <c r="Z2487" s="4" t="s">
        <v>2924</v>
      </c>
      <c r="AA2487" s="10">
        <v>49.221052631500001</v>
      </c>
      <c r="AB2487" s="10">
        <v>233.78441437230001</v>
      </c>
      <c r="AC2487" s="4">
        <v>18.680834000000001</v>
      </c>
      <c r="AD2487" s="4">
        <v>10.316668800287699</v>
      </c>
      <c r="AE2487" s="4">
        <v>15.020608328037</v>
      </c>
      <c r="AF2487" s="4" t="s">
        <v>2924</v>
      </c>
      <c r="AG2487" s="4">
        <v>35.102035535635302</v>
      </c>
      <c r="AH2487" s="4">
        <v>66.230238878831997</v>
      </c>
      <c r="AI2487" s="4">
        <v>26.210761999999999</v>
      </c>
      <c r="AJ2487" s="4">
        <v>26.210761999999999</v>
      </c>
    </row>
    <row r="2488" spans="1:36" hidden="1" x14ac:dyDescent="0.3">
      <c r="A2488" s="1" t="s">
        <v>2482</v>
      </c>
      <c r="B2488" s="2">
        <v>119951916</v>
      </c>
      <c r="C2488" s="3" t="s">
        <v>2941</v>
      </c>
      <c r="D2488" s="4">
        <v>941.31322769200005</v>
      </c>
      <c r="E2488" s="3" t="s">
        <v>2930</v>
      </c>
      <c r="F2488" s="3" t="s">
        <v>2954</v>
      </c>
      <c r="G2488" s="3" t="s">
        <v>2955</v>
      </c>
      <c r="H2488" s="3" t="s">
        <v>2956</v>
      </c>
      <c r="I2488" s="3"/>
      <c r="J2488" s="4">
        <v>1.5418940000000001</v>
      </c>
      <c r="K2488" s="4">
        <v>1.5418940000000001</v>
      </c>
      <c r="L2488" s="4">
        <v>1.5418940000000001</v>
      </c>
      <c r="M2488" s="4">
        <v>1.5418940000000001</v>
      </c>
      <c r="N2488" s="4" t="s">
        <v>2935</v>
      </c>
      <c r="O2488" s="4" t="s">
        <v>2935</v>
      </c>
      <c r="P2488" s="4" t="s">
        <v>2935</v>
      </c>
      <c r="Q2488" s="4" t="s">
        <v>2935</v>
      </c>
      <c r="R2488" s="4" t="s">
        <v>2935</v>
      </c>
      <c r="S2488" s="3" t="s">
        <v>7233</v>
      </c>
      <c r="T2488" s="4">
        <v>25.486000000000001</v>
      </c>
      <c r="U2488" s="4">
        <v>941.31322769200005</v>
      </c>
      <c r="V2488" s="10" t="s">
        <v>2935</v>
      </c>
      <c r="W2488" s="4" t="s">
        <v>2935</v>
      </c>
      <c r="X2488" s="4">
        <v>25.62</v>
      </c>
      <c r="Y2488" s="4">
        <v>24.92</v>
      </c>
      <c r="Z2488" s="4" t="s">
        <v>2935</v>
      </c>
      <c r="AA2488" s="10" t="s">
        <v>2935</v>
      </c>
      <c r="AB2488" s="10" t="s">
        <v>2935</v>
      </c>
      <c r="AC2488" s="4" t="s">
        <v>2935</v>
      </c>
      <c r="AD2488" s="4" t="s">
        <v>2935</v>
      </c>
      <c r="AE2488" s="4" t="s">
        <v>2935</v>
      </c>
      <c r="AF2488" s="4" t="s">
        <v>2935</v>
      </c>
      <c r="AG2488" s="4" t="s">
        <v>2935</v>
      </c>
      <c r="AH2488" s="4" t="s">
        <v>2935</v>
      </c>
      <c r="AI2488" s="4" t="s">
        <v>2935</v>
      </c>
      <c r="AJ2488" s="4" t="s">
        <v>2935</v>
      </c>
    </row>
    <row r="2489" spans="1:36" hidden="1" x14ac:dyDescent="0.3">
      <c r="A2489" s="1" t="s">
        <v>2483</v>
      </c>
      <c r="B2489" s="2">
        <v>4055465</v>
      </c>
      <c r="C2489" s="3" t="s">
        <v>2936</v>
      </c>
      <c r="D2489" s="4">
        <v>9271.7926407199993</v>
      </c>
      <c r="E2489" s="3" t="s">
        <v>3095</v>
      </c>
      <c r="F2489" s="3" t="s">
        <v>3095</v>
      </c>
      <c r="G2489" s="3" t="s">
        <v>3215</v>
      </c>
      <c r="H2489" s="3" t="s">
        <v>3878</v>
      </c>
      <c r="I2489" s="3" t="s">
        <v>3103</v>
      </c>
      <c r="J2489" s="4">
        <v>-22.976963999999999</v>
      </c>
      <c r="K2489" s="4">
        <v>-26.617895000000001</v>
      </c>
      <c r="L2489" s="4">
        <v>-23.294118000000001</v>
      </c>
      <c r="M2489" s="4">
        <v>-6.6571220000000002</v>
      </c>
      <c r="N2489" s="5" t="s">
        <v>3887</v>
      </c>
      <c r="O2489" s="4" t="s">
        <v>2924</v>
      </c>
      <c r="P2489" s="4">
        <v>2.818241</v>
      </c>
      <c r="Q2489" s="4">
        <v>12.586907999999999</v>
      </c>
      <c r="R2489" s="4" t="s">
        <v>2924</v>
      </c>
      <c r="S2489" s="3" t="s">
        <v>7234</v>
      </c>
      <c r="T2489" s="4">
        <v>13.04</v>
      </c>
      <c r="U2489" s="4">
        <v>9271.7926407199993</v>
      </c>
      <c r="V2489" s="10">
        <v>42694.79264</v>
      </c>
      <c r="W2489" s="4">
        <v>5.29141104294479</v>
      </c>
      <c r="X2489" s="4">
        <v>22.21</v>
      </c>
      <c r="Y2489" s="4">
        <v>12.97</v>
      </c>
      <c r="Z2489" s="5" t="s">
        <v>3887</v>
      </c>
      <c r="AA2489" s="10">
        <v>6.6693944353000001</v>
      </c>
      <c r="AB2489" s="10">
        <v>6.7577371944999998</v>
      </c>
      <c r="AC2489" s="4">
        <v>3.4756429999999998</v>
      </c>
      <c r="AD2489" s="4">
        <v>3.4019971138781</v>
      </c>
      <c r="AE2489" s="4">
        <v>3.2144925516691001</v>
      </c>
      <c r="AF2489" s="4">
        <v>12.586907999999999</v>
      </c>
      <c r="AG2489" s="4">
        <v>13.8070907185081</v>
      </c>
      <c r="AH2489" s="4">
        <v>15.886434470697701</v>
      </c>
      <c r="AI2489" s="4">
        <v>2.818241</v>
      </c>
      <c r="AJ2489" s="4">
        <v>9.1444600000000005</v>
      </c>
    </row>
    <row r="2490" spans="1:36" hidden="1" x14ac:dyDescent="0.3">
      <c r="A2490" s="1" t="s">
        <v>2484</v>
      </c>
      <c r="B2490" s="2">
        <v>103247</v>
      </c>
      <c r="C2490" s="3" t="s">
        <v>2936</v>
      </c>
      <c r="D2490" s="4">
        <v>53966.944944199997</v>
      </c>
      <c r="E2490" s="3" t="s">
        <v>2930</v>
      </c>
      <c r="F2490" s="3" t="s">
        <v>2958</v>
      </c>
      <c r="G2490" s="3" t="s">
        <v>2958</v>
      </c>
      <c r="H2490" s="3" t="s">
        <v>3118</v>
      </c>
      <c r="I2490" s="3" t="s">
        <v>3133</v>
      </c>
      <c r="J2490" s="4">
        <v>49.183807999999999</v>
      </c>
      <c r="K2490" s="4">
        <v>12.453787999999999</v>
      </c>
      <c r="L2490" s="4">
        <v>5.716361</v>
      </c>
      <c r="M2490" s="4">
        <v>3.514831</v>
      </c>
      <c r="N2490" s="4">
        <v>13.199481865285</v>
      </c>
      <c r="O2490" s="4">
        <v>6.6893785757033903</v>
      </c>
      <c r="P2490" s="4">
        <v>2.861154</v>
      </c>
      <c r="Q2490" s="5" t="s">
        <v>3888</v>
      </c>
      <c r="R2490" s="4">
        <v>19.531811999999999</v>
      </c>
      <c r="S2490" s="3" t="s">
        <v>7235</v>
      </c>
      <c r="T2490" s="5" t="s">
        <v>7236</v>
      </c>
      <c r="U2490" s="4">
        <v>53966.944944199997</v>
      </c>
      <c r="V2490" s="10">
        <v>63204.944944000003</v>
      </c>
      <c r="W2490" s="4">
        <v>1.8056918547595699</v>
      </c>
      <c r="X2490" s="4">
        <v>205.34989999999999</v>
      </c>
      <c r="Y2490" s="4">
        <v>134.16999999999999</v>
      </c>
      <c r="Z2490" s="4">
        <v>13.194355</v>
      </c>
      <c r="AA2490" s="10">
        <v>10.945749257399999</v>
      </c>
      <c r="AB2490" s="10">
        <v>12.5199809804</v>
      </c>
      <c r="AC2490" s="4">
        <v>1.012381</v>
      </c>
      <c r="AD2490" s="4">
        <v>0.95085449171089997</v>
      </c>
      <c r="AE2490" s="4">
        <v>0.99692352246549998</v>
      </c>
      <c r="AF2490" s="5" t="s">
        <v>3888</v>
      </c>
      <c r="AG2490" s="4" t="s">
        <v>2935</v>
      </c>
      <c r="AH2490" s="4" t="s">
        <v>2935</v>
      </c>
      <c r="AI2490" s="4">
        <v>2.861154</v>
      </c>
      <c r="AJ2490" s="4">
        <v>3.446526</v>
      </c>
    </row>
    <row r="2491" spans="1:36" hidden="1" x14ac:dyDescent="0.3">
      <c r="A2491" s="1" t="s">
        <v>2485</v>
      </c>
      <c r="B2491" s="2">
        <v>4008568</v>
      </c>
      <c r="C2491" s="3" t="s">
        <v>2919</v>
      </c>
      <c r="D2491" s="4">
        <v>1630.3659246300001</v>
      </c>
      <c r="E2491" s="3" t="s">
        <v>3007</v>
      </c>
      <c r="F2491" s="3" t="s">
        <v>3075</v>
      </c>
      <c r="G2491" s="3" t="s">
        <v>3075</v>
      </c>
      <c r="H2491" s="3" t="s">
        <v>3788</v>
      </c>
      <c r="I2491" s="3" t="s">
        <v>3863</v>
      </c>
      <c r="J2491" s="4">
        <v>-5.7662240000000002</v>
      </c>
      <c r="K2491" s="4">
        <v>-1.269711</v>
      </c>
      <c r="L2491" s="4">
        <v>3.034837</v>
      </c>
      <c r="M2491" s="4">
        <v>-0.113954</v>
      </c>
      <c r="N2491" s="4">
        <v>13.825638</v>
      </c>
      <c r="O2491" s="4">
        <v>9.1758659999999992</v>
      </c>
      <c r="P2491" s="4">
        <v>1.2266550000000001</v>
      </c>
      <c r="Q2491" s="4">
        <v>5.8867700000000003</v>
      </c>
      <c r="R2491" s="4">
        <v>15.328768999999999</v>
      </c>
      <c r="S2491" s="3" t="s">
        <v>7237</v>
      </c>
      <c r="T2491" s="4">
        <v>48.21</v>
      </c>
      <c r="U2491" s="4">
        <v>1630.3659246300001</v>
      </c>
      <c r="V2491" s="10">
        <v>1949.1449239999999</v>
      </c>
      <c r="W2491" s="4">
        <v>1.5764364239784301</v>
      </c>
      <c r="X2491" s="4">
        <v>61.46</v>
      </c>
      <c r="Y2491" s="4">
        <v>41.765000000000001</v>
      </c>
      <c r="Z2491" s="4">
        <v>13.825638</v>
      </c>
      <c r="AA2491" s="10">
        <v>14.434131736499999</v>
      </c>
      <c r="AB2491" s="10">
        <v>16.2050420168</v>
      </c>
      <c r="AC2491" s="4">
        <v>0.17177000000000001</v>
      </c>
      <c r="AD2491" s="4">
        <v>0.17267483679500001</v>
      </c>
      <c r="AE2491" s="4">
        <v>0.17948580302869999</v>
      </c>
      <c r="AF2491" s="4">
        <v>5.8867700000000003</v>
      </c>
      <c r="AG2491" s="4">
        <v>5.4828267904360004</v>
      </c>
      <c r="AH2491" s="4">
        <v>5.7806051953367001</v>
      </c>
      <c r="AI2491" s="4">
        <v>1.2266550000000001</v>
      </c>
      <c r="AJ2491" s="4">
        <v>1.2266550000000001</v>
      </c>
    </row>
    <row r="2492" spans="1:36" hidden="1" x14ac:dyDescent="0.3">
      <c r="A2492" s="1" t="s">
        <v>2486</v>
      </c>
      <c r="B2492" s="2">
        <v>7129226</v>
      </c>
      <c r="C2492" s="3" t="s">
        <v>2936</v>
      </c>
      <c r="D2492" s="4">
        <v>7290.9360017199997</v>
      </c>
      <c r="E2492" s="3" t="s">
        <v>2937</v>
      </c>
      <c r="F2492" s="3" t="s">
        <v>2938</v>
      </c>
      <c r="G2492" s="3" t="s">
        <v>2944</v>
      </c>
      <c r="H2492" s="3" t="s">
        <v>2944</v>
      </c>
      <c r="I2492" s="3" t="s">
        <v>3173</v>
      </c>
      <c r="J2492" s="4">
        <v>62.047044</v>
      </c>
      <c r="K2492" s="4">
        <v>21.063880000000001</v>
      </c>
      <c r="L2492" s="4">
        <v>19.868328000000002</v>
      </c>
      <c r="M2492" s="4">
        <v>11.626889</v>
      </c>
      <c r="N2492" s="4">
        <v>49.019230999999998</v>
      </c>
      <c r="O2492" s="4">
        <v>50.375494000000003</v>
      </c>
      <c r="P2492" s="4">
        <v>5.3731030000000004</v>
      </c>
      <c r="Q2492" s="4">
        <v>21.891998000000001</v>
      </c>
      <c r="R2492" s="4">
        <v>36.174030999999999</v>
      </c>
      <c r="S2492" s="3" t="s">
        <v>7238</v>
      </c>
      <c r="T2492" s="4">
        <v>50.98</v>
      </c>
      <c r="U2492" s="4">
        <v>7290.9360017199997</v>
      </c>
      <c r="V2492" s="10">
        <v>7676.4730010000003</v>
      </c>
      <c r="W2492" s="4" t="s">
        <v>2935</v>
      </c>
      <c r="X2492" s="4">
        <v>51.03</v>
      </c>
      <c r="Y2492" s="4">
        <v>31.16</v>
      </c>
      <c r="Z2492" s="4">
        <v>49.019230999999998</v>
      </c>
      <c r="AA2492" s="10">
        <v>36.128611620900003</v>
      </c>
      <c r="AB2492" s="10">
        <v>36.128611620900003</v>
      </c>
      <c r="AC2492" s="4">
        <v>5.3255290000000004</v>
      </c>
      <c r="AD2492" s="4">
        <v>5.0260061465917998</v>
      </c>
      <c r="AE2492" s="4">
        <v>5.0260061465917998</v>
      </c>
      <c r="AF2492" s="4">
        <v>21.891998000000001</v>
      </c>
      <c r="AG2492" s="4">
        <v>18.694967131056298</v>
      </c>
      <c r="AH2492" s="4">
        <v>18.694967131056298</v>
      </c>
      <c r="AI2492" s="4">
        <v>5.3731030000000004</v>
      </c>
      <c r="AJ2492" s="4">
        <v>31.085366</v>
      </c>
    </row>
    <row r="2493" spans="1:36" hidden="1" x14ac:dyDescent="0.3">
      <c r="A2493" s="1" t="s">
        <v>2487</v>
      </c>
      <c r="B2493" s="2">
        <v>4960115</v>
      </c>
      <c r="C2493" s="3" t="s">
        <v>2919</v>
      </c>
      <c r="D2493" s="4">
        <v>3231.8368448599999</v>
      </c>
      <c r="E2493" s="3" t="s">
        <v>2930</v>
      </c>
      <c r="F2493" s="3" t="s">
        <v>2958</v>
      </c>
      <c r="G2493" s="3" t="s">
        <v>2958</v>
      </c>
      <c r="H2493" s="3" t="s">
        <v>2959</v>
      </c>
      <c r="I2493" s="3" t="s">
        <v>3160</v>
      </c>
      <c r="J2493" s="4">
        <v>158.54054099999999</v>
      </c>
      <c r="K2493" s="4">
        <v>10.105893</v>
      </c>
      <c r="L2493" s="4">
        <v>-8.2662060000000004</v>
      </c>
      <c r="M2493" s="4">
        <v>8.8777600000000003</v>
      </c>
      <c r="N2493" s="4" t="s">
        <v>2924</v>
      </c>
      <c r="O2493" s="4">
        <v>41.574692868236703</v>
      </c>
      <c r="P2493" s="4">
        <v>5.4259779999999997</v>
      </c>
      <c r="Q2493" s="4">
        <v>22.982524999999999</v>
      </c>
      <c r="R2493" s="4">
        <v>16.452732999999998</v>
      </c>
      <c r="S2493" s="3" t="s">
        <v>7239</v>
      </c>
      <c r="T2493" s="4">
        <v>47.83</v>
      </c>
      <c r="U2493" s="4">
        <v>3231.8368448599999</v>
      </c>
      <c r="V2493" s="10">
        <v>4991.2758439999998</v>
      </c>
      <c r="W2493" s="4" t="s">
        <v>2935</v>
      </c>
      <c r="X2493" s="4">
        <v>55.82</v>
      </c>
      <c r="Y2493" s="4">
        <v>17.329999999999998</v>
      </c>
      <c r="Z2493" s="4" t="s">
        <v>2924</v>
      </c>
      <c r="AA2493" s="10">
        <v>25.788537229700001</v>
      </c>
      <c r="AB2493" s="10">
        <v>31.887517000399999</v>
      </c>
      <c r="AC2493" s="4">
        <v>3.7143190000000001</v>
      </c>
      <c r="AD2493" s="4">
        <v>3.2661236846906001</v>
      </c>
      <c r="AE2493" s="4">
        <v>3.6005352562441999</v>
      </c>
      <c r="AF2493" s="4">
        <v>22.982524999999999</v>
      </c>
      <c r="AG2493" s="4">
        <v>14.1328014755517</v>
      </c>
      <c r="AH2493" s="4">
        <v>15.900612880434799</v>
      </c>
      <c r="AI2493" s="4">
        <v>5.4259779999999997</v>
      </c>
      <c r="AJ2493" s="4" t="s">
        <v>2924</v>
      </c>
    </row>
    <row r="2494" spans="1:36" hidden="1" x14ac:dyDescent="0.3">
      <c r="A2494" s="1" t="s">
        <v>2488</v>
      </c>
      <c r="B2494" s="2">
        <v>4054569</v>
      </c>
      <c r="C2494" s="3" t="s">
        <v>2919</v>
      </c>
      <c r="D2494" s="4">
        <v>2752.2613542600002</v>
      </c>
      <c r="E2494" s="3" t="s">
        <v>2930</v>
      </c>
      <c r="F2494" s="3" t="s">
        <v>2931</v>
      </c>
      <c r="G2494" s="3" t="s">
        <v>2931</v>
      </c>
      <c r="H2494" s="3" t="s">
        <v>2932</v>
      </c>
      <c r="I2494" s="3" t="s">
        <v>2933</v>
      </c>
      <c r="J2494" s="4">
        <v>47.685184999999997</v>
      </c>
      <c r="K2494" s="4">
        <v>15.929740000000001</v>
      </c>
      <c r="L2494" s="4">
        <v>2.755906</v>
      </c>
      <c r="M2494" s="4">
        <v>4.078303</v>
      </c>
      <c r="N2494" s="4">
        <v>14.5</v>
      </c>
      <c r="O2494" s="4">
        <v>14.810420000000001</v>
      </c>
      <c r="P2494" s="4">
        <v>3.3966280000000002</v>
      </c>
      <c r="Q2494" s="4" t="s">
        <v>2935</v>
      </c>
      <c r="R2494" s="4" t="s">
        <v>2935</v>
      </c>
      <c r="S2494" s="3" t="s">
        <v>7240</v>
      </c>
      <c r="T2494" s="4">
        <v>57.42</v>
      </c>
      <c r="U2494" s="4">
        <v>2752.2613542600002</v>
      </c>
      <c r="V2494" s="10" t="s">
        <v>2935</v>
      </c>
      <c r="W2494" s="4" t="s">
        <v>2935</v>
      </c>
      <c r="X2494" s="4">
        <v>59.46</v>
      </c>
      <c r="Y2494" s="4">
        <v>29.92</v>
      </c>
      <c r="Z2494" s="4">
        <v>14.54039</v>
      </c>
      <c r="AA2494" s="10">
        <v>11.545653791199999</v>
      </c>
      <c r="AB2494" s="10">
        <v>13.3742339862</v>
      </c>
      <c r="AC2494" s="4" t="s">
        <v>2935</v>
      </c>
      <c r="AD2494" s="4" t="s">
        <v>2935</v>
      </c>
      <c r="AE2494" s="4" t="s">
        <v>2935</v>
      </c>
      <c r="AF2494" s="4" t="s">
        <v>2935</v>
      </c>
      <c r="AG2494" s="4" t="s">
        <v>2935</v>
      </c>
      <c r="AH2494" s="4" t="s">
        <v>2935</v>
      </c>
      <c r="AI2494" s="4">
        <v>3.3966280000000002</v>
      </c>
      <c r="AJ2494" s="4">
        <v>3.402263</v>
      </c>
    </row>
    <row r="2495" spans="1:36" hidden="1" x14ac:dyDescent="0.3">
      <c r="A2495" s="1" t="s">
        <v>2489</v>
      </c>
      <c r="B2495" s="2">
        <v>4005117</v>
      </c>
      <c r="C2495" s="3" t="s">
        <v>2936</v>
      </c>
      <c r="D2495" s="4">
        <v>1698.4392384</v>
      </c>
      <c r="E2495" s="3" t="s">
        <v>2930</v>
      </c>
      <c r="F2495" s="3" t="s">
        <v>2931</v>
      </c>
      <c r="G2495" s="3" t="s">
        <v>2931</v>
      </c>
      <c r="H2495" s="3" t="s">
        <v>3243</v>
      </c>
      <c r="I2495" s="3" t="s">
        <v>2933</v>
      </c>
      <c r="J2495" s="4">
        <v>39.513787999999998</v>
      </c>
      <c r="K2495" s="4">
        <v>4.1158950000000001</v>
      </c>
      <c r="L2495" s="4">
        <v>1.5047520000000001</v>
      </c>
      <c r="M2495" s="4">
        <v>1.8003709999999999</v>
      </c>
      <c r="N2495" s="4">
        <v>8.5523582265901208</v>
      </c>
      <c r="O2495" s="4">
        <v>5.9612400000000001</v>
      </c>
      <c r="P2495" s="4">
        <v>1.5960319999999999</v>
      </c>
      <c r="Q2495" s="4" t="s">
        <v>2935</v>
      </c>
      <c r="R2495" s="4" t="s">
        <v>2935</v>
      </c>
      <c r="S2495" s="3" t="s">
        <v>7241</v>
      </c>
      <c r="T2495" s="4">
        <v>38.450000000000003</v>
      </c>
      <c r="U2495" s="4">
        <v>1698.4392384</v>
      </c>
      <c r="V2495" s="10" t="s">
        <v>2935</v>
      </c>
      <c r="W2495" s="4">
        <v>4.5773732119635904</v>
      </c>
      <c r="X2495" s="4">
        <v>40.549999999999997</v>
      </c>
      <c r="Y2495" s="4">
        <v>27.2</v>
      </c>
      <c r="Z2495" s="4">
        <v>8.5463439999999995</v>
      </c>
      <c r="AA2495" s="10">
        <v>9.3173722344000005</v>
      </c>
      <c r="AB2495" s="10">
        <v>8.4381796354999992</v>
      </c>
      <c r="AC2495" s="4" t="s">
        <v>2935</v>
      </c>
      <c r="AD2495" s="4" t="s">
        <v>2935</v>
      </c>
      <c r="AE2495" s="4" t="s">
        <v>2935</v>
      </c>
      <c r="AF2495" s="4" t="s">
        <v>2935</v>
      </c>
      <c r="AG2495" s="4" t="s">
        <v>2935</v>
      </c>
      <c r="AH2495" s="4" t="s">
        <v>2935</v>
      </c>
      <c r="AI2495" s="4">
        <v>1.5960319999999999</v>
      </c>
      <c r="AJ2495" s="4">
        <v>1.755547</v>
      </c>
    </row>
    <row r="2496" spans="1:36" hidden="1" x14ac:dyDescent="0.3">
      <c r="A2496" s="1" t="s">
        <v>2490</v>
      </c>
      <c r="B2496" s="2">
        <v>100144</v>
      </c>
      <c r="C2496" s="3" t="s">
        <v>2936</v>
      </c>
      <c r="D2496" s="4">
        <v>58268.056564799997</v>
      </c>
      <c r="E2496" s="3" t="s">
        <v>2930</v>
      </c>
      <c r="F2496" s="3" t="s">
        <v>2954</v>
      </c>
      <c r="G2496" s="3" t="s">
        <v>2955</v>
      </c>
      <c r="H2496" s="3" t="s">
        <v>2956</v>
      </c>
      <c r="I2496" s="3" t="s">
        <v>3631</v>
      </c>
      <c r="J2496" s="4">
        <v>69.250264000000001</v>
      </c>
      <c r="K2496" s="4">
        <v>22.369827999999998</v>
      </c>
      <c r="L2496" s="4">
        <v>5.5723880000000001</v>
      </c>
      <c r="M2496" s="4">
        <v>2.3630089999999999</v>
      </c>
      <c r="N2496" s="4">
        <v>18.106642999999998</v>
      </c>
      <c r="O2496" s="4" t="s">
        <v>2924</v>
      </c>
      <c r="P2496" s="4">
        <v>1.5476719999999999</v>
      </c>
      <c r="Q2496" s="4" t="s">
        <v>2935</v>
      </c>
      <c r="R2496" s="4" t="s">
        <v>2935</v>
      </c>
      <c r="S2496" s="3" t="s">
        <v>7242</v>
      </c>
      <c r="T2496" s="4">
        <v>80.14</v>
      </c>
      <c r="U2496" s="4">
        <v>58268.056564799997</v>
      </c>
      <c r="V2496" s="10" t="s">
        <v>2935</v>
      </c>
      <c r="W2496" s="4">
        <v>2.3458946843024702</v>
      </c>
      <c r="X2496" s="4">
        <v>80.290000000000006</v>
      </c>
      <c r="Y2496" s="4">
        <v>46.805</v>
      </c>
      <c r="Z2496" s="4">
        <v>18.106642999999998</v>
      </c>
      <c r="AA2496" s="10">
        <v>12.679176027500001</v>
      </c>
      <c r="AB2496" s="10">
        <v>13.761530905900001</v>
      </c>
      <c r="AC2496" s="4" t="s">
        <v>2935</v>
      </c>
      <c r="AD2496" s="4" t="s">
        <v>2935</v>
      </c>
      <c r="AE2496" s="4" t="s">
        <v>2935</v>
      </c>
      <c r="AF2496" s="4" t="s">
        <v>2935</v>
      </c>
      <c r="AG2496" s="4" t="s">
        <v>2935</v>
      </c>
      <c r="AH2496" s="4" t="s">
        <v>2935</v>
      </c>
      <c r="AI2496" s="4">
        <v>1.5476719999999999</v>
      </c>
      <c r="AJ2496" s="4">
        <v>3.647535</v>
      </c>
    </row>
    <row r="2497" spans="1:36" hidden="1" x14ac:dyDescent="0.3">
      <c r="A2497" s="1" t="s">
        <v>2491</v>
      </c>
      <c r="B2497" s="2">
        <v>4004086</v>
      </c>
      <c r="C2497" s="3" t="s">
        <v>2936</v>
      </c>
      <c r="D2497" s="4">
        <v>111545.12201394999</v>
      </c>
      <c r="E2497" s="3" t="s">
        <v>2937</v>
      </c>
      <c r="F2497" s="3" t="s">
        <v>2938</v>
      </c>
      <c r="G2497" s="3" t="s">
        <v>2952</v>
      </c>
      <c r="H2497" s="3" t="s">
        <v>2952</v>
      </c>
      <c r="I2497" s="3" t="s">
        <v>3326</v>
      </c>
      <c r="J2497" s="4">
        <v>-32.140909000000001</v>
      </c>
      <c r="K2497" s="4">
        <v>-13.585321</v>
      </c>
      <c r="L2497" s="4">
        <v>-6.6237180000000002</v>
      </c>
      <c r="M2497" s="4">
        <v>6.4911909999999997</v>
      </c>
      <c r="N2497" s="4" t="s">
        <v>2924</v>
      </c>
      <c r="O2497" s="4" t="s">
        <v>2924</v>
      </c>
      <c r="P2497" s="4" t="s">
        <v>2924</v>
      </c>
      <c r="Q2497" s="4" t="s">
        <v>2924</v>
      </c>
      <c r="R2497" s="4" t="s">
        <v>2924</v>
      </c>
      <c r="S2497" s="3" t="s">
        <v>7243</v>
      </c>
      <c r="T2497" s="4">
        <v>149.29</v>
      </c>
      <c r="U2497" s="4">
        <v>111545.12201394999</v>
      </c>
      <c r="V2497" s="10">
        <v>158736.12201299999</v>
      </c>
      <c r="W2497" s="4" t="s">
        <v>2935</v>
      </c>
      <c r="X2497" s="4">
        <v>267.54000000000002</v>
      </c>
      <c r="Y2497" s="5" t="s">
        <v>7244</v>
      </c>
      <c r="Z2497" s="4" t="s">
        <v>2924</v>
      </c>
      <c r="AA2497" s="10" t="s">
        <v>2924</v>
      </c>
      <c r="AB2497" s="10" t="s">
        <v>2924</v>
      </c>
      <c r="AC2497" s="4">
        <v>2.165775</v>
      </c>
      <c r="AD2497" s="4">
        <v>1.9868043282387</v>
      </c>
      <c r="AE2497" s="4">
        <v>2.3253657724880998</v>
      </c>
      <c r="AF2497" s="4" t="s">
        <v>2924</v>
      </c>
      <c r="AG2497" s="4">
        <v>25.999311660334101</v>
      </c>
      <c r="AH2497" s="4" t="s">
        <v>2924</v>
      </c>
      <c r="AI2497" s="4" t="s">
        <v>2924</v>
      </c>
      <c r="AJ2497" s="4" t="s">
        <v>2924</v>
      </c>
    </row>
    <row r="2498" spans="1:36" hidden="1" x14ac:dyDescent="0.3">
      <c r="A2498" s="1" t="s">
        <v>2492</v>
      </c>
      <c r="B2498" s="2">
        <v>4915118</v>
      </c>
      <c r="C2498" s="3" t="s">
        <v>2936</v>
      </c>
      <c r="D2498" s="4">
        <v>3541.0173663999999</v>
      </c>
      <c r="E2498" s="3" t="s">
        <v>3007</v>
      </c>
      <c r="F2498" s="3" t="s">
        <v>3008</v>
      </c>
      <c r="G2498" s="3" t="s">
        <v>3317</v>
      </c>
      <c r="H2498" s="3" t="s">
        <v>3735</v>
      </c>
      <c r="I2498" s="3" t="s">
        <v>3736</v>
      </c>
      <c r="J2498" s="4">
        <v>-8.3557950000000005</v>
      </c>
      <c r="K2498" s="4">
        <v>13.795111</v>
      </c>
      <c r="L2498" s="4">
        <v>5.8150940000000002</v>
      </c>
      <c r="M2498" s="4">
        <v>-1.6877770000000001</v>
      </c>
      <c r="N2498" s="4">
        <v>46.651752000000002</v>
      </c>
      <c r="O2498" s="4">
        <v>21.728258</v>
      </c>
      <c r="P2498" s="4">
        <v>3.5080239999999998</v>
      </c>
      <c r="Q2498" s="4">
        <v>13.019622999999999</v>
      </c>
      <c r="R2498" s="4">
        <v>24.069089999999999</v>
      </c>
      <c r="S2498" s="3" t="s">
        <v>7245</v>
      </c>
      <c r="T2498" s="5" t="s">
        <v>7246</v>
      </c>
      <c r="U2498" s="4">
        <v>3541.0173663999999</v>
      </c>
      <c r="V2498" s="10">
        <v>3323.6103659999999</v>
      </c>
      <c r="W2498" s="4" t="s">
        <v>2935</v>
      </c>
      <c r="X2498" s="4">
        <v>371.65</v>
      </c>
      <c r="Y2498" s="5" t="s">
        <v>7247</v>
      </c>
      <c r="Z2498" s="4">
        <v>46.651752000000002</v>
      </c>
      <c r="AA2498" s="10">
        <v>28.2122048451</v>
      </c>
      <c r="AB2498" s="10">
        <v>34.850154363400002</v>
      </c>
      <c r="AC2498" s="4">
        <v>1.658199</v>
      </c>
      <c r="AD2498" s="4">
        <v>1.6225436822488</v>
      </c>
      <c r="AE2498" s="4">
        <v>1.6548869858766</v>
      </c>
      <c r="AF2498" s="4">
        <v>13.019622999999999</v>
      </c>
      <c r="AG2498" s="4">
        <v>12.2574784030661</v>
      </c>
      <c r="AH2498" s="4">
        <v>13.753129228527801</v>
      </c>
      <c r="AI2498" s="4">
        <v>3.5080239999999998</v>
      </c>
      <c r="AJ2498" s="4">
        <v>4.0210819999999998</v>
      </c>
    </row>
    <row r="2499" spans="1:36" hidden="1" x14ac:dyDescent="0.3">
      <c r="A2499" s="1" t="s">
        <v>2493</v>
      </c>
      <c r="B2499" s="2">
        <v>4513682</v>
      </c>
      <c r="C2499" s="3" t="s">
        <v>2936</v>
      </c>
      <c r="D2499" s="4">
        <v>4213.6992092</v>
      </c>
      <c r="E2499" s="3" t="s">
        <v>2937</v>
      </c>
      <c r="F2499" s="3" t="s">
        <v>2967</v>
      </c>
      <c r="G2499" s="3" t="s">
        <v>2968</v>
      </c>
      <c r="H2499" s="3" t="s">
        <v>3418</v>
      </c>
      <c r="I2499" s="3" t="s">
        <v>3889</v>
      </c>
      <c r="J2499" s="4">
        <v>22.868414000000001</v>
      </c>
      <c r="K2499" s="4">
        <v>-8.2747480000000007</v>
      </c>
      <c r="L2499" s="4">
        <v>-7.1009330000000004</v>
      </c>
      <c r="M2499" s="4">
        <v>5.6230169999999999</v>
      </c>
      <c r="N2499" s="4">
        <v>36.893388999999999</v>
      </c>
      <c r="O2499" s="4">
        <v>18.247968</v>
      </c>
      <c r="P2499" s="4">
        <v>15.226305</v>
      </c>
      <c r="Q2499" s="4">
        <v>7.2924119999999997</v>
      </c>
      <c r="R2499" s="4">
        <v>16.618680999999999</v>
      </c>
      <c r="S2499" s="3" t="s">
        <v>7248</v>
      </c>
      <c r="T2499" s="4">
        <v>96.55</v>
      </c>
      <c r="U2499" s="4">
        <v>4213.6992092</v>
      </c>
      <c r="V2499" s="10">
        <v>7247.1992090000003</v>
      </c>
      <c r="W2499" s="4">
        <v>1.0046607975142401</v>
      </c>
      <c r="X2499" s="4">
        <v>115.91</v>
      </c>
      <c r="Y2499" s="4">
        <v>77.069999999999993</v>
      </c>
      <c r="Z2499" s="4">
        <v>36.544285000000002</v>
      </c>
      <c r="AA2499" s="10">
        <v>13.3540802213</v>
      </c>
      <c r="AB2499" s="10">
        <v>14.7404580152</v>
      </c>
      <c r="AC2499" s="4">
        <v>1.4513849999999999</v>
      </c>
      <c r="AD2499" s="4">
        <v>1.4064702897771</v>
      </c>
      <c r="AE2499" s="4">
        <v>1.447830048795</v>
      </c>
      <c r="AF2499" s="4">
        <v>7.2924119999999997</v>
      </c>
      <c r="AG2499" s="4">
        <v>7.6958683328023998</v>
      </c>
      <c r="AH2499" s="4">
        <v>8.0324368181753005</v>
      </c>
      <c r="AI2499" s="4">
        <v>15.226305</v>
      </c>
      <c r="AJ2499" s="4" t="s">
        <v>2924</v>
      </c>
    </row>
    <row r="2500" spans="1:36" hidden="1" x14ac:dyDescent="0.3">
      <c r="A2500" s="1" t="s">
        <v>2494</v>
      </c>
      <c r="B2500" s="2">
        <v>4094689</v>
      </c>
      <c r="C2500" s="3" t="s">
        <v>2936</v>
      </c>
      <c r="D2500" s="4">
        <v>2435.8653162199998</v>
      </c>
      <c r="E2500" s="3" t="s">
        <v>2925</v>
      </c>
      <c r="F2500" s="3" t="s">
        <v>2926</v>
      </c>
      <c r="G2500" s="3" t="s">
        <v>2927</v>
      </c>
      <c r="H2500" s="3" t="s">
        <v>2965</v>
      </c>
      <c r="I2500" s="3" t="s">
        <v>3134</v>
      </c>
      <c r="J2500" s="4">
        <v>28.039832000000001</v>
      </c>
      <c r="K2500" s="4">
        <v>17.254619999999999</v>
      </c>
      <c r="L2500" s="4">
        <v>13.813184</v>
      </c>
      <c r="M2500" s="4">
        <v>1.961603</v>
      </c>
      <c r="N2500" s="4">
        <v>11.925799</v>
      </c>
      <c r="O2500" s="4">
        <v>11.636104</v>
      </c>
      <c r="P2500" s="4">
        <v>5.3108700000000004</v>
      </c>
      <c r="Q2500" s="4">
        <v>6.1106129999999999</v>
      </c>
      <c r="R2500" s="4">
        <v>15.478833</v>
      </c>
      <c r="S2500" s="3" t="s">
        <v>7249</v>
      </c>
      <c r="T2500" s="4">
        <v>48.86</v>
      </c>
      <c r="U2500" s="4">
        <v>2435.8653162199998</v>
      </c>
      <c r="V2500" s="10">
        <v>2435.2383159999999</v>
      </c>
      <c r="W2500" s="4">
        <v>2.8653295128939802</v>
      </c>
      <c r="X2500" s="4">
        <v>49.78</v>
      </c>
      <c r="Y2500" s="4">
        <v>34.869999999999997</v>
      </c>
      <c r="Z2500" s="4">
        <v>11.925799</v>
      </c>
      <c r="AA2500" s="10">
        <v>12.719983338500001</v>
      </c>
      <c r="AB2500" s="10">
        <v>13.1886166528</v>
      </c>
      <c r="AC2500" s="4">
        <v>1.978723</v>
      </c>
      <c r="AD2500" s="4">
        <v>1.9748011776609999</v>
      </c>
      <c r="AE2500" s="4">
        <v>2.0205228491884002</v>
      </c>
      <c r="AF2500" s="4">
        <v>6.1106129999999999</v>
      </c>
      <c r="AG2500" s="4">
        <v>9.0570584065450994</v>
      </c>
      <c r="AH2500" s="4">
        <v>9.6348378575910996</v>
      </c>
      <c r="AI2500" s="4">
        <v>5.3108700000000004</v>
      </c>
      <c r="AJ2500" s="4">
        <v>5.3108700000000004</v>
      </c>
    </row>
    <row r="2501" spans="1:36" hidden="1" x14ac:dyDescent="0.3">
      <c r="A2501" s="1" t="s">
        <v>2495</v>
      </c>
      <c r="B2501" s="2">
        <v>4133211</v>
      </c>
      <c r="C2501" s="3" t="s">
        <v>2919</v>
      </c>
      <c r="D2501" s="4">
        <v>13501.367660759999</v>
      </c>
      <c r="E2501" s="3" t="s">
        <v>3007</v>
      </c>
      <c r="F2501" s="3" t="s">
        <v>3008</v>
      </c>
      <c r="G2501" s="3" t="s">
        <v>3009</v>
      </c>
      <c r="H2501" s="3" t="s">
        <v>3010</v>
      </c>
      <c r="I2501" s="3" t="s">
        <v>3412</v>
      </c>
      <c r="J2501" s="4">
        <v>10.060753</v>
      </c>
      <c r="K2501" s="4">
        <v>-10.494071</v>
      </c>
      <c r="L2501" s="4">
        <v>-4.3707770000000004</v>
      </c>
      <c r="M2501" s="4">
        <v>4.9594440000000004</v>
      </c>
      <c r="N2501" s="4">
        <v>23.962962999999998</v>
      </c>
      <c r="O2501" s="4">
        <v>20.200714000000001</v>
      </c>
      <c r="P2501" s="4">
        <v>3.5571790000000001</v>
      </c>
      <c r="Q2501" s="4">
        <v>9.6619139999999994</v>
      </c>
      <c r="R2501" s="4">
        <v>28.588315999999999</v>
      </c>
      <c r="S2501" s="3" t="s">
        <v>7250</v>
      </c>
      <c r="T2501" s="4">
        <v>45.29</v>
      </c>
      <c r="U2501" s="4">
        <v>13501.367660759999</v>
      </c>
      <c r="V2501" s="10">
        <v>20937.36766</v>
      </c>
      <c r="W2501" s="4">
        <v>3.26782954294546</v>
      </c>
      <c r="X2501" s="4">
        <v>52.805</v>
      </c>
      <c r="Y2501" s="4">
        <v>39.65</v>
      </c>
      <c r="Z2501" s="4">
        <v>23.962962999999998</v>
      </c>
      <c r="AA2501" s="10">
        <v>14.1845526494</v>
      </c>
      <c r="AB2501" s="10">
        <v>14.1845526494</v>
      </c>
      <c r="AC2501" s="4">
        <v>2.172828</v>
      </c>
      <c r="AD2501" s="4">
        <v>1.9839233772424001</v>
      </c>
      <c r="AE2501" s="4">
        <v>1.9839233772424001</v>
      </c>
      <c r="AF2501" s="4">
        <v>9.6619139999999994</v>
      </c>
      <c r="AG2501" s="4">
        <v>10.2500014833529</v>
      </c>
      <c r="AH2501" s="4">
        <v>10.2500014833529</v>
      </c>
      <c r="AI2501" s="4">
        <v>3.5571790000000001</v>
      </c>
      <c r="AJ2501" s="4" t="s">
        <v>2924</v>
      </c>
    </row>
    <row r="2502" spans="1:36" hidden="1" x14ac:dyDescent="0.3">
      <c r="A2502" s="1" t="s">
        <v>2496</v>
      </c>
      <c r="B2502" s="2">
        <v>4298459</v>
      </c>
      <c r="C2502" s="3" t="s">
        <v>2919</v>
      </c>
      <c r="D2502" s="4">
        <v>19189.599652649998</v>
      </c>
      <c r="E2502" s="3" t="s">
        <v>2930</v>
      </c>
      <c r="F2502" s="3" t="s">
        <v>2954</v>
      </c>
      <c r="G2502" s="3" t="s">
        <v>2955</v>
      </c>
      <c r="H2502" s="3" t="s">
        <v>2956</v>
      </c>
      <c r="I2502" s="3" t="s">
        <v>3102</v>
      </c>
      <c r="J2502" s="4">
        <v>64.722137000000004</v>
      </c>
      <c r="K2502" s="4">
        <v>35.308953000000002</v>
      </c>
      <c r="L2502" s="4">
        <v>7.8391960000000003</v>
      </c>
      <c r="M2502" s="4">
        <v>6.3218389999999998</v>
      </c>
      <c r="N2502" s="4">
        <v>185</v>
      </c>
      <c r="O2502" s="4" t="s">
        <v>2924</v>
      </c>
      <c r="P2502" s="4" t="s">
        <v>2935</v>
      </c>
      <c r="Q2502" s="4" t="s">
        <v>2935</v>
      </c>
      <c r="R2502" s="4" t="s">
        <v>2935</v>
      </c>
      <c r="S2502" s="3" t="s">
        <v>7251</v>
      </c>
      <c r="T2502" s="4">
        <v>53.65</v>
      </c>
      <c r="U2502" s="4">
        <v>19189.599652649998</v>
      </c>
      <c r="V2502" s="10" t="s">
        <v>2935</v>
      </c>
      <c r="W2502" s="4">
        <v>2.6095060577819198</v>
      </c>
      <c r="X2502" s="4">
        <v>54.52</v>
      </c>
      <c r="Y2502" s="4">
        <v>32.090000000000003</v>
      </c>
      <c r="Z2502" s="4" t="s">
        <v>2935</v>
      </c>
      <c r="AA2502" s="10">
        <v>12.5850340136</v>
      </c>
      <c r="AB2502" s="10">
        <v>14.283090046</v>
      </c>
      <c r="AC2502" s="4" t="s">
        <v>2935</v>
      </c>
      <c r="AD2502" s="4" t="s">
        <v>2935</v>
      </c>
      <c r="AE2502" s="4" t="s">
        <v>2935</v>
      </c>
      <c r="AF2502" s="4" t="s">
        <v>2935</v>
      </c>
      <c r="AG2502" s="4" t="s">
        <v>2935</v>
      </c>
      <c r="AH2502" s="4" t="s">
        <v>2935</v>
      </c>
      <c r="AI2502" s="4" t="s">
        <v>2935</v>
      </c>
      <c r="AJ2502" s="4" t="s">
        <v>2935</v>
      </c>
    </row>
    <row r="2503" spans="1:36" hidden="1" x14ac:dyDescent="0.3">
      <c r="A2503" s="1" t="s">
        <v>2497</v>
      </c>
      <c r="B2503" s="2">
        <v>102775</v>
      </c>
      <c r="C2503" s="3" t="s">
        <v>2936</v>
      </c>
      <c r="D2503" s="4">
        <v>148750.96292657999</v>
      </c>
      <c r="E2503" s="3" t="s">
        <v>2930</v>
      </c>
      <c r="F2503" s="3" t="s">
        <v>2954</v>
      </c>
      <c r="G2503" s="3" t="s">
        <v>2955</v>
      </c>
      <c r="H2503" s="3" t="s">
        <v>3267</v>
      </c>
      <c r="I2503" s="3" t="s">
        <v>3166</v>
      </c>
      <c r="J2503" s="4">
        <v>44.001418000000001</v>
      </c>
      <c r="K2503" s="4">
        <v>26.435351000000001</v>
      </c>
      <c r="L2503" s="4">
        <v>14.595967</v>
      </c>
      <c r="M2503" s="4">
        <v>0.768849</v>
      </c>
      <c r="N2503" s="4">
        <v>31.7421875</v>
      </c>
      <c r="O2503" s="4">
        <v>4.5301004520076598</v>
      </c>
      <c r="P2503" s="4">
        <v>3.909926</v>
      </c>
      <c r="Q2503" s="4" t="s">
        <v>2935</v>
      </c>
      <c r="R2503" s="4" t="s">
        <v>2935</v>
      </c>
      <c r="S2503" s="3" t="s">
        <v>7252</v>
      </c>
      <c r="T2503" s="4">
        <v>81.260000000000005</v>
      </c>
      <c r="U2503" s="4">
        <v>148750.96292657999</v>
      </c>
      <c r="V2503" s="10" t="s">
        <v>2935</v>
      </c>
      <c r="W2503" s="4">
        <v>1.2306177701206</v>
      </c>
      <c r="X2503" s="4">
        <v>82.5</v>
      </c>
      <c r="Y2503" s="4">
        <v>55.59</v>
      </c>
      <c r="Z2503" s="4">
        <v>31.742187999999999</v>
      </c>
      <c r="AA2503" s="10">
        <v>22.239859871899998</v>
      </c>
      <c r="AB2503" s="10">
        <v>26.012522888199999</v>
      </c>
      <c r="AC2503" s="4" t="s">
        <v>2935</v>
      </c>
      <c r="AD2503" s="4" t="s">
        <v>2935</v>
      </c>
      <c r="AE2503" s="4" t="s">
        <v>2935</v>
      </c>
      <c r="AF2503" s="4" t="s">
        <v>2935</v>
      </c>
      <c r="AG2503" s="4" t="s">
        <v>2935</v>
      </c>
      <c r="AH2503" s="4" t="s">
        <v>2935</v>
      </c>
      <c r="AI2503" s="4">
        <v>3.909926</v>
      </c>
      <c r="AJ2503" s="4">
        <v>8.1684760000000001</v>
      </c>
    </row>
    <row r="2504" spans="1:36" hidden="1" x14ac:dyDescent="0.3">
      <c r="A2504" s="1" t="s">
        <v>2498</v>
      </c>
      <c r="B2504" s="2">
        <v>4910129</v>
      </c>
      <c r="C2504" s="3" t="s">
        <v>2919</v>
      </c>
      <c r="D2504" s="4">
        <v>2376.4097356799998</v>
      </c>
      <c r="E2504" s="3" t="s">
        <v>2925</v>
      </c>
      <c r="F2504" s="3" t="s">
        <v>2981</v>
      </c>
      <c r="G2504" s="3" t="s">
        <v>2982</v>
      </c>
      <c r="H2504" s="3" t="s">
        <v>3174</v>
      </c>
      <c r="I2504" s="3" t="s">
        <v>3275</v>
      </c>
      <c r="J2504" s="4">
        <v>43.217472000000001</v>
      </c>
      <c r="K2504" s="4">
        <v>21.376434</v>
      </c>
      <c r="L2504" s="4">
        <v>10.751664999999999</v>
      </c>
      <c r="M2504" s="4">
        <v>-3.1210990000000001</v>
      </c>
      <c r="N2504" s="4">
        <v>17.649735</v>
      </c>
      <c r="O2504" s="4">
        <v>32.650770999999999</v>
      </c>
      <c r="P2504" s="4">
        <v>5.9838069999999997</v>
      </c>
      <c r="Q2504" s="4">
        <v>8.1200580000000002</v>
      </c>
      <c r="R2504" s="4">
        <v>55.105770999999997</v>
      </c>
      <c r="S2504" s="3" t="s">
        <v>7253</v>
      </c>
      <c r="T2504" s="4">
        <v>46.56</v>
      </c>
      <c r="U2504" s="4">
        <v>2376.4097356799998</v>
      </c>
      <c r="V2504" s="10">
        <v>4212.6777350000002</v>
      </c>
      <c r="W2504" s="4">
        <v>2.31958762886598</v>
      </c>
      <c r="X2504" s="4">
        <v>50.75</v>
      </c>
      <c r="Y2504" s="4">
        <v>30.96</v>
      </c>
      <c r="Z2504" s="4">
        <v>17.649735</v>
      </c>
      <c r="AA2504" s="10">
        <v>13.0121290034</v>
      </c>
      <c r="AB2504" s="10">
        <v>14.0748421265</v>
      </c>
      <c r="AC2504" s="4">
        <v>1.1907799999999999</v>
      </c>
      <c r="AD2504" s="4">
        <v>1.1361838243324001</v>
      </c>
      <c r="AE2504" s="4">
        <v>1.1790684761792001</v>
      </c>
      <c r="AF2504" s="4">
        <v>8.1200580000000002</v>
      </c>
      <c r="AG2504" s="4">
        <v>13.793294744297</v>
      </c>
      <c r="AH2504" s="4">
        <v>14.791729940706</v>
      </c>
      <c r="AI2504" s="4">
        <v>5.9838069999999997</v>
      </c>
      <c r="AJ2504" s="4">
        <v>16.429075999999998</v>
      </c>
    </row>
    <row r="2505" spans="1:36" hidden="1" x14ac:dyDescent="0.3">
      <c r="A2505" s="1" t="s">
        <v>2499</v>
      </c>
      <c r="B2505" s="2">
        <v>4911224</v>
      </c>
      <c r="C2505" s="3" t="s">
        <v>2919</v>
      </c>
      <c r="D2505" s="4">
        <v>1769.66882214</v>
      </c>
      <c r="E2505" s="3" t="s">
        <v>3007</v>
      </c>
      <c r="F2505" s="3" t="s">
        <v>3075</v>
      </c>
      <c r="G2505" s="3" t="s">
        <v>3075</v>
      </c>
      <c r="H2505" s="3" t="s">
        <v>3788</v>
      </c>
      <c r="I2505" s="3" t="s">
        <v>3789</v>
      </c>
      <c r="J2505" s="4">
        <v>65.888024000000001</v>
      </c>
      <c r="K2505" s="4">
        <v>12.130326</v>
      </c>
      <c r="L2505" s="4">
        <v>10.224193</v>
      </c>
      <c r="M2505" s="4">
        <v>9.1485730000000007</v>
      </c>
      <c r="N2505" s="4">
        <v>40.161580000000001</v>
      </c>
      <c r="O2505" s="4">
        <v>29.070824999999999</v>
      </c>
      <c r="P2505" s="4">
        <v>3.6841240000000002</v>
      </c>
      <c r="Q2505" s="4">
        <v>10.904798</v>
      </c>
      <c r="R2505" s="4">
        <v>40.770822000000003</v>
      </c>
      <c r="S2505" s="3" t="s">
        <v>7254</v>
      </c>
      <c r="T2505" s="4">
        <v>44.74</v>
      </c>
      <c r="U2505" s="4">
        <v>1769.66882214</v>
      </c>
      <c r="V2505" s="10">
        <v>2648.2738220000001</v>
      </c>
      <c r="W2505" s="4" t="s">
        <v>2935</v>
      </c>
      <c r="X2505" s="4">
        <v>45.25</v>
      </c>
      <c r="Y2505" s="4">
        <v>26.23</v>
      </c>
      <c r="Z2505" s="4">
        <v>40.161580000000001</v>
      </c>
      <c r="AA2505" s="10">
        <v>27.792272331900001</v>
      </c>
      <c r="AB2505" s="10">
        <v>31.642301952699999</v>
      </c>
      <c r="AC2505" s="4">
        <v>0.71360599999999996</v>
      </c>
      <c r="AD2505" s="4">
        <v>0.67200157964939999</v>
      </c>
      <c r="AE2505" s="4">
        <v>0.70370996488990001</v>
      </c>
      <c r="AF2505" s="4">
        <v>10.904798</v>
      </c>
      <c r="AG2505" s="4">
        <v>11.3658942634778</v>
      </c>
      <c r="AH2505" s="4">
        <v>12.3230022932932</v>
      </c>
      <c r="AI2505" s="4">
        <v>3.6841240000000002</v>
      </c>
      <c r="AJ2505" s="4" t="s">
        <v>2924</v>
      </c>
    </row>
    <row r="2506" spans="1:36" hidden="1" x14ac:dyDescent="0.3">
      <c r="A2506" s="1" t="s">
        <v>2500</v>
      </c>
      <c r="B2506" s="2">
        <v>4670681</v>
      </c>
      <c r="C2506" s="3" t="s">
        <v>2936</v>
      </c>
      <c r="D2506" s="4">
        <v>3216.8081941800001</v>
      </c>
      <c r="E2506" s="3" t="s">
        <v>3033</v>
      </c>
      <c r="F2506" s="3" t="s">
        <v>3033</v>
      </c>
      <c r="G2506" s="3" t="s">
        <v>3034</v>
      </c>
      <c r="H2506" s="3" t="s">
        <v>3624</v>
      </c>
      <c r="I2506" s="3" t="s">
        <v>3074</v>
      </c>
      <c r="J2506" s="4">
        <v>-18.354189999999999</v>
      </c>
      <c r="K2506" s="4">
        <v>17.265795000000001</v>
      </c>
      <c r="L2506" s="4">
        <v>15.195292</v>
      </c>
      <c r="M2506" s="4">
        <v>13.975649000000001</v>
      </c>
      <c r="N2506" s="4">
        <v>42.888446000000002</v>
      </c>
      <c r="O2506" s="4" t="s">
        <v>2924</v>
      </c>
      <c r="P2506" s="4">
        <v>4.8954069999999996</v>
      </c>
      <c r="Q2506" s="4">
        <v>7.4511539999999998</v>
      </c>
      <c r="R2506" s="4">
        <v>50.970013999999999</v>
      </c>
      <c r="S2506" s="3" t="s">
        <v>7255</v>
      </c>
      <c r="T2506" s="4">
        <v>21.53</v>
      </c>
      <c r="U2506" s="4">
        <v>3216.8081941800001</v>
      </c>
      <c r="V2506" s="10">
        <v>6912.8081940000002</v>
      </c>
      <c r="W2506" s="4">
        <v>4.6446818392940097</v>
      </c>
      <c r="X2506" s="4">
        <v>32.700000000000003</v>
      </c>
      <c r="Y2506" s="4">
        <v>15.1</v>
      </c>
      <c r="Z2506" s="4">
        <v>42.888446000000002</v>
      </c>
      <c r="AA2506" s="10">
        <v>10.9106572746</v>
      </c>
      <c r="AB2506" s="10">
        <v>17.575510204</v>
      </c>
      <c r="AC2506" s="4">
        <v>1.202437</v>
      </c>
      <c r="AD2506" s="4">
        <v>1.162536904844</v>
      </c>
      <c r="AE2506" s="4">
        <v>1.2014652648249</v>
      </c>
      <c r="AF2506" s="4">
        <v>7.4511539999999998</v>
      </c>
      <c r="AG2506" s="4">
        <v>7.3670156503072004</v>
      </c>
      <c r="AH2506" s="4">
        <v>8.9273088129484997</v>
      </c>
      <c r="AI2506" s="4">
        <v>4.8954069999999996</v>
      </c>
      <c r="AJ2506" s="4">
        <v>5.2899260000000004</v>
      </c>
    </row>
    <row r="2507" spans="1:36" hidden="1" x14ac:dyDescent="0.3">
      <c r="A2507" s="1" t="s">
        <v>2501</v>
      </c>
      <c r="B2507" s="2">
        <v>103339</v>
      </c>
      <c r="C2507" s="3" t="s">
        <v>2936</v>
      </c>
      <c r="D2507" s="4">
        <v>91359.223440700007</v>
      </c>
      <c r="E2507" s="3" t="s">
        <v>2920</v>
      </c>
      <c r="F2507" s="3" t="s">
        <v>2961</v>
      </c>
      <c r="G2507" s="3" t="s">
        <v>2974</v>
      </c>
      <c r="H2507" s="3" t="s">
        <v>3005</v>
      </c>
      <c r="I2507" s="3" t="s">
        <v>3413</v>
      </c>
      <c r="J2507" s="4">
        <v>14.104568</v>
      </c>
      <c r="K2507" s="4">
        <v>-5.201028</v>
      </c>
      <c r="L2507" s="4">
        <v>3.4618540000000002</v>
      </c>
      <c r="M2507" s="4">
        <v>2.1553870000000002</v>
      </c>
      <c r="N2507" s="4">
        <v>30.985849056603801</v>
      </c>
      <c r="O2507" s="4">
        <v>18.237257039239701</v>
      </c>
      <c r="P2507" s="4">
        <v>2.1808269999999998</v>
      </c>
      <c r="Q2507" s="4">
        <v>13.731767</v>
      </c>
      <c r="R2507" s="4" t="s">
        <v>2924</v>
      </c>
      <c r="S2507" s="3" t="s">
        <v>7256</v>
      </c>
      <c r="T2507" s="4">
        <v>328.45</v>
      </c>
      <c r="U2507" s="4">
        <v>91359.223440700007</v>
      </c>
      <c r="V2507" s="10">
        <v>119576.22344</v>
      </c>
      <c r="W2507" s="4">
        <v>1.70497792662506</v>
      </c>
      <c r="X2507" s="4">
        <v>370.82499999999999</v>
      </c>
      <c r="Y2507" s="4">
        <v>253.95</v>
      </c>
      <c r="Z2507" s="4">
        <v>31.076733999999998</v>
      </c>
      <c r="AA2507" s="10">
        <v>10.712585045100001</v>
      </c>
      <c r="AB2507" s="10">
        <v>11.5231705366</v>
      </c>
      <c r="AC2507" s="4">
        <v>0.52046899999999996</v>
      </c>
      <c r="AD2507" s="4">
        <v>0.47758466036879998</v>
      </c>
      <c r="AE2507" s="4">
        <v>0.48987213727509998</v>
      </c>
      <c r="AF2507" s="4">
        <v>13.731767</v>
      </c>
      <c r="AG2507" s="4">
        <v>8.9362353345137002</v>
      </c>
      <c r="AH2507" s="4">
        <v>9.0086061160764999</v>
      </c>
      <c r="AI2507" s="4">
        <v>2.1808269999999998</v>
      </c>
      <c r="AJ2507" s="4" t="s">
        <v>2924</v>
      </c>
    </row>
    <row r="2508" spans="1:36" hidden="1" x14ac:dyDescent="0.3">
      <c r="A2508" s="1" t="s">
        <v>2502</v>
      </c>
      <c r="B2508" s="2">
        <v>4091914</v>
      </c>
      <c r="C2508" s="3" t="s">
        <v>2936</v>
      </c>
      <c r="D2508" s="4">
        <v>20956.177137400002</v>
      </c>
      <c r="E2508" s="3" t="s">
        <v>3007</v>
      </c>
      <c r="F2508" s="3" t="s">
        <v>3256</v>
      </c>
      <c r="G2508" s="3" t="s">
        <v>3370</v>
      </c>
      <c r="H2508" s="3" t="s">
        <v>3370</v>
      </c>
      <c r="I2508" s="3" t="s">
        <v>3487</v>
      </c>
      <c r="J2508" s="4">
        <v>19.909341999999999</v>
      </c>
      <c r="K2508" s="4">
        <v>12.030175</v>
      </c>
      <c r="L2508" s="4">
        <v>6.3642649999999996</v>
      </c>
      <c r="M2508" s="4">
        <v>0.99021700000000001</v>
      </c>
      <c r="N2508" s="4">
        <v>58.866481</v>
      </c>
      <c r="O2508" s="4">
        <v>31.410018999999998</v>
      </c>
      <c r="P2508" s="4" t="s">
        <v>2924</v>
      </c>
      <c r="Q2508" s="4">
        <v>15.0786</v>
      </c>
      <c r="R2508" s="4">
        <v>40.239435</v>
      </c>
      <c r="S2508" s="3" t="s">
        <v>7257</v>
      </c>
      <c r="T2508" s="5" t="s">
        <v>7258</v>
      </c>
      <c r="U2508" s="4">
        <v>20956.177137400002</v>
      </c>
      <c r="V2508" s="10">
        <v>23726.177136999999</v>
      </c>
      <c r="W2508" s="4">
        <v>2.8824571766095701</v>
      </c>
      <c r="X2508" s="4">
        <v>171.345</v>
      </c>
      <c r="Y2508" s="5" t="s">
        <v>5531</v>
      </c>
      <c r="Z2508" s="4">
        <v>58.866481</v>
      </c>
      <c r="AA2508" s="10">
        <v>24.770655624900002</v>
      </c>
      <c r="AB2508" s="10">
        <v>24.883885002</v>
      </c>
      <c r="AC2508" s="4">
        <v>3.1766200000000002</v>
      </c>
      <c r="AD2508" s="4">
        <v>3.3536009126261002</v>
      </c>
      <c r="AE2508" s="4">
        <v>3.3629324510365999</v>
      </c>
      <c r="AF2508" s="4">
        <v>15.0786</v>
      </c>
      <c r="AG2508" s="4">
        <v>16.764192427836299</v>
      </c>
      <c r="AH2508" s="4">
        <v>16.741718037435099</v>
      </c>
      <c r="AI2508" s="4" t="s">
        <v>2924</v>
      </c>
      <c r="AJ2508" s="4" t="s">
        <v>2924</v>
      </c>
    </row>
    <row r="2509" spans="1:36" hidden="1" x14ac:dyDescent="0.3">
      <c r="A2509" s="1" t="s">
        <v>2503</v>
      </c>
      <c r="B2509" s="2">
        <v>4202062</v>
      </c>
      <c r="C2509" s="3" t="s">
        <v>2936</v>
      </c>
      <c r="D2509" s="4">
        <v>275354.39306095999</v>
      </c>
      <c r="E2509" s="3" t="s">
        <v>3007</v>
      </c>
      <c r="F2509" s="3" t="s">
        <v>3008</v>
      </c>
      <c r="G2509" s="3" t="s">
        <v>3317</v>
      </c>
      <c r="H2509" s="3" t="s">
        <v>3363</v>
      </c>
      <c r="I2509" s="3" t="s">
        <v>3397</v>
      </c>
      <c r="J2509" s="4">
        <v>9.1343689999999995</v>
      </c>
      <c r="K2509" s="4">
        <v>-7.8032599999999999</v>
      </c>
      <c r="L2509" s="4">
        <v>-7.9625630000000003</v>
      </c>
      <c r="M2509" s="4">
        <v>3.5309360000000001</v>
      </c>
      <c r="N2509" s="4">
        <v>26.533830999999999</v>
      </c>
      <c r="O2509" s="4">
        <v>80.809101999999996</v>
      </c>
      <c r="P2509" s="4">
        <v>10.388427999999999</v>
      </c>
      <c r="Q2509" s="4">
        <v>17.974525</v>
      </c>
      <c r="R2509" s="4">
        <v>20.338498000000001</v>
      </c>
      <c r="S2509" s="3" t="s">
        <v>7259</v>
      </c>
      <c r="T2509" s="4">
        <v>63.92</v>
      </c>
      <c r="U2509" s="4">
        <v>275354.39306095999</v>
      </c>
      <c r="V2509" s="10">
        <v>305944.39305999997</v>
      </c>
      <c r="W2509" s="4">
        <v>3.03504380475594</v>
      </c>
      <c r="X2509" s="4">
        <v>73.53</v>
      </c>
      <c r="Y2509" s="4">
        <v>57.47</v>
      </c>
      <c r="Z2509" s="4">
        <v>26.533830999999999</v>
      </c>
      <c r="AA2509" s="10">
        <v>21.917432450900002</v>
      </c>
      <c r="AB2509" s="10">
        <v>22.393497757799999</v>
      </c>
      <c r="AC2509" s="4">
        <v>6.5984639999999999</v>
      </c>
      <c r="AD2509" s="4">
        <v>6.4670727014305998</v>
      </c>
      <c r="AE2509" s="4">
        <v>6.6092573994272996</v>
      </c>
      <c r="AF2509" s="4">
        <v>17.974525</v>
      </c>
      <c r="AG2509" s="4">
        <v>19.205406218483599</v>
      </c>
      <c r="AH2509" s="4">
        <v>20.2369811222819</v>
      </c>
      <c r="AI2509" s="4">
        <v>10.388427999999999</v>
      </c>
      <c r="AJ2509" s="4" t="s">
        <v>2924</v>
      </c>
    </row>
    <row r="2510" spans="1:36" hidden="1" x14ac:dyDescent="0.3">
      <c r="A2510" s="1" t="s">
        <v>2504</v>
      </c>
      <c r="B2510" s="2">
        <v>4578418</v>
      </c>
      <c r="C2510" s="3" t="s">
        <v>2919</v>
      </c>
      <c r="D2510" s="4">
        <v>20074.8847824</v>
      </c>
      <c r="E2510" s="3" t="s">
        <v>2920</v>
      </c>
      <c r="F2510" s="3" t="s">
        <v>2961</v>
      </c>
      <c r="G2510" s="3" t="s">
        <v>2962</v>
      </c>
      <c r="H2510" s="3" t="s">
        <v>3090</v>
      </c>
      <c r="I2510" s="3" t="s">
        <v>3246</v>
      </c>
      <c r="J2510" s="4">
        <v>18.818884000000001</v>
      </c>
      <c r="K2510" s="4">
        <v>7.1087030000000002</v>
      </c>
      <c r="L2510" s="4">
        <v>-4.7529060000000003</v>
      </c>
      <c r="M2510" s="4">
        <v>1.174345</v>
      </c>
      <c r="N2510" s="4">
        <v>56.062291000000002</v>
      </c>
      <c r="O2510" s="4">
        <v>105.88235299999999</v>
      </c>
      <c r="P2510" s="4">
        <v>2.5324089999999999</v>
      </c>
      <c r="Q2510" s="4">
        <v>21.356348000000001</v>
      </c>
      <c r="R2510" s="4">
        <v>104.08274299999999</v>
      </c>
      <c r="S2510" s="3" t="s">
        <v>7260</v>
      </c>
      <c r="T2510" s="5" t="s">
        <v>7261</v>
      </c>
      <c r="U2510" s="4">
        <v>20074.8847824</v>
      </c>
      <c r="V2510" s="10">
        <v>22874.784781999999</v>
      </c>
      <c r="W2510" s="4" t="s">
        <v>2935</v>
      </c>
      <c r="X2510" s="4">
        <v>112.375</v>
      </c>
      <c r="Y2510" s="4">
        <v>82.215000000000003</v>
      </c>
      <c r="Z2510" s="4">
        <v>56.062291000000002</v>
      </c>
      <c r="AA2510" s="10">
        <v>25.351475063500001</v>
      </c>
      <c r="AB2510" s="10">
        <v>27.591870252500001</v>
      </c>
      <c r="AC2510" s="4">
        <v>6.0131920000000001</v>
      </c>
      <c r="AD2510" s="4">
        <v>5.5362379850102004</v>
      </c>
      <c r="AE2510" s="4">
        <v>5.8624152246739003</v>
      </c>
      <c r="AF2510" s="4">
        <v>21.356348000000001</v>
      </c>
      <c r="AG2510" s="4">
        <v>18.115065748606298</v>
      </c>
      <c r="AH2510" s="4">
        <v>19.379183545070699</v>
      </c>
      <c r="AI2510" s="4">
        <v>2.5324089999999999</v>
      </c>
      <c r="AJ2510" s="4">
        <v>8.5005900000000008</v>
      </c>
    </row>
    <row r="2511" spans="1:36" hidden="1" x14ac:dyDescent="0.3">
      <c r="A2511" s="1" t="s">
        <v>2505</v>
      </c>
      <c r="B2511" s="2">
        <v>27805717</v>
      </c>
      <c r="C2511" s="3" t="s">
        <v>2936</v>
      </c>
      <c r="D2511" s="4">
        <v>1617.7342862800001</v>
      </c>
      <c r="E2511" s="3" t="s">
        <v>3007</v>
      </c>
      <c r="F2511" s="3" t="s">
        <v>3008</v>
      </c>
      <c r="G2511" s="3" t="s">
        <v>3317</v>
      </c>
      <c r="H2511" s="3" t="s">
        <v>3318</v>
      </c>
      <c r="I2511" s="3" t="s">
        <v>3890</v>
      </c>
      <c r="J2511" s="4">
        <v>4.5670789999999997</v>
      </c>
      <c r="K2511" s="4">
        <v>69.076922999999994</v>
      </c>
      <c r="L2511" s="4">
        <v>9.1075000000000003E-2</v>
      </c>
      <c r="M2511" s="4">
        <v>-0.27223199999999997</v>
      </c>
      <c r="N2511" s="4">
        <v>24.422222000000001</v>
      </c>
      <c r="O2511" s="4" t="s">
        <v>2924</v>
      </c>
      <c r="P2511" s="4">
        <v>1.2708140000000001</v>
      </c>
      <c r="Q2511" s="4">
        <v>13.61364</v>
      </c>
      <c r="R2511" s="4" t="s">
        <v>2924</v>
      </c>
      <c r="S2511" s="3" t="s">
        <v>7262</v>
      </c>
      <c r="T2511" s="4">
        <v>10.99</v>
      </c>
      <c r="U2511" s="4">
        <v>1617.7342862800001</v>
      </c>
      <c r="V2511" s="10">
        <v>1946.056286</v>
      </c>
      <c r="W2511" s="4" t="s">
        <v>2935</v>
      </c>
      <c r="X2511" s="5" t="s">
        <v>4933</v>
      </c>
      <c r="Y2511" s="4">
        <v>5.38</v>
      </c>
      <c r="Z2511" s="4">
        <v>24.422222000000001</v>
      </c>
      <c r="AA2511" s="10">
        <v>17.087239765500001</v>
      </c>
      <c r="AB2511" s="10">
        <v>17.087239765500001</v>
      </c>
      <c r="AC2511" s="4">
        <v>4.7993769999999998</v>
      </c>
      <c r="AD2511" s="4">
        <v>3.9909956349901998</v>
      </c>
      <c r="AE2511" s="4">
        <v>3.9909956349901998</v>
      </c>
      <c r="AF2511" s="4">
        <v>13.61364</v>
      </c>
      <c r="AG2511" s="4">
        <v>10.502651119522699</v>
      </c>
      <c r="AH2511" s="4">
        <v>10.502651119522699</v>
      </c>
      <c r="AI2511" s="4">
        <v>1.2708140000000001</v>
      </c>
      <c r="AJ2511" s="4">
        <v>2.7142499999999998</v>
      </c>
    </row>
    <row r="2512" spans="1:36" hidden="1" x14ac:dyDescent="0.3">
      <c r="A2512" s="1" t="s">
        <v>2506</v>
      </c>
      <c r="B2512" s="2">
        <v>4310438</v>
      </c>
      <c r="C2512" s="3" t="s">
        <v>2919</v>
      </c>
      <c r="D2512" s="4">
        <v>8328.4228975200003</v>
      </c>
      <c r="E2512" s="3" t="s">
        <v>2920</v>
      </c>
      <c r="F2512" s="3" t="s">
        <v>2961</v>
      </c>
      <c r="G2512" s="3" t="s">
        <v>2974</v>
      </c>
      <c r="H2512" s="3" t="s">
        <v>2975</v>
      </c>
      <c r="I2512" s="3" t="s">
        <v>3309</v>
      </c>
      <c r="J2512" s="4">
        <v>33.540146</v>
      </c>
      <c r="K2512" s="4">
        <v>-6.8320000000000004E-3</v>
      </c>
      <c r="L2512" s="4">
        <v>-1.6331739999999999</v>
      </c>
      <c r="M2512" s="5" t="s">
        <v>3891</v>
      </c>
      <c r="N2512" s="4">
        <v>35.361198000000002</v>
      </c>
      <c r="O2512" s="4">
        <v>85.942453999999998</v>
      </c>
      <c r="P2512" s="4">
        <v>4.7652539999999997</v>
      </c>
      <c r="Q2512" s="4">
        <v>16.462271999999999</v>
      </c>
      <c r="R2512" s="4" t="s">
        <v>2924</v>
      </c>
      <c r="S2512" s="3" t="s">
        <v>7263</v>
      </c>
      <c r="T2512" s="4">
        <v>146.36000000000001</v>
      </c>
      <c r="U2512" s="4">
        <v>8328.4228975200003</v>
      </c>
      <c r="V2512" s="10">
        <v>9779.0998970000001</v>
      </c>
      <c r="W2512" s="4">
        <v>0.16397922929762199</v>
      </c>
      <c r="X2512" s="4">
        <v>158.44999999999999</v>
      </c>
      <c r="Y2512" s="4">
        <v>104.1797</v>
      </c>
      <c r="Z2512" s="4">
        <v>35.361198000000002</v>
      </c>
      <c r="AA2512" s="10">
        <v>24.3377621098</v>
      </c>
      <c r="AB2512" s="10">
        <v>26.6602547988</v>
      </c>
      <c r="AC2512" s="4">
        <v>2.380147</v>
      </c>
      <c r="AD2512" s="4">
        <v>2.1025207581759999</v>
      </c>
      <c r="AE2512" s="4">
        <v>2.2968265244258999</v>
      </c>
      <c r="AF2512" s="4">
        <v>16.462271999999999</v>
      </c>
      <c r="AG2512" s="4">
        <v>18.4371127180653</v>
      </c>
      <c r="AH2512" s="4">
        <v>20.194536922459999</v>
      </c>
      <c r="AI2512" s="4">
        <v>4.7652539999999997</v>
      </c>
      <c r="AJ2512" s="5" t="s">
        <v>7264</v>
      </c>
    </row>
    <row r="2513" spans="1:36" hidden="1" x14ac:dyDescent="0.3">
      <c r="A2513" s="1" t="s">
        <v>2507</v>
      </c>
      <c r="B2513" s="2">
        <v>4913043</v>
      </c>
      <c r="C2513" s="3" t="s">
        <v>2936</v>
      </c>
      <c r="D2513" s="4">
        <v>25103.33335818</v>
      </c>
      <c r="E2513" s="3" t="s">
        <v>3007</v>
      </c>
      <c r="F2513" s="3" t="s">
        <v>3256</v>
      </c>
      <c r="G2513" s="3" t="s">
        <v>3257</v>
      </c>
      <c r="H2513" s="3" t="s">
        <v>3257</v>
      </c>
      <c r="I2513" s="3" t="s">
        <v>3426</v>
      </c>
      <c r="J2513" s="4">
        <v>-43.563876999999998</v>
      </c>
      <c r="K2513" s="4">
        <v>-23.523622</v>
      </c>
      <c r="L2513" s="4">
        <v>-20.162119000000001</v>
      </c>
      <c r="M2513" s="4">
        <v>9.6941179999999996</v>
      </c>
      <c r="N2513" s="4">
        <v>124.430605</v>
      </c>
      <c r="O2513" s="4">
        <v>18.849056999999998</v>
      </c>
      <c r="P2513" s="4">
        <v>4.937862</v>
      </c>
      <c r="Q2513" s="4">
        <v>10.315911</v>
      </c>
      <c r="R2513" s="4">
        <v>14.771566</v>
      </c>
      <c r="S2513" s="3" t="s">
        <v>7265</v>
      </c>
      <c r="T2513" s="4">
        <v>69.930000000000007</v>
      </c>
      <c r="U2513" s="4">
        <v>25103.33335818</v>
      </c>
      <c r="V2513" s="10">
        <v>32763.333358</v>
      </c>
      <c r="W2513" s="4">
        <v>2.002002002002</v>
      </c>
      <c r="X2513" s="4">
        <v>159.75</v>
      </c>
      <c r="Y2513" s="4">
        <v>62.29</v>
      </c>
      <c r="Z2513" s="4">
        <v>124.430605</v>
      </c>
      <c r="AA2513" s="10">
        <v>39.889338885400001</v>
      </c>
      <c r="AB2513" s="10">
        <v>42.543742243200001</v>
      </c>
      <c r="AC2513" s="4">
        <v>2.1204670000000001</v>
      </c>
      <c r="AD2513" s="4">
        <v>2.2033785290005001</v>
      </c>
      <c r="AE2513" s="4">
        <v>2.1981029656684998</v>
      </c>
      <c r="AF2513" s="4">
        <v>10.315911</v>
      </c>
      <c r="AG2513" s="4">
        <v>16.422515222238001</v>
      </c>
      <c r="AH2513" s="4">
        <v>16.884969806602498</v>
      </c>
      <c r="AI2513" s="4">
        <v>4.937862</v>
      </c>
      <c r="AJ2513" s="4" t="s">
        <v>2924</v>
      </c>
    </row>
    <row r="2514" spans="1:36" hidden="1" x14ac:dyDescent="0.3">
      <c r="A2514" s="1" t="s">
        <v>2508</v>
      </c>
      <c r="B2514" s="2">
        <v>1027726</v>
      </c>
      <c r="C2514" s="3" t="s">
        <v>2936</v>
      </c>
      <c r="D2514" s="4">
        <v>1174.64607735</v>
      </c>
      <c r="E2514" s="3" t="s">
        <v>2930</v>
      </c>
      <c r="F2514" s="3" t="s">
        <v>2931</v>
      </c>
      <c r="G2514" s="3" t="s">
        <v>2931</v>
      </c>
      <c r="H2514" s="3" t="s">
        <v>2932</v>
      </c>
      <c r="I2514" s="3" t="s">
        <v>2933</v>
      </c>
      <c r="J2514" s="4">
        <v>43.537934</v>
      </c>
      <c r="K2514" s="4">
        <v>17.65625</v>
      </c>
      <c r="L2514" s="4">
        <v>16.347342000000001</v>
      </c>
      <c r="M2514" s="4">
        <v>3.5193840000000001</v>
      </c>
      <c r="N2514" s="4">
        <v>17.036199095022599</v>
      </c>
      <c r="O2514" s="4">
        <v>12.780041000000001</v>
      </c>
      <c r="P2514" s="4">
        <v>1.161141</v>
      </c>
      <c r="Q2514" s="4" t="s">
        <v>2935</v>
      </c>
      <c r="R2514" s="4" t="s">
        <v>2935</v>
      </c>
      <c r="S2514" s="3" t="s">
        <v>7266</v>
      </c>
      <c r="T2514" s="4">
        <v>37.65</v>
      </c>
      <c r="U2514" s="4">
        <v>1174.64607735</v>
      </c>
      <c r="V2514" s="10" t="s">
        <v>2935</v>
      </c>
      <c r="W2514" s="4">
        <v>2.6560424966799498</v>
      </c>
      <c r="X2514" s="4">
        <v>38.21</v>
      </c>
      <c r="Y2514" s="4">
        <v>22.96</v>
      </c>
      <c r="Z2514" s="4">
        <v>17.028493999999998</v>
      </c>
      <c r="AA2514" s="10">
        <v>14.0485074626</v>
      </c>
      <c r="AB2514" s="10">
        <v>15.06</v>
      </c>
      <c r="AC2514" s="4" t="s">
        <v>2935</v>
      </c>
      <c r="AD2514" s="4" t="s">
        <v>2935</v>
      </c>
      <c r="AE2514" s="4" t="s">
        <v>2935</v>
      </c>
      <c r="AF2514" s="4" t="s">
        <v>2935</v>
      </c>
      <c r="AG2514" s="4" t="s">
        <v>2935</v>
      </c>
      <c r="AH2514" s="4" t="s">
        <v>2935</v>
      </c>
      <c r="AI2514" s="4">
        <v>1.161141</v>
      </c>
      <c r="AJ2514" s="4">
        <v>1.589278</v>
      </c>
    </row>
    <row r="2515" spans="1:36" hidden="1" x14ac:dyDescent="0.3">
      <c r="A2515" s="1" t="s">
        <v>2509</v>
      </c>
      <c r="B2515" s="2">
        <v>5721653</v>
      </c>
      <c r="C2515" s="3" t="s">
        <v>2936</v>
      </c>
      <c r="D2515" s="4">
        <v>2243.2588197499999</v>
      </c>
      <c r="E2515" s="3" t="s">
        <v>2930</v>
      </c>
      <c r="F2515" s="3" t="s">
        <v>2954</v>
      </c>
      <c r="G2515" s="3" t="s">
        <v>2955</v>
      </c>
      <c r="H2515" s="3" t="s">
        <v>2956</v>
      </c>
      <c r="I2515" s="3"/>
      <c r="J2515" s="4">
        <v>23.323471000000001</v>
      </c>
      <c r="K2515" s="4">
        <v>6.4255319999999996</v>
      </c>
      <c r="L2515" s="4">
        <v>1.5840780000000001</v>
      </c>
      <c r="M2515" s="4">
        <v>2.0816330000000001</v>
      </c>
      <c r="N2515" s="4">
        <v>8.4779660000000003</v>
      </c>
      <c r="O2515" s="4">
        <v>16.796507999999999</v>
      </c>
      <c r="P2515" s="4">
        <v>0.93554800000000005</v>
      </c>
      <c r="Q2515" s="4" t="s">
        <v>2935</v>
      </c>
      <c r="R2515" s="4">
        <v>178.401904</v>
      </c>
      <c r="S2515" s="3" t="s">
        <v>7267</v>
      </c>
      <c r="T2515" s="4">
        <v>25.01</v>
      </c>
      <c r="U2515" s="4">
        <v>2243.2588197499999</v>
      </c>
      <c r="V2515" s="10">
        <v>2581.2443389999999</v>
      </c>
      <c r="W2515" s="4">
        <v>5.2778888444622103</v>
      </c>
      <c r="X2515" s="4">
        <v>25.33</v>
      </c>
      <c r="Y2515" s="4">
        <v>20.149999999999999</v>
      </c>
      <c r="Z2515" s="4">
        <v>8.4779660000000003</v>
      </c>
      <c r="AA2515" s="10" t="s">
        <v>2935</v>
      </c>
      <c r="AB2515" s="10" t="s">
        <v>2935</v>
      </c>
      <c r="AC2515" s="4">
        <v>46.729850999999996</v>
      </c>
      <c r="AD2515" s="4" t="s">
        <v>2935</v>
      </c>
      <c r="AE2515" s="4" t="s">
        <v>2935</v>
      </c>
      <c r="AF2515" s="4" t="s">
        <v>2935</v>
      </c>
      <c r="AG2515" s="4" t="s">
        <v>2935</v>
      </c>
      <c r="AH2515" s="4" t="s">
        <v>2935</v>
      </c>
      <c r="AI2515" s="4">
        <v>0.93554800000000005</v>
      </c>
      <c r="AJ2515" s="4">
        <v>0.93554800000000005</v>
      </c>
    </row>
    <row r="2516" spans="1:36" hidden="1" x14ac:dyDescent="0.3">
      <c r="A2516" s="1" t="s">
        <v>2510</v>
      </c>
      <c r="B2516" s="2">
        <v>4101541</v>
      </c>
      <c r="C2516" s="3" t="s">
        <v>2936</v>
      </c>
      <c r="D2516" s="4">
        <v>1660.31944484</v>
      </c>
      <c r="E2516" s="3" t="s">
        <v>2930</v>
      </c>
      <c r="F2516" s="3" t="s">
        <v>2954</v>
      </c>
      <c r="G2516" s="3" t="s">
        <v>2955</v>
      </c>
      <c r="H2516" s="3" t="s">
        <v>2956</v>
      </c>
      <c r="I2516" s="3" t="s">
        <v>2972</v>
      </c>
      <c r="J2516" s="4">
        <v>11.568628</v>
      </c>
      <c r="K2516" s="4">
        <v>5.1756010000000003</v>
      </c>
      <c r="L2516" s="4">
        <v>4.2124540000000001</v>
      </c>
      <c r="M2516" s="4">
        <v>3.266788</v>
      </c>
      <c r="N2516" s="4">
        <v>13.547618999999999</v>
      </c>
      <c r="O2516" s="4">
        <v>8.4798810000000007</v>
      </c>
      <c r="P2516" s="4">
        <v>1.104854</v>
      </c>
      <c r="Q2516" s="4" t="s">
        <v>2935</v>
      </c>
      <c r="R2516" s="4">
        <v>228.48218900000001</v>
      </c>
      <c r="S2516" s="3" t="s">
        <v>7268</v>
      </c>
      <c r="T2516" s="4">
        <v>5.69</v>
      </c>
      <c r="U2516" s="4">
        <v>1660.31944484</v>
      </c>
      <c r="V2516" s="10">
        <v>2020.0786639999999</v>
      </c>
      <c r="W2516" s="4">
        <v>10.5448154657293</v>
      </c>
      <c r="X2516" s="4">
        <v>5.74</v>
      </c>
      <c r="Y2516" s="4">
        <v>4.96</v>
      </c>
      <c r="Z2516" s="4">
        <v>13.547618999999999</v>
      </c>
      <c r="AA2516" s="10" t="s">
        <v>2935</v>
      </c>
      <c r="AB2516" s="10" t="s">
        <v>2935</v>
      </c>
      <c r="AC2516" s="4">
        <v>60.211869999999998</v>
      </c>
      <c r="AD2516" s="4" t="s">
        <v>2935</v>
      </c>
      <c r="AE2516" s="4" t="s">
        <v>2935</v>
      </c>
      <c r="AF2516" s="4" t="s">
        <v>2935</v>
      </c>
      <c r="AG2516" s="4" t="s">
        <v>2935</v>
      </c>
      <c r="AH2516" s="4" t="s">
        <v>2935</v>
      </c>
      <c r="AI2516" s="4">
        <v>1.104854</v>
      </c>
      <c r="AJ2516" s="4">
        <v>1.104854</v>
      </c>
    </row>
    <row r="2517" spans="1:36" hidden="1" x14ac:dyDescent="0.3">
      <c r="A2517" s="1" t="s">
        <v>2511</v>
      </c>
      <c r="B2517" s="2">
        <v>4054015</v>
      </c>
      <c r="C2517" s="3" t="s">
        <v>2936</v>
      </c>
      <c r="D2517" s="4">
        <v>9359.0016014400007</v>
      </c>
      <c r="E2517" s="3" t="s">
        <v>2925</v>
      </c>
      <c r="F2517" s="3" t="s">
        <v>2926</v>
      </c>
      <c r="G2517" s="3" t="s">
        <v>2927</v>
      </c>
      <c r="H2517" s="3" t="s">
        <v>2965</v>
      </c>
      <c r="I2517" s="3" t="s">
        <v>3325</v>
      </c>
      <c r="J2517" s="4">
        <v>31.866384</v>
      </c>
      <c r="K2517" s="4">
        <v>1.7594110000000001</v>
      </c>
      <c r="L2517" s="4">
        <v>14.450068999999999</v>
      </c>
      <c r="M2517" s="4">
        <v>15.566915</v>
      </c>
      <c r="N2517" s="4">
        <v>11.540603000000001</v>
      </c>
      <c r="O2517" s="4">
        <v>8.4219439999999999</v>
      </c>
      <c r="P2517" s="4">
        <v>2.9906199999999998</v>
      </c>
      <c r="Q2517" s="4">
        <v>4.3782240000000003</v>
      </c>
      <c r="R2517" s="4">
        <v>11.452192999999999</v>
      </c>
      <c r="S2517" s="3" t="s">
        <v>7269</v>
      </c>
      <c r="T2517" s="4">
        <v>24.87</v>
      </c>
      <c r="U2517" s="4">
        <v>9359.0016014400007</v>
      </c>
      <c r="V2517" s="10">
        <v>12606.001601</v>
      </c>
      <c r="W2517" s="4">
        <v>2.4125452352231598</v>
      </c>
      <c r="X2517" s="4">
        <v>30.75</v>
      </c>
      <c r="Y2517" s="4">
        <v>18.338699999999999</v>
      </c>
      <c r="Z2517" s="4">
        <v>11.540603000000001</v>
      </c>
      <c r="AA2517" s="10">
        <v>11.908067991299999</v>
      </c>
      <c r="AB2517" s="10">
        <v>12.440971666299999</v>
      </c>
      <c r="AC2517" s="4">
        <v>0.82743699999999998</v>
      </c>
      <c r="AD2517" s="4">
        <v>0.83212244665070001</v>
      </c>
      <c r="AE2517" s="4">
        <v>0.8405792812506</v>
      </c>
      <c r="AF2517" s="4">
        <v>4.3782240000000003</v>
      </c>
      <c r="AG2517" s="4">
        <v>8.1065704568341008</v>
      </c>
      <c r="AH2517" s="4">
        <v>8.1477320271126992</v>
      </c>
      <c r="AI2517" s="4">
        <v>2.9906199999999998</v>
      </c>
      <c r="AJ2517" s="4">
        <v>2.9906199999999998</v>
      </c>
    </row>
    <row r="2518" spans="1:36" hidden="1" x14ac:dyDescent="0.3">
      <c r="A2518" s="1" t="s">
        <v>2512</v>
      </c>
      <c r="B2518" s="2">
        <v>4144107</v>
      </c>
      <c r="C2518" s="3" t="s">
        <v>2936</v>
      </c>
      <c r="D2518" s="4">
        <v>3902.8175060399999</v>
      </c>
      <c r="E2518" s="3" t="s">
        <v>2937</v>
      </c>
      <c r="F2518" s="3" t="s">
        <v>2967</v>
      </c>
      <c r="G2518" s="3" t="s">
        <v>2968</v>
      </c>
      <c r="H2518" s="3" t="s">
        <v>3418</v>
      </c>
      <c r="I2518" s="3" t="s">
        <v>3892</v>
      </c>
      <c r="J2518" s="4">
        <v>189.98988900000001</v>
      </c>
      <c r="K2518" s="4">
        <v>109.34306599999999</v>
      </c>
      <c r="L2518" s="4">
        <v>84.437298999999996</v>
      </c>
      <c r="M2518" s="4">
        <v>7.8195490000000003</v>
      </c>
      <c r="N2518" s="4">
        <v>104.671533</v>
      </c>
      <c r="O2518" s="4">
        <v>18.209523999999998</v>
      </c>
      <c r="P2518" s="4">
        <v>2.9631159999999999</v>
      </c>
      <c r="Q2518" s="4">
        <v>11.195247999999999</v>
      </c>
      <c r="R2518" s="4">
        <v>21.071005</v>
      </c>
      <c r="S2518" s="3" t="s">
        <v>7270</v>
      </c>
      <c r="T2518" s="4">
        <v>28.68</v>
      </c>
      <c r="U2518" s="4">
        <v>3902.8175060399999</v>
      </c>
      <c r="V2518" s="10">
        <v>5625.2315060000001</v>
      </c>
      <c r="W2518" s="4" t="s">
        <v>2935</v>
      </c>
      <c r="X2518" s="4">
        <v>29.565000000000001</v>
      </c>
      <c r="Y2518" s="5" t="s">
        <v>7271</v>
      </c>
      <c r="Z2518" s="4">
        <v>104.671533</v>
      </c>
      <c r="AA2518" s="10">
        <v>24.222972972899999</v>
      </c>
      <c r="AB2518" s="10">
        <v>85.357142857100001</v>
      </c>
      <c r="AC2518" s="4">
        <v>2.3203870000000002</v>
      </c>
      <c r="AD2518" s="4">
        <v>2.1801874217393</v>
      </c>
      <c r="AE2518" s="4">
        <v>2.3212004424500998</v>
      </c>
      <c r="AF2518" s="4">
        <v>11.195247999999999</v>
      </c>
      <c r="AG2518" s="4">
        <v>10.416379737614299</v>
      </c>
      <c r="AH2518" s="4">
        <v>11.7905207401921</v>
      </c>
      <c r="AI2518" s="4">
        <v>2.9631159999999999</v>
      </c>
      <c r="AJ2518" s="4">
        <v>9.0444650000000006</v>
      </c>
    </row>
    <row r="2519" spans="1:36" hidden="1" x14ac:dyDescent="0.3">
      <c r="A2519" s="1" t="s">
        <v>2513</v>
      </c>
      <c r="B2519" s="2">
        <v>4039450</v>
      </c>
      <c r="C2519" s="3" t="s">
        <v>2936</v>
      </c>
      <c r="D2519" s="4">
        <v>198445.26774276001</v>
      </c>
      <c r="E2519" s="3" t="s">
        <v>2930</v>
      </c>
      <c r="F2519" s="3" t="s">
        <v>2954</v>
      </c>
      <c r="G2519" s="3" t="s">
        <v>2955</v>
      </c>
      <c r="H2519" s="3" t="s">
        <v>3267</v>
      </c>
      <c r="I2519" s="3" t="s">
        <v>3166</v>
      </c>
      <c r="J2519" s="4">
        <v>77.732567000000003</v>
      </c>
      <c r="K2519" s="4">
        <v>21.100954000000002</v>
      </c>
      <c r="L2519" s="4">
        <v>16.299441000000002</v>
      </c>
      <c r="M2519" s="4">
        <v>1.5567610000000001</v>
      </c>
      <c r="N2519" s="4">
        <v>17.687206572769998</v>
      </c>
      <c r="O2519" s="4" t="s">
        <v>2924</v>
      </c>
      <c r="P2519" s="4">
        <v>1.839926</v>
      </c>
      <c r="Q2519" s="4" t="s">
        <v>2935</v>
      </c>
      <c r="R2519" s="4" t="s">
        <v>2935</v>
      </c>
      <c r="S2519" s="3" t="s">
        <v>7272</v>
      </c>
      <c r="T2519" s="4">
        <v>602.78</v>
      </c>
      <c r="U2519" s="4">
        <v>198445.26774276001</v>
      </c>
      <c r="V2519" s="10" t="s">
        <v>2935</v>
      </c>
      <c r="W2519" s="4">
        <v>1.99077607087163</v>
      </c>
      <c r="X2519" s="4">
        <v>607.15</v>
      </c>
      <c r="Y2519" s="4">
        <v>334.87</v>
      </c>
      <c r="Z2519" s="4">
        <v>17.697592</v>
      </c>
      <c r="AA2519" s="10">
        <v>14.8216450408</v>
      </c>
      <c r="AB2519" s="10">
        <v>16.285009000500001</v>
      </c>
      <c r="AC2519" s="4" t="s">
        <v>2935</v>
      </c>
      <c r="AD2519" s="4" t="s">
        <v>2935</v>
      </c>
      <c r="AE2519" s="4" t="s">
        <v>2935</v>
      </c>
      <c r="AF2519" s="4" t="s">
        <v>2935</v>
      </c>
      <c r="AG2519" s="4" t="s">
        <v>2935</v>
      </c>
      <c r="AH2519" s="4" t="s">
        <v>2935</v>
      </c>
      <c r="AI2519" s="4">
        <v>1.839926</v>
      </c>
      <c r="AJ2519" s="4">
        <v>1.9642850000000001</v>
      </c>
    </row>
    <row r="2520" spans="1:36" hidden="1" x14ac:dyDescent="0.3">
      <c r="A2520" s="1" t="s">
        <v>2514</v>
      </c>
      <c r="B2520" s="2">
        <v>4060262</v>
      </c>
      <c r="C2520" s="3" t="s">
        <v>2919</v>
      </c>
      <c r="D2520" s="4">
        <v>2766.57002483</v>
      </c>
      <c r="E2520" s="3" t="s">
        <v>2925</v>
      </c>
      <c r="F2520" s="3" t="s">
        <v>3012</v>
      </c>
      <c r="G2520" s="3" t="s">
        <v>3013</v>
      </c>
      <c r="H2520" s="3" t="s">
        <v>3893</v>
      </c>
      <c r="I2520" s="3" t="s">
        <v>3894</v>
      </c>
      <c r="J2520" s="4">
        <v>-31.134751999999999</v>
      </c>
      <c r="K2520" s="4">
        <v>14.369847</v>
      </c>
      <c r="L2520" s="4">
        <v>18.559218999999999</v>
      </c>
      <c r="M2520" s="4">
        <v>4.7464940000000002</v>
      </c>
      <c r="N2520" s="4" t="s">
        <v>2924</v>
      </c>
      <c r="O2520" s="4" t="s">
        <v>2924</v>
      </c>
      <c r="P2520" s="4">
        <v>0.58304299999999998</v>
      </c>
      <c r="Q2520" s="4">
        <v>5.740558</v>
      </c>
      <c r="R2520" s="4">
        <v>82.454402999999999</v>
      </c>
      <c r="S2520" s="3" t="s">
        <v>7273</v>
      </c>
      <c r="T2520" s="4">
        <v>9.7100000000000009</v>
      </c>
      <c r="U2520" s="4">
        <v>2766.57002483</v>
      </c>
      <c r="V2520" s="10">
        <v>12079.570024000001</v>
      </c>
      <c r="W2520" s="4" t="s">
        <v>2935</v>
      </c>
      <c r="X2520" s="4">
        <v>15.24</v>
      </c>
      <c r="Y2520" s="5" t="s">
        <v>6109</v>
      </c>
      <c r="Z2520" s="4" t="s">
        <v>2924</v>
      </c>
      <c r="AA2520" s="10">
        <v>5.9618100324999999</v>
      </c>
      <c r="AB2520" s="10">
        <v>9.9470379134000009</v>
      </c>
      <c r="AC2520" s="4">
        <v>0.63419800000000004</v>
      </c>
      <c r="AD2520" s="4">
        <v>0.62515160460859998</v>
      </c>
      <c r="AE2520" s="4">
        <v>0.64313769761460005</v>
      </c>
      <c r="AF2520" s="4">
        <v>5.740558</v>
      </c>
      <c r="AG2520" s="4">
        <v>5.5489246412215003</v>
      </c>
      <c r="AH2520" s="4">
        <v>6.0650032957034998</v>
      </c>
      <c r="AI2520" s="4">
        <v>0.58304299999999998</v>
      </c>
      <c r="AJ2520" s="4">
        <v>0.87218200000000001</v>
      </c>
    </row>
    <row r="2521" spans="1:36" hidden="1" x14ac:dyDescent="0.3">
      <c r="A2521" s="1" t="s">
        <v>2515</v>
      </c>
      <c r="B2521" s="2">
        <v>4992321</v>
      </c>
      <c r="C2521" s="3" t="s">
        <v>2936</v>
      </c>
      <c r="D2521" s="4">
        <v>1116.7686532</v>
      </c>
      <c r="E2521" s="3" t="s">
        <v>2937</v>
      </c>
      <c r="F2521" s="3" t="s">
        <v>2938</v>
      </c>
      <c r="G2521" s="3" t="s">
        <v>3047</v>
      </c>
      <c r="H2521" s="3" t="s">
        <v>3071</v>
      </c>
      <c r="I2521" s="3" t="s">
        <v>3536</v>
      </c>
      <c r="J2521" s="4">
        <v>34.110236</v>
      </c>
      <c r="K2521" s="4">
        <v>11.905388</v>
      </c>
      <c r="L2521" s="4">
        <v>11.641321</v>
      </c>
      <c r="M2521" s="4">
        <v>4.5934660000000003</v>
      </c>
      <c r="N2521" s="4">
        <v>29.284732000000002</v>
      </c>
      <c r="O2521" s="4">
        <v>15.305536</v>
      </c>
      <c r="P2521" s="4">
        <v>3.0401259999999999</v>
      </c>
      <c r="Q2521" s="4">
        <v>12.156093</v>
      </c>
      <c r="R2521" s="4">
        <v>17.183095000000002</v>
      </c>
      <c r="S2521" s="3" t="s">
        <v>7274</v>
      </c>
      <c r="T2521" s="4">
        <v>42.58</v>
      </c>
      <c r="U2521" s="4">
        <v>1116.7686532</v>
      </c>
      <c r="V2521" s="10">
        <v>1460.0926529999999</v>
      </c>
      <c r="W2521" s="4">
        <v>1.7379051197745401</v>
      </c>
      <c r="X2521" s="4">
        <v>42.8904</v>
      </c>
      <c r="Y2521" s="4">
        <v>30.465</v>
      </c>
      <c r="Z2521" s="4">
        <v>29.284732000000002</v>
      </c>
      <c r="AA2521" s="10">
        <v>21.8358974358</v>
      </c>
      <c r="AB2521" s="10">
        <v>23.921348314599999</v>
      </c>
      <c r="AC2521" s="4">
        <v>2.2205789999999999</v>
      </c>
      <c r="AD2521" s="4">
        <v>2.1560793933236999</v>
      </c>
      <c r="AE2521" s="4">
        <v>2.2129170883192999</v>
      </c>
      <c r="AF2521" s="4">
        <v>12.156093</v>
      </c>
      <c r="AG2521" s="4">
        <v>11.9007625214974</v>
      </c>
      <c r="AH2521" s="4">
        <v>11.9960945577337</v>
      </c>
      <c r="AI2521" s="4">
        <v>3.0401259999999999</v>
      </c>
      <c r="AJ2521" s="4" t="s">
        <v>2924</v>
      </c>
    </row>
    <row r="2522" spans="1:36" hidden="1" x14ac:dyDescent="0.3">
      <c r="A2522" s="1" t="s">
        <v>2516</v>
      </c>
      <c r="B2522" s="2">
        <v>4989049</v>
      </c>
      <c r="C2522" s="3" t="s">
        <v>2936</v>
      </c>
      <c r="D2522" s="4">
        <v>2090.0886805</v>
      </c>
      <c r="E2522" s="3" t="s">
        <v>2937</v>
      </c>
      <c r="F2522" s="3" t="s">
        <v>2938</v>
      </c>
      <c r="G2522" s="3" t="s">
        <v>3047</v>
      </c>
      <c r="H2522" s="3" t="s">
        <v>3104</v>
      </c>
      <c r="I2522" s="3" t="s">
        <v>3895</v>
      </c>
      <c r="J2522" s="4">
        <v>77.923118000000002</v>
      </c>
      <c r="K2522" s="4">
        <v>43.890327999999997</v>
      </c>
      <c r="L2522" s="4">
        <v>27.633091</v>
      </c>
      <c r="M2522" s="4">
        <v>2.3337940000000001</v>
      </c>
      <c r="N2522" s="4">
        <v>13.432084</v>
      </c>
      <c r="O2522" s="4" t="s">
        <v>2924</v>
      </c>
      <c r="P2522" s="4">
        <v>1.507987</v>
      </c>
      <c r="Q2522" s="4">
        <v>8.0798550000000002</v>
      </c>
      <c r="R2522" s="4">
        <v>127.19077900000001</v>
      </c>
      <c r="S2522" s="3" t="s">
        <v>7275</v>
      </c>
      <c r="T2522" s="4">
        <v>66.650000000000006</v>
      </c>
      <c r="U2522" s="4">
        <v>2090.0886805</v>
      </c>
      <c r="V2522" s="10">
        <v>3742.5886799999998</v>
      </c>
      <c r="W2522" s="4">
        <v>1.80045011252813</v>
      </c>
      <c r="X2522" s="4">
        <v>67.22</v>
      </c>
      <c r="Y2522" s="4">
        <v>36.225000000000001</v>
      </c>
      <c r="Z2522" s="4">
        <v>13.432084</v>
      </c>
      <c r="AA2522" s="10">
        <v>13.3969849246</v>
      </c>
      <c r="AB2522" s="10">
        <v>13.3969849246</v>
      </c>
      <c r="AC2522" s="4">
        <v>1.0558270000000001</v>
      </c>
      <c r="AD2522" s="4">
        <v>1.0561536104528</v>
      </c>
      <c r="AE2522" s="4">
        <v>1.0561536104528</v>
      </c>
      <c r="AF2522" s="4">
        <v>8.0798550000000002</v>
      </c>
      <c r="AG2522" s="4">
        <v>8.1110167623491005</v>
      </c>
      <c r="AH2522" s="4">
        <v>8.1110167623491005</v>
      </c>
      <c r="AI2522" s="4">
        <v>1.507987</v>
      </c>
      <c r="AJ2522" s="4">
        <v>1.709632</v>
      </c>
    </row>
    <row r="2523" spans="1:36" hidden="1" x14ac:dyDescent="0.3">
      <c r="A2523" s="1" t="s">
        <v>2517</v>
      </c>
      <c r="B2523" s="2">
        <v>4963259</v>
      </c>
      <c r="C2523" s="3" t="s">
        <v>2919</v>
      </c>
      <c r="D2523" s="4">
        <v>854.29410984000003</v>
      </c>
      <c r="E2523" s="3" t="s">
        <v>2946</v>
      </c>
      <c r="F2523" s="3" t="s">
        <v>2947</v>
      </c>
      <c r="G2523" s="3" t="s">
        <v>2985</v>
      </c>
      <c r="H2523" s="3" t="s">
        <v>2986</v>
      </c>
      <c r="I2523" s="3" t="s">
        <v>3291</v>
      </c>
      <c r="J2523" s="4">
        <v>36.568151999999998</v>
      </c>
      <c r="K2523" s="4">
        <v>20.279720000000001</v>
      </c>
      <c r="L2523" s="4">
        <v>22.274882000000002</v>
      </c>
      <c r="M2523" s="4">
        <v>2.1108180000000001</v>
      </c>
      <c r="N2523" s="4">
        <v>25.377049</v>
      </c>
      <c r="O2523" s="4">
        <v>17.461929000000001</v>
      </c>
      <c r="P2523" s="4">
        <v>7.7014930000000001</v>
      </c>
      <c r="Q2523" s="4">
        <v>14.509613</v>
      </c>
      <c r="R2523" s="4">
        <v>17.586642999999999</v>
      </c>
      <c r="S2523" s="3" t="s">
        <v>7276</v>
      </c>
      <c r="T2523" s="4">
        <v>30.96</v>
      </c>
      <c r="U2523" s="4">
        <v>854.29410984000003</v>
      </c>
      <c r="V2523" s="10">
        <v>867.28310899999997</v>
      </c>
      <c r="W2523" s="4">
        <v>1.42118863049096</v>
      </c>
      <c r="X2523" s="4">
        <v>32.340000000000003</v>
      </c>
      <c r="Y2523" s="4">
        <v>20.23</v>
      </c>
      <c r="Z2523" s="4">
        <v>25.377049</v>
      </c>
      <c r="AA2523" s="10">
        <v>18.283824484699998</v>
      </c>
      <c r="AB2523" s="10">
        <v>19.190122293600002</v>
      </c>
      <c r="AC2523" s="4">
        <v>2.8838400000000002</v>
      </c>
      <c r="AD2523" s="4">
        <v>2.6968177645796998</v>
      </c>
      <c r="AE2523" s="4">
        <v>2.7953564817725001</v>
      </c>
      <c r="AF2523" s="4">
        <v>14.509613</v>
      </c>
      <c r="AG2523" s="4">
        <v>12.2035327896302</v>
      </c>
      <c r="AH2523" s="4">
        <v>13.2901329299682</v>
      </c>
      <c r="AI2523" s="4">
        <v>7.7014930000000001</v>
      </c>
      <c r="AJ2523" s="4">
        <v>45.663716999999998</v>
      </c>
    </row>
    <row r="2524" spans="1:36" hidden="1" x14ac:dyDescent="0.3">
      <c r="A2524" s="1" t="s">
        <v>2518</v>
      </c>
      <c r="B2524" s="2">
        <v>4910622</v>
      </c>
      <c r="C2524" s="3" t="s">
        <v>2919</v>
      </c>
      <c r="D2524" s="4">
        <v>743.1996312</v>
      </c>
      <c r="E2524" s="3" t="s">
        <v>3007</v>
      </c>
      <c r="F2524" s="3" t="s">
        <v>3008</v>
      </c>
      <c r="G2524" s="3" t="s">
        <v>3009</v>
      </c>
      <c r="H2524" s="3" t="s">
        <v>3010</v>
      </c>
      <c r="I2524" s="3" t="s">
        <v>3412</v>
      </c>
      <c r="J2524" s="4">
        <v>-25.294651000000002</v>
      </c>
      <c r="K2524" s="4">
        <v>34.201954000000001</v>
      </c>
      <c r="L2524" s="4">
        <v>-3.3997660000000001</v>
      </c>
      <c r="M2524" s="4">
        <v>13.812155000000001</v>
      </c>
      <c r="N2524" s="4" t="s">
        <v>2924</v>
      </c>
      <c r="O2524" s="4">
        <v>12.503793999999999</v>
      </c>
      <c r="P2524" s="4">
        <v>0.76880000000000004</v>
      </c>
      <c r="Q2524" s="4">
        <v>9.8813329999999997</v>
      </c>
      <c r="R2524" s="4">
        <v>10.815868999999999</v>
      </c>
      <c r="S2524" s="3" t="s">
        <v>7277</v>
      </c>
      <c r="T2524" s="5" t="s">
        <v>6479</v>
      </c>
      <c r="U2524" s="4">
        <v>743.1996312</v>
      </c>
      <c r="V2524" s="10">
        <v>1502.7136310000001</v>
      </c>
      <c r="W2524" s="4" t="s">
        <v>2935</v>
      </c>
      <c r="X2524" s="5" t="s">
        <v>7278</v>
      </c>
      <c r="Y2524" s="5" t="s">
        <v>7279</v>
      </c>
      <c r="Z2524" s="4" t="s">
        <v>2924</v>
      </c>
      <c r="AA2524" s="10">
        <v>17.789291882499999</v>
      </c>
      <c r="AB2524" s="10">
        <v>19.420221541299998</v>
      </c>
      <c r="AC2524" s="4">
        <v>0.88091600000000003</v>
      </c>
      <c r="AD2524" s="4">
        <v>0.88332317837340002</v>
      </c>
      <c r="AE2524" s="4">
        <v>0.8894825821333</v>
      </c>
      <c r="AF2524" s="4">
        <v>9.8813329999999997</v>
      </c>
      <c r="AG2524" s="4">
        <v>9.0787545115447994</v>
      </c>
      <c r="AH2524" s="4">
        <v>9.3484943691805</v>
      </c>
      <c r="AI2524" s="4">
        <v>0.76880000000000004</v>
      </c>
      <c r="AJ2524" s="4" t="s">
        <v>2924</v>
      </c>
    </row>
    <row r="2525" spans="1:36" hidden="1" x14ac:dyDescent="0.3">
      <c r="A2525" s="1" t="s">
        <v>2519</v>
      </c>
      <c r="B2525" s="2">
        <v>103541</v>
      </c>
      <c r="C2525" s="3" t="s">
        <v>2936</v>
      </c>
      <c r="D2525" s="4">
        <v>5895.0562235999996</v>
      </c>
      <c r="E2525" s="3" t="s">
        <v>2930</v>
      </c>
      <c r="F2525" s="3" t="s">
        <v>2958</v>
      </c>
      <c r="G2525" s="3" t="s">
        <v>2958</v>
      </c>
      <c r="H2525" s="3" t="s">
        <v>3118</v>
      </c>
      <c r="I2525" s="3" t="s">
        <v>3133</v>
      </c>
      <c r="J2525" s="4">
        <v>34.484175999999998</v>
      </c>
      <c r="K2525" s="4">
        <v>20.675666</v>
      </c>
      <c r="L2525" s="4">
        <v>8.4664850000000005</v>
      </c>
      <c r="M2525" s="4">
        <v>7.3403999999999997E-2</v>
      </c>
      <c r="N2525" s="4">
        <v>16.262425447316101</v>
      </c>
      <c r="O2525" s="4">
        <v>8.7959705046093504</v>
      </c>
      <c r="P2525" s="4">
        <v>2.046637</v>
      </c>
      <c r="Q2525" s="4">
        <v>12.174988000000001</v>
      </c>
      <c r="R2525" s="4">
        <v>11.47077</v>
      </c>
      <c r="S2525" s="3" t="s">
        <v>7280</v>
      </c>
      <c r="T2525" s="5" t="s">
        <v>6909</v>
      </c>
      <c r="U2525" s="4">
        <v>5895.0562235999996</v>
      </c>
      <c r="V2525" s="10">
        <v>6251.8562229999998</v>
      </c>
      <c r="W2525" s="4">
        <v>2.0782396088019599</v>
      </c>
      <c r="X2525" s="4">
        <v>165.27500000000001</v>
      </c>
      <c r="Y2525" s="4">
        <v>119.36</v>
      </c>
      <c r="Z2525" s="4">
        <v>16.36</v>
      </c>
      <c r="AA2525" s="10">
        <v>12.714992966300001</v>
      </c>
      <c r="AB2525" s="10">
        <v>14.336201449900001</v>
      </c>
      <c r="AC2525" s="4">
        <v>1.0113160000000001</v>
      </c>
      <c r="AD2525" s="4">
        <v>0.99390420384089995</v>
      </c>
      <c r="AE2525" s="4">
        <v>1.0313928004688999</v>
      </c>
      <c r="AF2525" s="4">
        <v>12.174988000000001</v>
      </c>
      <c r="AG2525" s="4" t="s">
        <v>2935</v>
      </c>
      <c r="AH2525" s="4" t="s">
        <v>2935</v>
      </c>
      <c r="AI2525" s="4">
        <v>2.046637</v>
      </c>
      <c r="AJ2525" s="4">
        <v>2.1822349999999999</v>
      </c>
    </row>
    <row r="2526" spans="1:36" hidden="1" x14ac:dyDescent="0.3">
      <c r="A2526" s="1" t="s">
        <v>2520</v>
      </c>
      <c r="B2526" s="2">
        <v>103647</v>
      </c>
      <c r="C2526" s="3" t="s">
        <v>2936</v>
      </c>
      <c r="D2526" s="4">
        <v>34995.6409164</v>
      </c>
      <c r="E2526" s="3" t="s">
        <v>2930</v>
      </c>
      <c r="F2526" s="3" t="s">
        <v>2958</v>
      </c>
      <c r="G2526" s="3" t="s">
        <v>2958</v>
      </c>
      <c r="H2526" s="3" t="s">
        <v>3118</v>
      </c>
      <c r="I2526" s="3" t="s">
        <v>3119</v>
      </c>
      <c r="J2526" s="4">
        <v>54.472169000000001</v>
      </c>
      <c r="K2526" s="4">
        <v>8.1139170000000007</v>
      </c>
      <c r="L2526" s="4">
        <v>0.54972500000000002</v>
      </c>
      <c r="M2526" s="4">
        <v>2.3484530000000001</v>
      </c>
      <c r="N2526" s="4">
        <v>12.0961923847695</v>
      </c>
      <c r="O2526" s="4">
        <v>6.72783899447768</v>
      </c>
      <c r="P2526" s="4">
        <v>2.1055199999999998</v>
      </c>
      <c r="Q2526" s="4">
        <v>9.2123340000000002</v>
      </c>
      <c r="R2526" s="4">
        <v>9.0551270000000006</v>
      </c>
      <c r="S2526" s="3" t="s">
        <v>7281</v>
      </c>
      <c r="T2526" s="4">
        <v>120.72</v>
      </c>
      <c r="U2526" s="4">
        <v>34995.6409164</v>
      </c>
      <c r="V2526" s="10">
        <v>39465.640915999997</v>
      </c>
      <c r="W2526" s="4">
        <v>1.72299536116634</v>
      </c>
      <c r="X2526" s="4">
        <v>123.23</v>
      </c>
      <c r="Y2526" s="4">
        <v>76.650000000000006</v>
      </c>
      <c r="Z2526" s="4">
        <v>12.103469</v>
      </c>
      <c r="AA2526" s="10">
        <v>10.6849824306</v>
      </c>
      <c r="AB2526" s="10">
        <v>11.889636751499999</v>
      </c>
      <c r="AC2526" s="4">
        <v>1.5130209999999999</v>
      </c>
      <c r="AD2526" s="4">
        <v>1.4017805366261999</v>
      </c>
      <c r="AE2526" s="4">
        <v>1.4891745108940999</v>
      </c>
      <c r="AF2526" s="4">
        <v>9.2123340000000002</v>
      </c>
      <c r="AG2526" s="4" t="s">
        <v>2935</v>
      </c>
      <c r="AH2526" s="4" t="s">
        <v>2935</v>
      </c>
      <c r="AI2526" s="4">
        <v>2.1055199999999998</v>
      </c>
      <c r="AJ2526" s="4">
        <v>2.4883030000000002</v>
      </c>
    </row>
    <row r="2527" spans="1:36" hidden="1" x14ac:dyDescent="0.3">
      <c r="A2527" s="1" t="s">
        <v>2521</v>
      </c>
      <c r="B2527" s="2">
        <v>4914369</v>
      </c>
      <c r="C2527" s="3" t="s">
        <v>2936</v>
      </c>
      <c r="D2527" s="4">
        <v>35373.634197120002</v>
      </c>
      <c r="E2527" s="3" t="s">
        <v>3007</v>
      </c>
      <c r="F2527" s="3" t="s">
        <v>3008</v>
      </c>
      <c r="G2527" s="3" t="s">
        <v>3009</v>
      </c>
      <c r="H2527" s="3" t="s">
        <v>3010</v>
      </c>
      <c r="I2527" s="3" t="s">
        <v>3896</v>
      </c>
      <c r="J2527" s="4">
        <v>-8.8011269999999993</v>
      </c>
      <c r="K2527" s="4">
        <v>-10.610554</v>
      </c>
      <c r="L2527" s="4">
        <v>-4.7201180000000003</v>
      </c>
      <c r="M2527" s="4">
        <v>2.275919</v>
      </c>
      <c r="N2527" s="4">
        <v>20.104658000000001</v>
      </c>
      <c r="O2527" s="4">
        <v>21.509782000000001</v>
      </c>
      <c r="P2527" s="4">
        <v>8.4120109999999997</v>
      </c>
      <c r="Q2527" s="4">
        <v>13.449612999999999</v>
      </c>
      <c r="R2527" s="4">
        <v>35.474096000000003</v>
      </c>
      <c r="S2527" s="3" t="s">
        <v>7282</v>
      </c>
      <c r="T2527" s="4">
        <v>174.81</v>
      </c>
      <c r="U2527" s="4">
        <v>35373.634197120002</v>
      </c>
      <c r="V2527" s="10">
        <v>40402.907197</v>
      </c>
      <c r="W2527" s="4">
        <v>3.13483210342658</v>
      </c>
      <c r="X2527" s="4">
        <v>211.92</v>
      </c>
      <c r="Y2527" s="4">
        <v>168.16</v>
      </c>
      <c r="Z2527" s="4">
        <v>20.104658000000001</v>
      </c>
      <c r="AA2527" s="10">
        <v>20.923802456099999</v>
      </c>
      <c r="AB2527" s="10">
        <v>19.317793786599999</v>
      </c>
      <c r="AC2527" s="4">
        <v>3.6824210000000002</v>
      </c>
      <c r="AD2527" s="4">
        <v>3.5475077642245001</v>
      </c>
      <c r="AE2527" s="4">
        <v>3.6191972142964999</v>
      </c>
      <c r="AF2527" s="4">
        <v>13.449612999999999</v>
      </c>
      <c r="AG2527" s="4">
        <v>14.779341181086499</v>
      </c>
      <c r="AH2527" s="4">
        <v>13.805545793390699</v>
      </c>
      <c r="AI2527" s="4">
        <v>8.4120109999999997</v>
      </c>
      <c r="AJ2527" s="4" t="s">
        <v>2924</v>
      </c>
    </row>
    <row r="2528" spans="1:36" hidden="1" x14ac:dyDescent="0.3">
      <c r="A2528" s="1" t="s">
        <v>2522</v>
      </c>
      <c r="B2528" s="2">
        <v>4004135</v>
      </c>
      <c r="C2528" s="3" t="s">
        <v>2936</v>
      </c>
      <c r="D2528" s="4">
        <v>417212.29703999998</v>
      </c>
      <c r="E2528" s="3" t="s">
        <v>2925</v>
      </c>
      <c r="F2528" s="3" t="s">
        <v>2926</v>
      </c>
      <c r="G2528" s="3" t="s">
        <v>2927</v>
      </c>
      <c r="H2528" s="3" t="s">
        <v>3266</v>
      </c>
      <c r="I2528" s="3" t="s">
        <v>3191</v>
      </c>
      <c r="J2528" s="4">
        <v>35.178629000000001</v>
      </c>
      <c r="K2528" s="4">
        <v>14.955113000000001</v>
      </c>
      <c r="L2528" s="4">
        <v>4.5166110000000002</v>
      </c>
      <c r="M2528" s="4">
        <v>2.8957809999999999</v>
      </c>
      <c r="N2528" s="4">
        <v>28.536486</v>
      </c>
      <c r="O2528" s="4">
        <v>25.002977000000001</v>
      </c>
      <c r="P2528" s="4">
        <v>72.078255999999996</v>
      </c>
      <c r="Q2528" s="4">
        <v>17.931918</v>
      </c>
      <c r="R2528" s="4">
        <v>36.033515999999999</v>
      </c>
      <c r="S2528" s="3" t="s">
        <v>7283</v>
      </c>
      <c r="T2528" s="4">
        <v>420</v>
      </c>
      <c r="U2528" s="4">
        <v>417212.29703999998</v>
      </c>
      <c r="V2528" s="10">
        <v>479813.29703999998</v>
      </c>
      <c r="W2528" s="4">
        <v>2.1428571428571401</v>
      </c>
      <c r="X2528" s="4">
        <v>421.56</v>
      </c>
      <c r="Y2528" s="4">
        <v>308.31</v>
      </c>
      <c r="Z2528" s="4">
        <v>28.536486</v>
      </c>
      <c r="AA2528" s="10">
        <v>26.930327395799999</v>
      </c>
      <c r="AB2528" s="10">
        <v>27.795959129300002</v>
      </c>
      <c r="AC2528" s="4">
        <v>3.1036589999999999</v>
      </c>
      <c r="AD2528" s="4">
        <v>2.9154103733361998</v>
      </c>
      <c r="AE2528" s="4">
        <v>3.0305786223223001</v>
      </c>
      <c r="AF2528" s="4">
        <v>17.931918</v>
      </c>
      <c r="AG2528" s="4">
        <v>18.475629636764101</v>
      </c>
      <c r="AH2528" s="4">
        <v>19.039837842726801</v>
      </c>
      <c r="AI2528" s="4">
        <v>72.078255999999996</v>
      </c>
      <c r="AJ2528" s="4" t="s">
        <v>2924</v>
      </c>
    </row>
    <row r="2529" spans="1:36" hidden="1" x14ac:dyDescent="0.3">
      <c r="A2529" s="1" t="s">
        <v>2523</v>
      </c>
      <c r="B2529" s="2">
        <v>6290338</v>
      </c>
      <c r="C2529" s="3" t="s">
        <v>2919</v>
      </c>
      <c r="D2529" s="4">
        <v>822.83512474999998</v>
      </c>
      <c r="E2529" s="3" t="s">
        <v>3007</v>
      </c>
      <c r="F2529" s="3" t="s">
        <v>3256</v>
      </c>
      <c r="G2529" s="3" t="s">
        <v>3257</v>
      </c>
      <c r="H2529" s="3" t="s">
        <v>3257</v>
      </c>
      <c r="I2529" s="3" t="s">
        <v>3426</v>
      </c>
      <c r="J2529" s="4">
        <v>312.65822800000001</v>
      </c>
      <c r="K2529" s="4">
        <v>87.356322000000006</v>
      </c>
      <c r="L2529" s="4">
        <v>120.27027</v>
      </c>
      <c r="M2529" s="4">
        <v>17.945007</v>
      </c>
      <c r="N2529" s="4" t="s">
        <v>2924</v>
      </c>
      <c r="O2529" s="4">
        <v>28.697182999999999</v>
      </c>
      <c r="P2529" s="4">
        <v>6.1602420000000002</v>
      </c>
      <c r="Q2529" s="4" t="s">
        <v>2924</v>
      </c>
      <c r="R2529" s="4">
        <v>21.824151000000001</v>
      </c>
      <c r="S2529" s="3" t="s">
        <v>7284</v>
      </c>
      <c r="T2529" s="5" t="s">
        <v>6836</v>
      </c>
      <c r="U2529" s="4">
        <v>822.83512474999998</v>
      </c>
      <c r="V2529" s="10">
        <v>793.18512399999997</v>
      </c>
      <c r="W2529" s="4" t="s">
        <v>2935</v>
      </c>
      <c r="X2529" s="5" t="s">
        <v>7285</v>
      </c>
      <c r="Y2529" s="4">
        <v>1.83</v>
      </c>
      <c r="Z2529" s="4" t="s">
        <v>2924</v>
      </c>
      <c r="AA2529" s="10" t="s">
        <v>2924</v>
      </c>
      <c r="AB2529" s="10" t="s">
        <v>2924</v>
      </c>
      <c r="AC2529" s="4">
        <v>2.1509109999999998</v>
      </c>
      <c r="AD2529" s="4">
        <v>2.0233772411708002</v>
      </c>
      <c r="AE2529" s="4">
        <v>2.1157612632856999</v>
      </c>
      <c r="AF2529" s="4" t="s">
        <v>2924</v>
      </c>
      <c r="AG2529" s="4">
        <v>34.349955351149603</v>
      </c>
      <c r="AH2529" s="4">
        <v>37.640519839944098</v>
      </c>
      <c r="AI2529" s="4">
        <v>6.1602420000000002</v>
      </c>
      <c r="AJ2529" s="4">
        <v>6.2788909999999998</v>
      </c>
    </row>
    <row r="2530" spans="1:36" hidden="1" x14ac:dyDescent="0.3">
      <c r="A2530" s="1" t="s">
        <v>2524</v>
      </c>
      <c r="B2530" s="2">
        <v>5721392</v>
      </c>
      <c r="C2530" s="3" t="s">
        <v>2936</v>
      </c>
      <c r="D2530" s="4">
        <v>641.23221599999999</v>
      </c>
      <c r="E2530" s="3" t="s">
        <v>2930</v>
      </c>
      <c r="F2530" s="3" t="s">
        <v>2954</v>
      </c>
      <c r="G2530" s="3" t="s">
        <v>2955</v>
      </c>
      <c r="H2530" s="3" t="s">
        <v>2956</v>
      </c>
      <c r="I2530" s="3"/>
      <c r="J2530" s="4">
        <v>1.4836800000000001</v>
      </c>
      <c r="K2530" s="4">
        <v>-9.5238099999999992</v>
      </c>
      <c r="L2530" s="4">
        <v>-6.6084110000000003</v>
      </c>
      <c r="M2530" s="4">
        <v>-1.440922</v>
      </c>
      <c r="N2530" s="4">
        <v>3.7352560000000001</v>
      </c>
      <c r="O2530" s="4" t="s">
        <v>2935</v>
      </c>
      <c r="P2530" s="4">
        <v>0.85783100000000001</v>
      </c>
      <c r="Q2530" s="4" t="s">
        <v>2935</v>
      </c>
      <c r="R2530" s="4" t="s">
        <v>2935</v>
      </c>
      <c r="S2530" s="3" t="s">
        <v>7286</v>
      </c>
      <c r="T2530" s="4">
        <v>17.100000000000001</v>
      </c>
      <c r="U2530" s="4">
        <v>641.23221599999999</v>
      </c>
      <c r="V2530" s="10">
        <v>634.99003600000003</v>
      </c>
      <c r="W2530" s="4">
        <v>13.4502923976608</v>
      </c>
      <c r="X2530" s="4">
        <v>21.25</v>
      </c>
      <c r="Y2530" s="4">
        <v>16.62</v>
      </c>
      <c r="Z2530" s="4">
        <v>3.7352560000000001</v>
      </c>
      <c r="AA2530" s="10" t="s">
        <v>2935</v>
      </c>
      <c r="AB2530" s="10" t="s">
        <v>2935</v>
      </c>
      <c r="AC2530" s="4">
        <v>128.81515099999999</v>
      </c>
      <c r="AD2530" s="4" t="s">
        <v>2935</v>
      </c>
      <c r="AE2530" s="4" t="s">
        <v>2935</v>
      </c>
      <c r="AF2530" s="4" t="s">
        <v>2935</v>
      </c>
      <c r="AG2530" s="4" t="s">
        <v>2935</v>
      </c>
      <c r="AH2530" s="4" t="s">
        <v>2935</v>
      </c>
      <c r="AI2530" s="4">
        <v>0.85783100000000001</v>
      </c>
      <c r="AJ2530" s="4">
        <v>0.85783100000000001</v>
      </c>
    </row>
    <row r="2531" spans="1:36" hidden="1" x14ac:dyDescent="0.3">
      <c r="A2531" s="1" t="s">
        <v>2525</v>
      </c>
      <c r="B2531" s="2">
        <v>4021612</v>
      </c>
      <c r="C2531" s="3" t="s">
        <v>2936</v>
      </c>
      <c r="D2531" s="4">
        <v>11018.804920439999</v>
      </c>
      <c r="E2531" s="3" t="s">
        <v>3107</v>
      </c>
      <c r="F2531" s="3" t="s">
        <v>3108</v>
      </c>
      <c r="G2531" s="3" t="s">
        <v>3328</v>
      </c>
      <c r="H2531" s="3" t="s">
        <v>3436</v>
      </c>
      <c r="I2531" s="3" t="s">
        <v>3437</v>
      </c>
      <c r="J2531" s="4">
        <v>-3.3964729999999999</v>
      </c>
      <c r="K2531" s="4">
        <v>-6.5698040000000004</v>
      </c>
      <c r="L2531" s="4">
        <v>-0.67159199999999997</v>
      </c>
      <c r="M2531" s="4">
        <v>9.1915840000000006</v>
      </c>
      <c r="N2531" s="4">
        <v>13.867792</v>
      </c>
      <c r="O2531" s="4">
        <v>12.103109999999999</v>
      </c>
      <c r="P2531" s="4">
        <v>2.9574090000000002</v>
      </c>
      <c r="Q2531" s="4">
        <v>7.0523850000000001</v>
      </c>
      <c r="R2531" s="4">
        <v>19.272853999999999</v>
      </c>
      <c r="S2531" s="3" t="s">
        <v>7287</v>
      </c>
      <c r="T2531" s="4">
        <v>29.58</v>
      </c>
      <c r="U2531" s="4">
        <v>11018.804920439999</v>
      </c>
      <c r="V2531" s="10">
        <v>13873.80492</v>
      </c>
      <c r="W2531" s="4">
        <v>4.4624746450304302</v>
      </c>
      <c r="X2531" s="4">
        <v>35.17</v>
      </c>
      <c r="Y2531" s="4">
        <v>26.88</v>
      </c>
      <c r="Z2531" s="4">
        <v>13.867792</v>
      </c>
      <c r="AA2531" s="10">
        <v>10.733725234</v>
      </c>
      <c r="AB2531" s="10">
        <v>10.4660172876</v>
      </c>
      <c r="AC2531" s="4">
        <v>1.4855929999999999</v>
      </c>
      <c r="AD2531" s="4">
        <v>1.4922004883546001</v>
      </c>
      <c r="AE2531" s="4">
        <v>1.4913052029474001</v>
      </c>
      <c r="AF2531" s="4">
        <v>7.0523850000000001</v>
      </c>
      <c r="AG2531" s="4">
        <v>8.0493691448848992</v>
      </c>
      <c r="AH2531" s="4">
        <v>8.0130395715031995</v>
      </c>
      <c r="AI2531" s="4">
        <v>2.9574090000000002</v>
      </c>
      <c r="AJ2531" s="4" t="s">
        <v>2924</v>
      </c>
    </row>
    <row r="2532" spans="1:36" hidden="1" x14ac:dyDescent="0.3">
      <c r="A2532" s="1" t="s">
        <v>2526</v>
      </c>
      <c r="B2532" s="2">
        <v>4912995</v>
      </c>
      <c r="C2532" s="3" t="s">
        <v>2936</v>
      </c>
      <c r="D2532" s="4">
        <v>12055.8249526</v>
      </c>
      <c r="E2532" s="3" t="s">
        <v>3007</v>
      </c>
      <c r="F2532" s="3" t="s">
        <v>3008</v>
      </c>
      <c r="G2532" s="3" t="s">
        <v>3009</v>
      </c>
      <c r="H2532" s="3" t="s">
        <v>3010</v>
      </c>
      <c r="I2532" s="3" t="s">
        <v>3897</v>
      </c>
      <c r="J2532" s="4">
        <v>2.6485000000000002E-2</v>
      </c>
      <c r="K2532" s="4">
        <v>-6.4023130000000004</v>
      </c>
      <c r="L2532" s="4">
        <v>-3.738318</v>
      </c>
      <c r="M2532" s="4">
        <v>5.9670779999999999</v>
      </c>
      <c r="N2532" s="4">
        <v>15.973495</v>
      </c>
      <c r="O2532" s="4">
        <v>19.064446</v>
      </c>
      <c r="P2532" s="4">
        <v>1.551715</v>
      </c>
      <c r="Q2532" s="4">
        <v>9.8562759999999994</v>
      </c>
      <c r="R2532" s="4">
        <v>27.607904999999999</v>
      </c>
      <c r="S2532" s="3" t="s">
        <v>7288</v>
      </c>
      <c r="T2532" s="5" t="s">
        <v>7289</v>
      </c>
      <c r="U2532" s="4">
        <v>12055.8249526</v>
      </c>
      <c r="V2532" s="10">
        <v>20674.524952</v>
      </c>
      <c r="W2532" s="4">
        <v>3.8128861429832299</v>
      </c>
      <c r="X2532" s="4">
        <v>134.62</v>
      </c>
      <c r="Y2532" s="4">
        <v>105.69</v>
      </c>
      <c r="Z2532" s="4">
        <v>15.973495</v>
      </c>
      <c r="AA2532" s="10">
        <v>11.504640441899999</v>
      </c>
      <c r="AB2532" s="10">
        <v>11.585589694199999</v>
      </c>
      <c r="AC2532" s="4">
        <v>2.4326979999999998</v>
      </c>
      <c r="AD2532" s="4">
        <v>2.3189749668555999</v>
      </c>
      <c r="AE2532" s="4">
        <v>2.3252917448349999</v>
      </c>
      <c r="AF2532" s="4">
        <v>9.8562759999999994</v>
      </c>
      <c r="AG2532" s="4">
        <v>9.9626004550760001</v>
      </c>
      <c r="AH2532" s="4">
        <v>9.9491934396952004</v>
      </c>
      <c r="AI2532" s="4">
        <v>1.551715</v>
      </c>
      <c r="AJ2532" s="4" t="s">
        <v>2924</v>
      </c>
    </row>
    <row r="2533" spans="1:36" hidden="1" x14ac:dyDescent="0.3">
      <c r="A2533" s="1" t="s">
        <v>2527</v>
      </c>
      <c r="B2533" s="2">
        <v>4384788</v>
      </c>
      <c r="C2533" s="3" t="s">
        <v>2919</v>
      </c>
      <c r="D2533" s="4">
        <v>38463.853378139996</v>
      </c>
      <c r="E2533" s="3" t="s">
        <v>3007</v>
      </c>
      <c r="F2533" s="3" t="s">
        <v>3008</v>
      </c>
      <c r="G2533" s="3" t="s">
        <v>3009</v>
      </c>
      <c r="H2533" s="3" t="s">
        <v>3010</v>
      </c>
      <c r="I2533" s="3" t="s">
        <v>3412</v>
      </c>
      <c r="J2533" s="4">
        <v>-8.9582139999999999</v>
      </c>
      <c r="K2533" s="4">
        <v>-10.44482</v>
      </c>
      <c r="L2533" s="4">
        <v>-10.746352</v>
      </c>
      <c r="M2533" s="4">
        <v>2.1515740000000001</v>
      </c>
      <c r="N2533" s="4">
        <v>28.529147999999999</v>
      </c>
      <c r="O2533" s="4">
        <v>12.878543000000001</v>
      </c>
      <c r="P2533" s="4">
        <v>0.795767</v>
      </c>
      <c r="Q2533" s="4">
        <v>7.9090579999999999</v>
      </c>
      <c r="R2533" s="4">
        <v>18.606231999999999</v>
      </c>
      <c r="S2533" s="3" t="s">
        <v>7290</v>
      </c>
      <c r="T2533" s="4">
        <v>31.81</v>
      </c>
      <c r="U2533" s="4">
        <v>38463.853378139996</v>
      </c>
      <c r="V2533" s="10">
        <v>57411.853378</v>
      </c>
      <c r="W2533" s="4">
        <v>5.0298648223829003</v>
      </c>
      <c r="X2533" s="4">
        <v>38.96</v>
      </c>
      <c r="Y2533" s="4">
        <v>30.4</v>
      </c>
      <c r="Z2533" s="4">
        <v>28.529147999999999</v>
      </c>
      <c r="AA2533" s="10">
        <v>10.5136171337</v>
      </c>
      <c r="AB2533" s="10">
        <v>10.5711968947</v>
      </c>
      <c r="AC2533" s="4">
        <v>2.1971620000000001</v>
      </c>
      <c r="AD2533" s="4">
        <v>2.2132802674916001</v>
      </c>
      <c r="AE2533" s="4">
        <v>2.2082886684442999</v>
      </c>
      <c r="AF2533" s="4">
        <v>7.9090579999999999</v>
      </c>
      <c r="AG2533" s="4">
        <v>9.0008906499051005</v>
      </c>
      <c r="AH2533" s="4">
        <v>9.0080286901393993</v>
      </c>
      <c r="AI2533" s="4">
        <v>0.795767</v>
      </c>
      <c r="AJ2533" s="4" t="s">
        <v>2924</v>
      </c>
    </row>
    <row r="2534" spans="1:36" hidden="1" x14ac:dyDescent="0.3">
      <c r="A2534" s="1" t="s">
        <v>2528</v>
      </c>
      <c r="B2534" s="2">
        <v>4004136</v>
      </c>
      <c r="C2534" s="3" t="s">
        <v>2936</v>
      </c>
      <c r="D2534" s="4">
        <v>42844.857383160001</v>
      </c>
      <c r="E2534" s="3" t="s">
        <v>3007</v>
      </c>
      <c r="F2534" s="3" t="s">
        <v>3075</v>
      </c>
      <c r="G2534" s="3" t="s">
        <v>3075</v>
      </c>
      <c r="H2534" s="3" t="s">
        <v>3076</v>
      </c>
      <c r="I2534" s="3" t="s">
        <v>3593</v>
      </c>
      <c r="J2534" s="4">
        <v>34.042552999999998</v>
      </c>
      <c r="K2534" s="4">
        <v>13.404826</v>
      </c>
      <c r="L2534" s="4">
        <v>4.9441790000000001</v>
      </c>
      <c r="M2534" s="4">
        <v>2.0682520000000002</v>
      </c>
      <c r="N2534" s="4">
        <v>15.502618</v>
      </c>
      <c r="O2534" s="4">
        <v>24.240687999999999</v>
      </c>
      <c r="P2534" s="4">
        <v>3.4251010000000002</v>
      </c>
      <c r="Q2534" s="4">
        <v>6.6347240000000003</v>
      </c>
      <c r="R2534" s="4">
        <v>26.212627999999999</v>
      </c>
      <c r="S2534" s="3" t="s">
        <v>7291</v>
      </c>
      <c r="T2534" s="4">
        <v>59.22</v>
      </c>
      <c r="U2534" s="4">
        <v>42844.857383160001</v>
      </c>
      <c r="V2534" s="10">
        <v>59433.857383000002</v>
      </c>
      <c r="W2534" s="4">
        <v>2.1614319486659901</v>
      </c>
      <c r="X2534" s="4">
        <v>60.344999999999999</v>
      </c>
      <c r="Y2534" s="4">
        <v>42.969799999999999</v>
      </c>
      <c r="Z2534" s="4">
        <v>15.502618</v>
      </c>
      <c r="AA2534" s="10">
        <v>13.0070943794</v>
      </c>
      <c r="AB2534" s="10">
        <v>13.325922542200001</v>
      </c>
      <c r="AC2534" s="4">
        <v>0.39569300000000002</v>
      </c>
      <c r="AD2534" s="4">
        <v>0.39532496610649998</v>
      </c>
      <c r="AE2534" s="4">
        <v>0.3985474740978</v>
      </c>
      <c r="AF2534" s="4">
        <v>6.6347240000000003</v>
      </c>
      <c r="AG2534" s="4">
        <v>7.4584380176952001</v>
      </c>
      <c r="AH2534" s="4">
        <v>7.5771860697691</v>
      </c>
      <c r="AI2534" s="4">
        <v>3.4251010000000002</v>
      </c>
      <c r="AJ2534" s="4">
        <v>4.7750360000000001</v>
      </c>
    </row>
    <row r="2535" spans="1:36" hidden="1" x14ac:dyDescent="0.3">
      <c r="A2535" s="1" t="s">
        <v>2529</v>
      </c>
      <c r="B2535" s="2">
        <v>6625184</v>
      </c>
      <c r="C2535" s="3" t="s">
        <v>2941</v>
      </c>
      <c r="D2535" s="4">
        <v>540.04157454000006</v>
      </c>
      <c r="E2535" s="3" t="s">
        <v>2925</v>
      </c>
      <c r="F2535" s="3" t="s">
        <v>2997</v>
      </c>
      <c r="G2535" s="3" t="s">
        <v>3250</v>
      </c>
      <c r="H2535" s="3" t="s">
        <v>3509</v>
      </c>
      <c r="I2535" s="3" t="s">
        <v>3898</v>
      </c>
      <c r="J2535" s="4">
        <v>77.272727000000003</v>
      </c>
      <c r="K2535" s="4">
        <v>48.714652999999998</v>
      </c>
      <c r="L2535" s="4">
        <v>19.442533000000001</v>
      </c>
      <c r="M2535" s="4">
        <v>11.895550999999999</v>
      </c>
      <c r="N2535" s="4">
        <v>58.830508000000002</v>
      </c>
      <c r="O2535" s="4">
        <v>29.845227999999999</v>
      </c>
      <c r="P2535" s="4">
        <v>2.6716440000000001</v>
      </c>
      <c r="Q2535" s="4">
        <v>9.5054090000000002</v>
      </c>
      <c r="R2535" s="4">
        <v>35.766894999999998</v>
      </c>
      <c r="S2535" s="3" t="s">
        <v>7292</v>
      </c>
      <c r="T2535" s="4">
        <v>34.71</v>
      </c>
      <c r="U2535" s="4">
        <v>540.04157454000006</v>
      </c>
      <c r="V2535" s="10">
        <v>650.33157400000005</v>
      </c>
      <c r="W2535" s="4" t="s">
        <v>2935</v>
      </c>
      <c r="X2535" s="4">
        <v>36.884999999999998</v>
      </c>
      <c r="Y2535" s="4">
        <v>18.21</v>
      </c>
      <c r="Z2535" s="4">
        <v>58.830508000000002</v>
      </c>
      <c r="AA2535" s="10">
        <v>25.806691449799999</v>
      </c>
      <c r="AB2535" s="10">
        <v>16.372641509400001</v>
      </c>
      <c r="AC2535" s="4">
        <v>0.93737999999999999</v>
      </c>
      <c r="AD2535" s="4">
        <v>0.88970696639699998</v>
      </c>
      <c r="AE2535" s="4">
        <v>0.91214331166960005</v>
      </c>
      <c r="AF2535" s="4">
        <v>9.5054090000000002</v>
      </c>
      <c r="AG2535" s="4">
        <v>12.847781509417601</v>
      </c>
      <c r="AH2535" s="4">
        <v>12.1146695508476</v>
      </c>
      <c r="AI2535" s="4">
        <v>2.6716440000000001</v>
      </c>
      <c r="AJ2535" s="4">
        <v>2.6925759999999999</v>
      </c>
    </row>
    <row r="2536" spans="1:36" hidden="1" x14ac:dyDescent="0.3">
      <c r="A2536" s="1" t="s">
        <v>2530</v>
      </c>
      <c r="B2536" s="2">
        <v>103120</v>
      </c>
      <c r="C2536" s="3" t="s">
        <v>2936</v>
      </c>
      <c r="D2536" s="4">
        <v>4447.4020042000002</v>
      </c>
      <c r="E2536" s="3" t="s">
        <v>2977</v>
      </c>
      <c r="F2536" s="3" t="s">
        <v>2978</v>
      </c>
      <c r="G2536" s="3" t="s">
        <v>2979</v>
      </c>
      <c r="H2536" s="3" t="s">
        <v>2979</v>
      </c>
      <c r="I2536" s="3" t="s">
        <v>2980</v>
      </c>
      <c r="J2536" s="4">
        <v>79.435851</v>
      </c>
      <c r="K2536" s="4">
        <v>31.466667000000001</v>
      </c>
      <c r="L2536" s="4">
        <v>7.7007099999999999</v>
      </c>
      <c r="M2536" s="4">
        <v>2.3352360000000001</v>
      </c>
      <c r="N2536" s="4">
        <v>54.7777777777778</v>
      </c>
      <c r="O2536" s="4">
        <v>15.370226000000001</v>
      </c>
      <c r="P2536" s="4">
        <v>1.774019</v>
      </c>
      <c r="Q2536" s="4">
        <v>23.552015999999998</v>
      </c>
      <c r="R2536" s="4">
        <v>25.001232000000002</v>
      </c>
      <c r="S2536" s="3" t="s">
        <v>7293</v>
      </c>
      <c r="T2536" s="4">
        <v>19.72</v>
      </c>
      <c r="U2536" s="4">
        <v>4447.4020042000002</v>
      </c>
      <c r="V2536" s="10">
        <v>8824.1160039999995</v>
      </c>
      <c r="W2536" s="4">
        <v>3.4482758620689702</v>
      </c>
      <c r="X2536" s="4">
        <v>20.399999999999999</v>
      </c>
      <c r="Y2536" s="4">
        <v>10.75</v>
      </c>
      <c r="Z2536" s="4">
        <v>55.083798999999999</v>
      </c>
      <c r="AA2536" s="10" t="s">
        <v>2924</v>
      </c>
      <c r="AB2536" s="10">
        <v>71.792631425600007</v>
      </c>
      <c r="AC2536" s="4">
        <v>11.194025999999999</v>
      </c>
      <c r="AD2536" s="4">
        <v>10.229605489507</v>
      </c>
      <c r="AE2536" s="4">
        <v>10.202056806580799</v>
      </c>
      <c r="AF2536" s="4">
        <v>23.552015999999998</v>
      </c>
      <c r="AG2536" s="4">
        <v>12.1037141947926</v>
      </c>
      <c r="AH2536" s="4">
        <v>13.0372975928536</v>
      </c>
      <c r="AI2536" s="4">
        <v>1.774019</v>
      </c>
      <c r="AJ2536" s="4">
        <v>1.8467880000000001</v>
      </c>
    </row>
    <row r="2537" spans="1:36" hidden="1" x14ac:dyDescent="0.3">
      <c r="A2537" s="1" t="s">
        <v>2531</v>
      </c>
      <c r="B2537" s="2">
        <v>4008749</v>
      </c>
      <c r="C2537" s="3" t="s">
        <v>2936</v>
      </c>
      <c r="D2537" s="4">
        <v>693.54912090000005</v>
      </c>
      <c r="E2537" s="3" t="s">
        <v>3107</v>
      </c>
      <c r="F2537" s="3" t="s">
        <v>3108</v>
      </c>
      <c r="G2537" s="3" t="s">
        <v>3212</v>
      </c>
      <c r="H2537" s="3" t="s">
        <v>3213</v>
      </c>
      <c r="I2537" s="3" t="s">
        <v>3388</v>
      </c>
      <c r="J2537" s="4">
        <v>53.092424999999999</v>
      </c>
      <c r="K2537" s="4">
        <v>59.869376000000003</v>
      </c>
      <c r="L2537" s="4">
        <v>33.758349000000003</v>
      </c>
      <c r="M2537" s="4">
        <v>1.2408090000000001</v>
      </c>
      <c r="N2537" s="4" t="s">
        <v>2924</v>
      </c>
      <c r="O2537" s="4">
        <v>37.722602999999999</v>
      </c>
      <c r="P2537" s="4">
        <v>1.500272</v>
      </c>
      <c r="Q2537" s="4">
        <v>9.3736960000000007</v>
      </c>
      <c r="R2537" s="4">
        <v>36.937195000000003</v>
      </c>
      <c r="S2537" s="3" t="s">
        <v>7294</v>
      </c>
      <c r="T2537" s="4">
        <v>22.03</v>
      </c>
      <c r="U2537" s="4">
        <v>693.54912090000005</v>
      </c>
      <c r="V2537" s="10">
        <v>1026.1291200000001</v>
      </c>
      <c r="W2537" s="4">
        <v>1.27099409895597</v>
      </c>
      <c r="X2537" s="4">
        <v>22.62</v>
      </c>
      <c r="Y2537" s="4">
        <v>9.56</v>
      </c>
      <c r="Z2537" s="4" t="s">
        <v>2924</v>
      </c>
      <c r="AA2537" s="10">
        <v>50.068181818100001</v>
      </c>
      <c r="AB2537" s="10" t="s">
        <v>2924</v>
      </c>
      <c r="AC2537" s="4">
        <v>1.531013</v>
      </c>
      <c r="AD2537" s="4">
        <v>1.3553321050586</v>
      </c>
      <c r="AE2537" s="4">
        <v>1.4185718031954999</v>
      </c>
      <c r="AF2537" s="4">
        <v>9.3736960000000007</v>
      </c>
      <c r="AG2537" s="4">
        <v>9.6269430421252</v>
      </c>
      <c r="AH2537" s="4">
        <v>10.3388324433249</v>
      </c>
      <c r="AI2537" s="4">
        <v>1.500272</v>
      </c>
      <c r="AJ2537" s="4">
        <v>1.7907660000000001</v>
      </c>
    </row>
    <row r="2538" spans="1:36" hidden="1" x14ac:dyDescent="0.3">
      <c r="A2538" s="1" t="s">
        <v>2532</v>
      </c>
      <c r="B2538" s="2">
        <v>4706100</v>
      </c>
      <c r="C2538" s="3" t="s">
        <v>2919</v>
      </c>
      <c r="D2538" s="4">
        <v>7647.2353412800003</v>
      </c>
      <c r="E2538" s="3" t="s">
        <v>2937</v>
      </c>
      <c r="F2538" s="3" t="s">
        <v>2938</v>
      </c>
      <c r="G2538" s="3" t="s">
        <v>3047</v>
      </c>
      <c r="H2538" s="3" t="s">
        <v>3071</v>
      </c>
      <c r="I2538" s="3" t="s">
        <v>3868</v>
      </c>
      <c r="J2538" s="4">
        <v>13.510061</v>
      </c>
      <c r="K2538" s="4">
        <v>1.8702970000000001</v>
      </c>
      <c r="L2538" s="4">
        <v>3.8725710000000002</v>
      </c>
      <c r="M2538" s="4">
        <v>4.5294119999999998</v>
      </c>
      <c r="N2538" s="4">
        <v>19.581267</v>
      </c>
      <c r="O2538" s="4">
        <v>11.726470000000001</v>
      </c>
      <c r="P2538" s="4">
        <v>2.1275390000000001</v>
      </c>
      <c r="Q2538" s="4">
        <v>10.908291999999999</v>
      </c>
      <c r="R2538" s="4">
        <v>15.390048</v>
      </c>
      <c r="S2538" s="3" t="s">
        <v>7295</v>
      </c>
      <c r="T2538" s="4">
        <v>142.16</v>
      </c>
      <c r="U2538" s="4">
        <v>7647.2353412800003</v>
      </c>
      <c r="V2538" s="10">
        <v>9468.9213409999993</v>
      </c>
      <c r="W2538" s="4" t="s">
        <v>2935</v>
      </c>
      <c r="X2538" s="4">
        <v>161.01499999999999</v>
      </c>
      <c r="Y2538" s="4">
        <v>118.41</v>
      </c>
      <c r="Z2538" s="4">
        <v>19.581267</v>
      </c>
      <c r="AA2538" s="10">
        <v>14.6874677136</v>
      </c>
      <c r="AB2538" s="10">
        <v>15.5628051584</v>
      </c>
      <c r="AC2538" s="4">
        <v>2.4468399999999999</v>
      </c>
      <c r="AD2538" s="4">
        <v>2.3923625826533002</v>
      </c>
      <c r="AE2538" s="4">
        <v>2.4552767561476001</v>
      </c>
      <c r="AF2538" s="4">
        <v>10.908291999999999</v>
      </c>
      <c r="AG2538" s="4">
        <v>10.4347296573702</v>
      </c>
      <c r="AH2538" s="4">
        <v>11.281458844023</v>
      </c>
      <c r="AI2538" s="4">
        <v>2.1275390000000001</v>
      </c>
      <c r="AJ2538" s="4" t="s">
        <v>2924</v>
      </c>
    </row>
    <row r="2539" spans="1:36" hidden="1" x14ac:dyDescent="0.3">
      <c r="A2539" s="1" t="s">
        <v>2533</v>
      </c>
      <c r="B2539" s="2">
        <v>4097833</v>
      </c>
      <c r="C2539" s="3" t="s">
        <v>2936</v>
      </c>
      <c r="D2539" s="4">
        <v>8268.3066383999994</v>
      </c>
      <c r="E2539" s="3" t="s">
        <v>3033</v>
      </c>
      <c r="F2539" s="3" t="s">
        <v>3033</v>
      </c>
      <c r="G2539" s="3" t="s">
        <v>3034</v>
      </c>
      <c r="H2539" s="3" t="s">
        <v>3377</v>
      </c>
      <c r="I2539" s="3" t="s">
        <v>3425</v>
      </c>
      <c r="J2539" s="4">
        <v>-28.508652000000001</v>
      </c>
      <c r="K2539" s="4">
        <v>-6.3669070000000003</v>
      </c>
      <c r="L2539" s="4">
        <v>-1.550681</v>
      </c>
      <c r="M2539" s="4">
        <v>-1.3267629999999999</v>
      </c>
      <c r="N2539" s="4">
        <v>22.615117000000001</v>
      </c>
      <c r="O2539" s="4">
        <v>27.809829000000001</v>
      </c>
      <c r="P2539" s="4">
        <v>0.70069199999999998</v>
      </c>
      <c r="Q2539" s="4">
        <v>5.5446090000000003</v>
      </c>
      <c r="R2539" s="4">
        <v>131.38276999999999</v>
      </c>
      <c r="S2539" s="3" t="s">
        <v>7296</v>
      </c>
      <c r="T2539" s="4">
        <v>26.03</v>
      </c>
      <c r="U2539" s="4">
        <v>8268.3066383999994</v>
      </c>
      <c r="V2539" s="10">
        <v>12397.606637999999</v>
      </c>
      <c r="W2539" s="4">
        <v>3.2270457164809798</v>
      </c>
      <c r="X2539" s="4">
        <v>38.299999999999997</v>
      </c>
      <c r="Y2539" s="4">
        <v>24.114999999999998</v>
      </c>
      <c r="Z2539" s="4">
        <v>22.615117000000001</v>
      </c>
      <c r="AA2539" s="10">
        <v>10.988686254599999</v>
      </c>
      <c r="AB2539" s="10">
        <v>11.7755631053</v>
      </c>
      <c r="AC2539" s="4">
        <v>1.0821559999999999</v>
      </c>
      <c r="AD2539" s="4">
        <v>1.0448386831409</v>
      </c>
      <c r="AE2539" s="4">
        <v>1.1022940275632001</v>
      </c>
      <c r="AF2539" s="4">
        <v>5.5446090000000003</v>
      </c>
      <c r="AG2539" s="4">
        <v>5.5430655886900002</v>
      </c>
      <c r="AH2539" s="4">
        <v>5.6457568611955002</v>
      </c>
      <c r="AI2539" s="4">
        <v>0.70069199999999998</v>
      </c>
      <c r="AJ2539" s="4">
        <v>0.77391900000000002</v>
      </c>
    </row>
    <row r="2540" spans="1:36" hidden="1" x14ac:dyDescent="0.3">
      <c r="A2540" s="1" t="s">
        <v>2534</v>
      </c>
      <c r="B2540" s="2">
        <v>4097432</v>
      </c>
      <c r="C2540" s="3" t="s">
        <v>2936</v>
      </c>
      <c r="D2540" s="4">
        <v>8879.7727953600006</v>
      </c>
      <c r="E2540" s="3" t="s">
        <v>3107</v>
      </c>
      <c r="F2540" s="3" t="s">
        <v>3108</v>
      </c>
      <c r="G2540" s="3" t="s">
        <v>3328</v>
      </c>
      <c r="H2540" s="3" t="s">
        <v>3561</v>
      </c>
      <c r="I2540" s="3" t="s">
        <v>3455</v>
      </c>
      <c r="J2540" s="4">
        <v>19.137703999999999</v>
      </c>
      <c r="K2540" s="4">
        <v>-0.67852599999999996</v>
      </c>
      <c r="L2540" s="4">
        <v>-0.98720300000000005</v>
      </c>
      <c r="M2540" s="4">
        <v>3.240564</v>
      </c>
      <c r="N2540" s="4">
        <v>32.066310999999999</v>
      </c>
      <c r="O2540" s="4">
        <v>24.210996999999999</v>
      </c>
      <c r="P2540" s="4">
        <v>4.7984410000000004</v>
      </c>
      <c r="Q2540" s="4">
        <v>18.346824000000002</v>
      </c>
      <c r="R2540" s="4">
        <v>23.591412999999999</v>
      </c>
      <c r="S2540" s="3" t="s">
        <v>7297</v>
      </c>
      <c r="T2540" s="4">
        <v>54.16</v>
      </c>
      <c r="U2540" s="4">
        <v>8879.7727953600006</v>
      </c>
      <c r="V2540" s="10">
        <v>8059.3927949999998</v>
      </c>
      <c r="W2540" s="4">
        <v>0.96011816838995601</v>
      </c>
      <c r="X2540" s="4">
        <v>57.08</v>
      </c>
      <c r="Y2540" s="4">
        <v>41.55</v>
      </c>
      <c r="Z2540" s="4">
        <v>32.066310999999999</v>
      </c>
      <c r="AA2540" s="10">
        <v>26.599872304800002</v>
      </c>
      <c r="AB2540" s="10">
        <v>28.660937301499999</v>
      </c>
      <c r="AC2540" s="4">
        <v>3.212059</v>
      </c>
      <c r="AD2540" s="4">
        <v>2.9129332722847998</v>
      </c>
      <c r="AE2540" s="4">
        <v>3.1175082952470001</v>
      </c>
      <c r="AF2540" s="4">
        <v>18.346824000000002</v>
      </c>
      <c r="AG2540" s="4">
        <v>15.915361801596701</v>
      </c>
      <c r="AH2540" s="4">
        <v>17.363674960866302</v>
      </c>
      <c r="AI2540" s="4">
        <v>4.7984410000000004</v>
      </c>
      <c r="AJ2540" s="4">
        <v>7.5928779999999998</v>
      </c>
    </row>
    <row r="2541" spans="1:36" hidden="1" x14ac:dyDescent="0.3">
      <c r="A2541" s="1" t="s">
        <v>2535</v>
      </c>
      <c r="B2541" s="2">
        <v>4069981</v>
      </c>
      <c r="C2541" s="3" t="s">
        <v>2919</v>
      </c>
      <c r="D2541" s="4">
        <v>821.02196844000002</v>
      </c>
      <c r="E2541" s="3" t="s">
        <v>2925</v>
      </c>
      <c r="F2541" s="3" t="s">
        <v>2926</v>
      </c>
      <c r="G2541" s="3" t="s">
        <v>2927</v>
      </c>
      <c r="H2541" s="3" t="s">
        <v>2928</v>
      </c>
      <c r="I2541" s="3" t="s">
        <v>3899</v>
      </c>
      <c r="J2541" s="4">
        <v>-43.220162999999999</v>
      </c>
      <c r="K2541" s="4">
        <v>-5.8051139999999997</v>
      </c>
      <c r="L2541" s="4">
        <v>-11.550941</v>
      </c>
      <c r="M2541" s="4">
        <v>8.2605240000000002</v>
      </c>
      <c r="N2541" s="4">
        <v>37.756233000000002</v>
      </c>
      <c r="O2541" s="4">
        <v>19.625630000000001</v>
      </c>
      <c r="P2541" s="4">
        <v>0.99373</v>
      </c>
      <c r="Q2541" s="4">
        <v>2.7068140000000001</v>
      </c>
      <c r="R2541" s="4">
        <v>50.171657000000003</v>
      </c>
      <c r="S2541" s="3" t="s">
        <v>7298</v>
      </c>
      <c r="T2541" s="4">
        <v>27.26</v>
      </c>
      <c r="U2541" s="4">
        <v>821.02196844000002</v>
      </c>
      <c r="V2541" s="10">
        <v>1687.021968</v>
      </c>
      <c r="W2541" s="4" t="s">
        <v>2935</v>
      </c>
      <c r="X2541" s="4">
        <v>58.98</v>
      </c>
      <c r="Y2541" s="4">
        <v>23.6906</v>
      </c>
      <c r="Z2541" s="4" t="s">
        <v>2924</v>
      </c>
      <c r="AA2541" s="10">
        <v>7.1890081489000002</v>
      </c>
      <c r="AB2541" s="10">
        <v>8.4435496360000002</v>
      </c>
      <c r="AC2541" s="4">
        <v>0.23502700000000001</v>
      </c>
      <c r="AD2541" s="4">
        <v>0.25152439285939998</v>
      </c>
      <c r="AE2541" s="4">
        <v>0.2418533284006</v>
      </c>
      <c r="AF2541" s="4">
        <v>2.7068140000000001</v>
      </c>
      <c r="AG2541" s="4">
        <v>5.6036518194524998</v>
      </c>
      <c r="AH2541" s="4">
        <v>6.3307173513733996</v>
      </c>
      <c r="AI2541" s="4">
        <v>0.99373</v>
      </c>
      <c r="AJ2541" s="4">
        <v>2.1535790000000001</v>
      </c>
    </row>
    <row r="2542" spans="1:36" hidden="1" x14ac:dyDescent="0.3">
      <c r="A2542" s="1" t="s">
        <v>2536</v>
      </c>
      <c r="B2542" s="2">
        <v>14905953</v>
      </c>
      <c r="C2542" s="3" t="s">
        <v>2919</v>
      </c>
      <c r="D2542" s="4">
        <v>1069.6082106599999</v>
      </c>
      <c r="E2542" s="3" t="s">
        <v>2920</v>
      </c>
      <c r="F2542" s="3" t="s">
        <v>2961</v>
      </c>
      <c r="G2542" s="3" t="s">
        <v>2974</v>
      </c>
      <c r="H2542" s="3" t="s">
        <v>3005</v>
      </c>
      <c r="I2542" s="3" t="s">
        <v>3309</v>
      </c>
      <c r="J2542" s="4">
        <v>121.952958</v>
      </c>
      <c r="K2542" s="4">
        <v>-6.2330620000000003</v>
      </c>
      <c r="L2542" s="4">
        <v>-6.5986799999999999</v>
      </c>
      <c r="M2542" s="4">
        <v>-0.92268499999999998</v>
      </c>
      <c r="N2542" s="4">
        <v>45.726872</v>
      </c>
      <c r="O2542" s="4">
        <v>199.615385</v>
      </c>
      <c r="P2542" s="4">
        <v>5.6189099999999996</v>
      </c>
      <c r="Q2542" s="4">
        <v>15.805448</v>
      </c>
      <c r="R2542" s="4">
        <v>239.99493899999999</v>
      </c>
      <c r="S2542" s="3" t="s">
        <v>7299</v>
      </c>
      <c r="T2542" s="4">
        <v>31.14</v>
      </c>
      <c r="U2542" s="4">
        <v>1069.6082106599999</v>
      </c>
      <c r="V2542" s="10">
        <v>1459.94921</v>
      </c>
      <c r="W2542" s="4" t="s">
        <v>2935</v>
      </c>
      <c r="X2542" s="4">
        <v>37.130000000000003</v>
      </c>
      <c r="Y2542" s="4">
        <v>13.24</v>
      </c>
      <c r="Z2542" s="4">
        <v>45.726872</v>
      </c>
      <c r="AA2542" s="10">
        <v>30.306569343</v>
      </c>
      <c r="AB2542" s="10">
        <v>33.127659574399999</v>
      </c>
      <c r="AC2542" s="4">
        <v>2.2381489999999999</v>
      </c>
      <c r="AD2542" s="4">
        <v>1.8477240310439</v>
      </c>
      <c r="AE2542" s="4">
        <v>2.1161352373415001</v>
      </c>
      <c r="AF2542" s="4">
        <v>15.805448</v>
      </c>
      <c r="AG2542" s="4">
        <v>23.701243709211301</v>
      </c>
      <c r="AH2542" s="4">
        <v>27.0264620482513</v>
      </c>
      <c r="AI2542" s="4">
        <v>5.6189099999999996</v>
      </c>
      <c r="AJ2542" s="4" t="s">
        <v>2924</v>
      </c>
    </row>
    <row r="2543" spans="1:36" hidden="1" x14ac:dyDescent="0.3">
      <c r="A2543" s="1" t="s">
        <v>2537</v>
      </c>
      <c r="B2543" s="2">
        <v>100406</v>
      </c>
      <c r="C2543" s="3" t="s">
        <v>2936</v>
      </c>
      <c r="D2543" s="4">
        <v>83352.294719960002</v>
      </c>
      <c r="E2543" s="3" t="s">
        <v>2930</v>
      </c>
      <c r="F2543" s="3" t="s">
        <v>2931</v>
      </c>
      <c r="G2543" s="3" t="s">
        <v>2931</v>
      </c>
      <c r="H2543" s="3" t="s">
        <v>3243</v>
      </c>
      <c r="I2543" s="3" t="s">
        <v>2933</v>
      </c>
      <c r="J2543" s="4">
        <v>63.224553</v>
      </c>
      <c r="K2543" s="4">
        <v>20.094901</v>
      </c>
      <c r="L2543" s="4">
        <v>12.771096999999999</v>
      </c>
      <c r="M2543" s="4">
        <v>1.150809</v>
      </c>
      <c r="N2543" s="4">
        <v>17.7573964497041</v>
      </c>
      <c r="O2543" s="4">
        <v>7.9562929999999996</v>
      </c>
      <c r="P2543" s="4">
        <v>1.686442</v>
      </c>
      <c r="Q2543" s="4" t="s">
        <v>2935</v>
      </c>
      <c r="R2543" s="4" t="s">
        <v>2935</v>
      </c>
      <c r="S2543" s="3" t="s">
        <v>7300</v>
      </c>
      <c r="T2543" s="5" t="s">
        <v>7301</v>
      </c>
      <c r="U2543" s="4">
        <v>83352.294719960002</v>
      </c>
      <c r="V2543" s="10" t="s">
        <v>2935</v>
      </c>
      <c r="W2543" s="4">
        <v>3.0466035131146798</v>
      </c>
      <c r="X2543" s="4">
        <v>214.19</v>
      </c>
      <c r="Y2543" s="4">
        <v>127.15</v>
      </c>
      <c r="Z2543" s="4">
        <v>17.77242</v>
      </c>
      <c r="AA2543" s="10">
        <v>14.6037108872</v>
      </c>
      <c r="AB2543" s="10">
        <v>15.7006157822</v>
      </c>
      <c r="AC2543" s="4" t="s">
        <v>2935</v>
      </c>
      <c r="AD2543" s="4" t="s">
        <v>2935</v>
      </c>
      <c r="AE2543" s="4" t="s">
        <v>2935</v>
      </c>
      <c r="AF2543" s="4" t="s">
        <v>2935</v>
      </c>
      <c r="AG2543" s="4" t="s">
        <v>2935</v>
      </c>
      <c r="AH2543" s="4" t="s">
        <v>2935</v>
      </c>
      <c r="AI2543" s="4">
        <v>1.686442</v>
      </c>
      <c r="AJ2543" s="4">
        <v>2.1651790000000002</v>
      </c>
    </row>
    <row r="2544" spans="1:36" hidden="1" x14ac:dyDescent="0.3">
      <c r="A2544" s="1" t="s">
        <v>2538</v>
      </c>
      <c r="B2544" s="2">
        <v>4004124</v>
      </c>
      <c r="C2544" s="3" t="s">
        <v>2936</v>
      </c>
      <c r="D2544" s="4">
        <v>415146.75598811998</v>
      </c>
      <c r="E2544" s="3" t="s">
        <v>3007</v>
      </c>
      <c r="F2544" s="3" t="s">
        <v>3256</v>
      </c>
      <c r="G2544" s="3" t="s">
        <v>3370</v>
      </c>
      <c r="H2544" s="3" t="s">
        <v>3370</v>
      </c>
      <c r="I2544" s="3" t="s">
        <v>3900</v>
      </c>
      <c r="J2544" s="4">
        <v>16.448671999999998</v>
      </c>
      <c r="K2544" s="4">
        <v>3.6027040000000001</v>
      </c>
      <c r="L2544" s="4">
        <v>3.8774310000000001</v>
      </c>
      <c r="M2544" s="4">
        <v>3.975463</v>
      </c>
      <c r="N2544" s="4">
        <v>30.408832</v>
      </c>
      <c r="O2544" s="4">
        <v>26.232143000000001</v>
      </c>
      <c r="P2544" s="4">
        <v>8.1324970000000008</v>
      </c>
      <c r="Q2544" s="4">
        <v>18.054987000000001</v>
      </c>
      <c r="R2544" s="4">
        <v>31.784182000000001</v>
      </c>
      <c r="S2544" s="3" t="s">
        <v>7302</v>
      </c>
      <c r="T2544" s="4">
        <v>176.28</v>
      </c>
      <c r="U2544" s="4">
        <v>415146.75598811998</v>
      </c>
      <c r="V2544" s="10">
        <v>440234.75598800002</v>
      </c>
      <c r="W2544" s="4">
        <v>2.2838665759019698</v>
      </c>
      <c r="X2544" s="4">
        <v>177.94</v>
      </c>
      <c r="Y2544" s="5" t="s">
        <v>7303</v>
      </c>
      <c r="Z2544" s="4">
        <v>30.408832</v>
      </c>
      <c r="AA2544" s="10">
        <v>24.997872883500001</v>
      </c>
      <c r="AB2544" s="10">
        <v>25.3466690439</v>
      </c>
      <c r="AC2544" s="4">
        <v>5.2468240000000002</v>
      </c>
      <c r="AD2544" s="4">
        <v>5.0875889239554004</v>
      </c>
      <c r="AE2544" s="4">
        <v>5.1316501063807998</v>
      </c>
      <c r="AF2544" s="4">
        <v>18.054987000000001</v>
      </c>
      <c r="AG2544" s="4">
        <v>17.823562010527901</v>
      </c>
      <c r="AH2544" s="4">
        <v>18.179689784097501</v>
      </c>
      <c r="AI2544" s="4">
        <v>8.1324970000000008</v>
      </c>
      <c r="AJ2544" s="4" t="s">
        <v>2924</v>
      </c>
    </row>
    <row r="2545" spans="1:36" hidden="1" x14ac:dyDescent="0.3">
      <c r="A2545" s="1" t="s">
        <v>2539</v>
      </c>
      <c r="B2545" s="2">
        <v>103383</v>
      </c>
      <c r="C2545" s="3" t="s">
        <v>2936</v>
      </c>
      <c r="D2545" s="4">
        <v>155861.00848818</v>
      </c>
      <c r="E2545" s="3" t="s">
        <v>2930</v>
      </c>
      <c r="F2545" s="3" t="s">
        <v>2958</v>
      </c>
      <c r="G2545" s="3" t="s">
        <v>2958</v>
      </c>
      <c r="H2545" s="3" t="s">
        <v>3118</v>
      </c>
      <c r="I2545" s="3" t="s">
        <v>3133</v>
      </c>
      <c r="J2545" s="4">
        <v>62.509162000000003</v>
      </c>
      <c r="K2545" s="4">
        <v>10.756805999999999</v>
      </c>
      <c r="L2545" s="4">
        <v>7.17422</v>
      </c>
      <c r="M2545" s="4">
        <v>4.0190789999999996</v>
      </c>
      <c r="N2545" s="4">
        <v>19.335755813953501</v>
      </c>
      <c r="O2545" s="4">
        <v>10.900907384486599</v>
      </c>
      <c r="P2545" s="4">
        <v>5.7386280000000003</v>
      </c>
      <c r="Q2545" s="4">
        <v>14.894914</v>
      </c>
      <c r="R2545" s="4">
        <v>11.032444</v>
      </c>
      <c r="S2545" s="3" t="s">
        <v>7304</v>
      </c>
      <c r="T2545" s="5" t="s">
        <v>7305</v>
      </c>
      <c r="U2545" s="4">
        <v>155861.00848818</v>
      </c>
      <c r="V2545" s="10">
        <v>162616.708488</v>
      </c>
      <c r="W2545" s="4">
        <v>0.150342028113959</v>
      </c>
      <c r="X2545" s="4">
        <v>266.18</v>
      </c>
      <c r="Y2545" s="4">
        <v>149.13999999999999</v>
      </c>
      <c r="Z2545" s="4">
        <v>19.335756</v>
      </c>
      <c r="AA2545" s="10">
        <v>19.8862404795</v>
      </c>
      <c r="AB2545" s="10">
        <v>20.235992777500002</v>
      </c>
      <c r="AC2545" s="4">
        <v>2.2598400000000001</v>
      </c>
      <c r="AD2545" s="4">
        <v>1.9330320580278</v>
      </c>
      <c r="AE2545" s="4">
        <v>2.1741696975075002</v>
      </c>
      <c r="AF2545" s="4">
        <v>14.894914</v>
      </c>
      <c r="AG2545" s="4" t="s">
        <v>2935</v>
      </c>
      <c r="AH2545" s="4" t="s">
        <v>2935</v>
      </c>
      <c r="AI2545" s="4">
        <v>5.7386280000000003</v>
      </c>
      <c r="AJ2545" s="4">
        <v>5.7386280000000003</v>
      </c>
    </row>
    <row r="2546" spans="1:36" hidden="1" x14ac:dyDescent="0.3">
      <c r="A2546" s="1" t="s">
        <v>2540</v>
      </c>
      <c r="B2546" s="2">
        <v>106576268</v>
      </c>
      <c r="C2546" s="3" t="s">
        <v>2941</v>
      </c>
      <c r="D2546" s="4">
        <v>4398.1202000000003</v>
      </c>
      <c r="E2546" s="3" t="s">
        <v>2930</v>
      </c>
      <c r="F2546" s="3" t="s">
        <v>2954</v>
      </c>
      <c r="G2546" s="3" t="s">
        <v>2955</v>
      </c>
      <c r="H2546" s="3" t="s">
        <v>2956</v>
      </c>
      <c r="I2546" s="3"/>
      <c r="J2546" s="4">
        <v>-8.9937000000000003E-2</v>
      </c>
      <c r="K2546" s="4">
        <v>2.0008000000000001E-2</v>
      </c>
      <c r="L2546" s="4">
        <v>4.0023999999999997E-2</v>
      </c>
      <c r="M2546" s="4">
        <v>8.0079999999999998E-2</v>
      </c>
      <c r="N2546" s="4" t="s">
        <v>2935</v>
      </c>
      <c r="O2546" s="4" t="s">
        <v>2935</v>
      </c>
      <c r="P2546" s="4" t="s">
        <v>2935</v>
      </c>
      <c r="Q2546" s="4" t="s">
        <v>2935</v>
      </c>
      <c r="R2546" s="4" t="s">
        <v>2935</v>
      </c>
      <c r="S2546" s="3" t="s">
        <v>7306</v>
      </c>
      <c r="T2546" s="4">
        <v>49.99</v>
      </c>
      <c r="U2546" s="4">
        <v>4398.1202000000003</v>
      </c>
      <c r="V2546" s="10" t="s">
        <v>2935</v>
      </c>
      <c r="W2546" s="4">
        <v>4.4988549709942003</v>
      </c>
      <c r="X2546" s="4">
        <v>50.08</v>
      </c>
      <c r="Y2546" s="4">
        <v>49.81</v>
      </c>
      <c r="Z2546" s="4" t="s">
        <v>2935</v>
      </c>
      <c r="AA2546" s="10" t="s">
        <v>2935</v>
      </c>
      <c r="AB2546" s="10" t="s">
        <v>2935</v>
      </c>
      <c r="AC2546" s="4" t="s">
        <v>2935</v>
      </c>
      <c r="AD2546" s="4" t="s">
        <v>2935</v>
      </c>
      <c r="AE2546" s="4" t="s">
        <v>2935</v>
      </c>
      <c r="AF2546" s="4" t="s">
        <v>2935</v>
      </c>
      <c r="AG2546" s="4" t="s">
        <v>2935</v>
      </c>
      <c r="AH2546" s="4" t="s">
        <v>2935</v>
      </c>
      <c r="AI2546" s="4" t="s">
        <v>2935</v>
      </c>
      <c r="AJ2546" s="4" t="s">
        <v>2935</v>
      </c>
    </row>
    <row r="2547" spans="1:36" hidden="1" x14ac:dyDescent="0.3">
      <c r="A2547" s="1" t="s">
        <v>2541</v>
      </c>
      <c r="B2547" s="2">
        <v>106576361</v>
      </c>
      <c r="C2547" s="3" t="s">
        <v>2941</v>
      </c>
      <c r="D2547" s="4">
        <v>638.02760000000001</v>
      </c>
      <c r="E2547" s="3" t="s">
        <v>2930</v>
      </c>
      <c r="F2547" s="3" t="s">
        <v>2954</v>
      </c>
      <c r="G2547" s="3" t="s">
        <v>2955</v>
      </c>
      <c r="H2547" s="3" t="s">
        <v>2956</v>
      </c>
      <c r="I2547" s="3"/>
      <c r="J2547" s="4">
        <v>-1.9948E-2</v>
      </c>
      <c r="K2547" s="4">
        <v>1.9956000000000002E-2</v>
      </c>
      <c r="L2547" s="4">
        <v>-9.9749999999999995E-3</v>
      </c>
      <c r="M2547" s="4">
        <v>5.9892000000000001E-2</v>
      </c>
      <c r="N2547" s="4" t="s">
        <v>2935</v>
      </c>
      <c r="O2547" s="4" t="s">
        <v>2935</v>
      </c>
      <c r="P2547" s="4" t="s">
        <v>2935</v>
      </c>
      <c r="Q2547" s="4" t="s">
        <v>2935</v>
      </c>
      <c r="R2547" s="4" t="s">
        <v>2935</v>
      </c>
      <c r="S2547" s="3" t="s">
        <v>7307</v>
      </c>
      <c r="T2547" s="4">
        <v>50.12</v>
      </c>
      <c r="U2547" s="4">
        <v>638.02760000000001</v>
      </c>
      <c r="V2547" s="10" t="s">
        <v>2935</v>
      </c>
      <c r="W2547" s="4">
        <v>4.2209712689545098</v>
      </c>
      <c r="X2547" s="4">
        <v>50.210900000000002</v>
      </c>
      <c r="Y2547" s="4">
        <v>49.83</v>
      </c>
      <c r="Z2547" s="4" t="s">
        <v>2935</v>
      </c>
      <c r="AA2547" s="10" t="s">
        <v>2935</v>
      </c>
      <c r="AB2547" s="10" t="s">
        <v>2935</v>
      </c>
      <c r="AC2547" s="4" t="s">
        <v>2935</v>
      </c>
      <c r="AD2547" s="4" t="s">
        <v>2935</v>
      </c>
      <c r="AE2547" s="4" t="s">
        <v>2935</v>
      </c>
      <c r="AF2547" s="4" t="s">
        <v>2935</v>
      </c>
      <c r="AG2547" s="4" t="s">
        <v>2935</v>
      </c>
      <c r="AH2547" s="4" t="s">
        <v>2935</v>
      </c>
      <c r="AI2547" s="4" t="s">
        <v>2935</v>
      </c>
      <c r="AJ2547" s="4" t="s">
        <v>2935</v>
      </c>
    </row>
    <row r="2548" spans="1:36" hidden="1" x14ac:dyDescent="0.3">
      <c r="A2548" s="1" t="s">
        <v>2542</v>
      </c>
      <c r="B2548" s="2">
        <v>19098526</v>
      </c>
      <c r="C2548" s="3" t="s">
        <v>2957</v>
      </c>
      <c r="D2548" s="4">
        <v>1054.9685042999999</v>
      </c>
      <c r="E2548" s="3" t="s">
        <v>2977</v>
      </c>
      <c r="F2548" s="3" t="s">
        <v>3358</v>
      </c>
      <c r="G2548" s="3" t="s">
        <v>3358</v>
      </c>
      <c r="H2548" s="3" t="s">
        <v>3359</v>
      </c>
      <c r="I2548" s="3" t="s">
        <v>3308</v>
      </c>
      <c r="J2548" s="4">
        <v>268.27586200000002</v>
      </c>
      <c r="K2548" s="4">
        <v>-12.026358999999999</v>
      </c>
      <c r="L2548" s="4">
        <v>0.18761700000000001</v>
      </c>
      <c r="M2548" s="4">
        <v>7.8787880000000001</v>
      </c>
      <c r="N2548" s="4" t="s">
        <v>2924</v>
      </c>
      <c r="O2548" s="4">
        <v>26.176470999999999</v>
      </c>
      <c r="P2548" s="4">
        <v>35.364238</v>
      </c>
      <c r="Q2548" s="4" t="s">
        <v>2924</v>
      </c>
      <c r="R2548" s="4">
        <v>27.197275999999999</v>
      </c>
      <c r="S2548" s="3" t="s">
        <v>7308</v>
      </c>
      <c r="T2548" s="4">
        <v>5.34</v>
      </c>
      <c r="U2548" s="4">
        <v>1054.9685042999999</v>
      </c>
      <c r="V2548" s="10">
        <v>1023.178504</v>
      </c>
      <c r="W2548" s="4" t="s">
        <v>2935</v>
      </c>
      <c r="X2548" s="4">
        <v>6.75</v>
      </c>
      <c r="Y2548" s="5" t="s">
        <v>7309</v>
      </c>
      <c r="Z2548" s="4" t="s">
        <v>2924</v>
      </c>
      <c r="AA2548" s="10" t="s">
        <v>2924</v>
      </c>
      <c r="AB2548" s="10" t="s">
        <v>2924</v>
      </c>
      <c r="AC2548" s="4">
        <v>0.93411100000000002</v>
      </c>
      <c r="AD2548" s="4">
        <v>0.68519309866410005</v>
      </c>
      <c r="AE2548" s="4">
        <v>0.84565751240529996</v>
      </c>
      <c r="AF2548" s="4" t="s">
        <v>2924</v>
      </c>
      <c r="AG2548" s="4">
        <v>24.006440580934299</v>
      </c>
      <c r="AH2548" s="4">
        <v>26.9167754856473</v>
      </c>
      <c r="AI2548" s="4">
        <v>35.364238</v>
      </c>
      <c r="AJ2548" s="4">
        <v>65.121950999999996</v>
      </c>
    </row>
    <row r="2549" spans="1:36" hidden="1" x14ac:dyDescent="0.3">
      <c r="A2549" s="1" t="s">
        <v>2543</v>
      </c>
      <c r="B2549" s="2">
        <v>4397865</v>
      </c>
      <c r="C2549" s="3" t="s">
        <v>2936</v>
      </c>
      <c r="D2549" s="4">
        <v>4424.0908460000001</v>
      </c>
      <c r="E2549" s="3" t="s">
        <v>3033</v>
      </c>
      <c r="F2549" s="3" t="s">
        <v>3033</v>
      </c>
      <c r="G2549" s="3" t="s">
        <v>3034</v>
      </c>
      <c r="H2549" s="3" t="s">
        <v>3377</v>
      </c>
      <c r="I2549" s="3" t="s">
        <v>3859</v>
      </c>
      <c r="J2549" s="4">
        <v>38.319417000000001</v>
      </c>
      <c r="K2549" s="4">
        <v>11.26036</v>
      </c>
      <c r="L2549" s="4">
        <v>-10.247839000000001</v>
      </c>
      <c r="M2549" s="4">
        <v>4.6364739999999998</v>
      </c>
      <c r="N2549" s="4" t="s">
        <v>2924</v>
      </c>
      <c r="O2549" s="4">
        <v>7.579091</v>
      </c>
      <c r="P2549" s="4" t="s">
        <v>2924</v>
      </c>
      <c r="Q2549" s="4">
        <v>17.897962</v>
      </c>
      <c r="R2549" s="4">
        <v>8.3067919999999997</v>
      </c>
      <c r="S2549" s="3" t="s">
        <v>7310</v>
      </c>
      <c r="T2549" s="4">
        <v>77.86</v>
      </c>
      <c r="U2549" s="4">
        <v>4424.0908460000001</v>
      </c>
      <c r="V2549" s="10">
        <v>6579.2908459999999</v>
      </c>
      <c r="W2549" s="4">
        <v>3.3907012586694099</v>
      </c>
      <c r="X2549" s="4">
        <v>93.9</v>
      </c>
      <c r="Y2549" s="4">
        <v>53.43</v>
      </c>
      <c r="Z2549" s="4" t="s">
        <v>2924</v>
      </c>
      <c r="AA2549" s="10">
        <v>23.0233782209</v>
      </c>
      <c r="AB2549" s="10">
        <v>23.0233782209</v>
      </c>
      <c r="AC2549" s="4">
        <v>1.8519129999999999</v>
      </c>
      <c r="AD2549" s="4">
        <v>1.8492776252212</v>
      </c>
      <c r="AE2549" s="4">
        <v>1.8492776252212</v>
      </c>
      <c r="AF2549" s="4">
        <v>17.897962</v>
      </c>
      <c r="AG2549" s="4">
        <v>11.271935801291001</v>
      </c>
      <c r="AH2549" s="4">
        <v>11.271935801291001</v>
      </c>
      <c r="AI2549" s="4" t="s">
        <v>2924</v>
      </c>
      <c r="AJ2549" s="4" t="s">
        <v>2924</v>
      </c>
    </row>
    <row r="2550" spans="1:36" hidden="1" x14ac:dyDescent="0.3">
      <c r="A2550" s="1" t="s">
        <v>2544</v>
      </c>
      <c r="B2550" s="2">
        <v>4191577</v>
      </c>
      <c r="C2550" s="3" t="s">
        <v>2936</v>
      </c>
      <c r="D2550" s="4">
        <v>97460.8416727</v>
      </c>
      <c r="E2550" s="3" t="s">
        <v>3033</v>
      </c>
      <c r="F2550" s="3" t="s">
        <v>3033</v>
      </c>
      <c r="G2550" s="3" t="s">
        <v>3034</v>
      </c>
      <c r="H2550" s="3" t="s">
        <v>3073</v>
      </c>
      <c r="I2550" s="3" t="s">
        <v>3231</v>
      </c>
      <c r="J2550" s="4">
        <v>40.775115</v>
      </c>
      <c r="K2550" s="4">
        <v>8.4909610000000004</v>
      </c>
      <c r="L2550" s="4">
        <v>7.4492219999999998</v>
      </c>
      <c r="M2550" s="4">
        <v>2.4565290000000002</v>
      </c>
      <c r="N2550" s="4">
        <v>38.702281999999997</v>
      </c>
      <c r="O2550" s="4">
        <v>47.790768999999997</v>
      </c>
      <c r="P2550" s="4">
        <v>23.412721999999999</v>
      </c>
      <c r="Q2550" s="4">
        <v>21.297910000000002</v>
      </c>
      <c r="R2550" s="4">
        <v>50.239148</v>
      </c>
      <c r="S2550" s="3" t="s">
        <v>7311</v>
      </c>
      <c r="T2550" s="5" t="s">
        <v>7312</v>
      </c>
      <c r="U2550" s="4">
        <v>97460.8416727</v>
      </c>
      <c r="V2550" s="10">
        <v>109321.641672</v>
      </c>
      <c r="W2550" s="4">
        <v>0.73654390934844205</v>
      </c>
      <c r="X2550" s="4">
        <v>392.57</v>
      </c>
      <c r="Y2550" s="4">
        <v>272.33999999999997</v>
      </c>
      <c r="Z2550" s="4">
        <v>38.702281999999997</v>
      </c>
      <c r="AA2550" s="10">
        <v>31.247736691699998</v>
      </c>
      <c r="AB2550" s="10">
        <v>34.206239929900001</v>
      </c>
      <c r="AC2550" s="4">
        <v>4.7420840000000002</v>
      </c>
      <c r="AD2550" s="4">
        <v>4.5845613061338</v>
      </c>
      <c r="AE2550" s="4">
        <v>4.7264281963963999</v>
      </c>
      <c r="AF2550" s="4">
        <v>21.297910000000002</v>
      </c>
      <c r="AG2550" s="4">
        <v>22.653181899956699</v>
      </c>
      <c r="AH2550" s="4">
        <v>24.2551414757394</v>
      </c>
      <c r="AI2550" s="4">
        <v>23.412721999999999</v>
      </c>
      <c r="AJ2550" s="4" t="s">
        <v>2924</v>
      </c>
    </row>
    <row r="2551" spans="1:36" hidden="1" x14ac:dyDescent="0.3">
      <c r="A2551" s="1" t="s">
        <v>2545</v>
      </c>
      <c r="B2551" s="2">
        <v>4999709</v>
      </c>
      <c r="C2551" s="3" t="s">
        <v>2957</v>
      </c>
      <c r="D2551" s="4">
        <v>3909.6418462900001</v>
      </c>
      <c r="E2551" s="3" t="s">
        <v>3007</v>
      </c>
      <c r="F2551" s="3" t="s">
        <v>3008</v>
      </c>
      <c r="G2551" s="3" t="s">
        <v>3009</v>
      </c>
      <c r="H2551" s="3" t="s">
        <v>3010</v>
      </c>
      <c r="I2551" s="3" t="s">
        <v>3412</v>
      </c>
      <c r="J2551" s="4">
        <v>-0.78840299999999996</v>
      </c>
      <c r="K2551" s="4">
        <v>22.441934</v>
      </c>
      <c r="L2551" s="4">
        <v>19.993848</v>
      </c>
      <c r="M2551" s="4">
        <v>6.2653230000000004</v>
      </c>
      <c r="N2551" s="4">
        <v>28.268115999999999</v>
      </c>
      <c r="O2551" s="4">
        <v>18.629417</v>
      </c>
      <c r="P2551" s="4">
        <v>2.2615799999999999</v>
      </c>
      <c r="Q2551" s="4">
        <v>16.052796000000001</v>
      </c>
      <c r="R2551" s="4">
        <v>23.409125</v>
      </c>
      <c r="S2551" s="3" t="s">
        <v>7313</v>
      </c>
      <c r="T2551" s="4">
        <v>39.01</v>
      </c>
      <c r="U2551" s="4">
        <v>3909.6418462900001</v>
      </c>
      <c r="V2551" s="10">
        <v>4214.420846</v>
      </c>
      <c r="W2551" s="4" t="s">
        <v>2935</v>
      </c>
      <c r="X2551" s="4">
        <v>43</v>
      </c>
      <c r="Y2551" s="4">
        <v>30</v>
      </c>
      <c r="Z2551" s="4">
        <v>28.268115999999999</v>
      </c>
      <c r="AA2551" s="10">
        <v>20.3732040923</v>
      </c>
      <c r="AB2551" s="10">
        <v>20.3732040923</v>
      </c>
      <c r="AC2551" s="4">
        <v>3.1655929999999999</v>
      </c>
      <c r="AD2551" s="4">
        <v>2.8859114511234001</v>
      </c>
      <c r="AE2551" s="4">
        <v>2.8859114511234001</v>
      </c>
      <c r="AF2551" s="4">
        <v>16.052796000000001</v>
      </c>
      <c r="AG2551" s="4">
        <v>14.9020688010092</v>
      </c>
      <c r="AH2551" s="4">
        <v>14.9020688010092</v>
      </c>
      <c r="AI2551" s="4">
        <v>2.2615799999999999</v>
      </c>
      <c r="AJ2551" s="4" t="s">
        <v>2924</v>
      </c>
    </row>
    <row r="2552" spans="1:36" hidden="1" x14ac:dyDescent="0.3">
      <c r="A2552" s="1" t="s">
        <v>2546</v>
      </c>
      <c r="B2552" s="2">
        <v>4004298</v>
      </c>
      <c r="C2552" s="3" t="s">
        <v>2936</v>
      </c>
      <c r="D2552" s="4">
        <v>95981.934168000007</v>
      </c>
      <c r="E2552" s="3" t="s">
        <v>3095</v>
      </c>
      <c r="F2552" s="3" t="s">
        <v>3095</v>
      </c>
      <c r="G2552" s="3" t="s">
        <v>3096</v>
      </c>
      <c r="H2552" s="3" t="s">
        <v>3096</v>
      </c>
      <c r="I2552" s="3" t="s">
        <v>3097</v>
      </c>
      <c r="J2552" s="4">
        <v>25.843988</v>
      </c>
      <c r="K2552" s="4">
        <v>1.3771549999999999</v>
      </c>
      <c r="L2552" s="4">
        <v>-5.8874089999999999</v>
      </c>
      <c r="M2552" s="4">
        <v>-0.37529899999999999</v>
      </c>
      <c r="N2552" s="4">
        <v>20.414822000000001</v>
      </c>
      <c r="O2552" s="4">
        <v>162.82527899999999</v>
      </c>
      <c r="P2552" s="4">
        <v>2.8825270000000001</v>
      </c>
      <c r="Q2552" s="4">
        <v>12.396070999999999</v>
      </c>
      <c r="R2552" s="4">
        <v>75.199510000000004</v>
      </c>
      <c r="S2552" s="3" t="s">
        <v>7314</v>
      </c>
      <c r="T2552" s="4">
        <v>87.6</v>
      </c>
      <c r="U2552" s="4">
        <v>95981.934168000007</v>
      </c>
      <c r="V2552" s="10">
        <v>163652.93416800001</v>
      </c>
      <c r="W2552" s="4">
        <v>3.2876712328767099</v>
      </c>
      <c r="X2552" s="4">
        <v>94.45</v>
      </c>
      <c r="Y2552" s="4">
        <v>65.8</v>
      </c>
      <c r="Z2552" s="4">
        <v>20.414822000000001</v>
      </c>
      <c r="AA2552" s="10">
        <v>20.357889844199999</v>
      </c>
      <c r="AB2552" s="10">
        <v>21.714288547199999</v>
      </c>
      <c r="AC2552" s="4">
        <v>6.1924070000000002</v>
      </c>
      <c r="AD2552" s="4">
        <v>5.9019775016468001</v>
      </c>
      <c r="AE2552" s="4">
        <v>6.1288729370541999</v>
      </c>
      <c r="AF2552" s="4">
        <v>12.396070999999999</v>
      </c>
      <c r="AG2552" s="4">
        <v>14.158919105432901</v>
      </c>
      <c r="AH2552" s="4">
        <v>13.9072696126672</v>
      </c>
      <c r="AI2552" s="4">
        <v>2.8825270000000001</v>
      </c>
      <c r="AJ2552" s="4">
        <v>3.453033</v>
      </c>
    </row>
    <row r="2553" spans="1:36" hidden="1" x14ac:dyDescent="0.3">
      <c r="A2553" s="1" t="s">
        <v>2547</v>
      </c>
      <c r="B2553" s="2">
        <v>4044532</v>
      </c>
      <c r="C2553" s="3" t="s">
        <v>2936</v>
      </c>
      <c r="D2553" s="4">
        <v>2954.3298285400001</v>
      </c>
      <c r="E2553" s="3" t="s">
        <v>2977</v>
      </c>
      <c r="F2553" s="3" t="s">
        <v>3358</v>
      </c>
      <c r="G2553" s="3" t="s">
        <v>3358</v>
      </c>
      <c r="H2553" s="3" t="s">
        <v>3901</v>
      </c>
      <c r="I2553" s="3" t="s">
        <v>3360</v>
      </c>
      <c r="J2553" s="4">
        <v>-5.1733830000000003</v>
      </c>
      <c r="K2553" s="4">
        <v>-13.860037999999999</v>
      </c>
      <c r="L2553" s="4">
        <v>-11.833391000000001</v>
      </c>
      <c r="M2553" s="4">
        <v>1.261009</v>
      </c>
      <c r="N2553" s="4">
        <v>42.872881355932201</v>
      </c>
      <c r="O2553" s="4">
        <v>35.777934999999999</v>
      </c>
      <c r="P2553" s="4">
        <v>4.1237370000000002</v>
      </c>
      <c r="Q2553" s="4">
        <v>21.947545999999999</v>
      </c>
      <c r="R2553" s="4">
        <v>46.195255000000003</v>
      </c>
      <c r="S2553" s="3" t="s">
        <v>7315</v>
      </c>
      <c r="T2553" s="4">
        <v>50.59</v>
      </c>
      <c r="U2553" s="4">
        <v>2954.3298285400001</v>
      </c>
      <c r="V2553" s="10">
        <v>3511.8268280000002</v>
      </c>
      <c r="W2553" s="4">
        <v>1.1069381300652299</v>
      </c>
      <c r="X2553" s="4">
        <v>64.69</v>
      </c>
      <c r="Y2553" s="4">
        <v>49.355200000000004</v>
      </c>
      <c r="Z2553" s="4">
        <v>43.239316000000002</v>
      </c>
      <c r="AA2553" s="10">
        <v>143.272727272727</v>
      </c>
      <c r="AB2553" s="10">
        <v>143.272727272727</v>
      </c>
      <c r="AC2553" s="4">
        <v>9.1182890000000008</v>
      </c>
      <c r="AD2553" s="4">
        <v>9.8024991715399601</v>
      </c>
      <c r="AE2553" s="4">
        <v>9.8024991715399601</v>
      </c>
      <c r="AF2553" s="4">
        <v>21.947545999999999</v>
      </c>
      <c r="AG2553" s="4">
        <v>76.192152651515102</v>
      </c>
      <c r="AH2553" s="4">
        <v>76.192152651515102</v>
      </c>
      <c r="AI2553" s="4">
        <v>4.1237370000000002</v>
      </c>
      <c r="AJ2553" s="4">
        <v>4.1237370000000002</v>
      </c>
    </row>
    <row r="2554" spans="1:36" hidden="1" x14ac:dyDescent="0.3">
      <c r="A2554" s="1" t="s">
        <v>2548</v>
      </c>
      <c r="B2554" s="2">
        <v>4645763</v>
      </c>
      <c r="C2554" s="3" t="s">
        <v>2936</v>
      </c>
      <c r="D2554" s="4">
        <v>5326.1050946400001</v>
      </c>
      <c r="E2554" s="3" t="s">
        <v>2937</v>
      </c>
      <c r="F2554" s="3" t="s">
        <v>2938</v>
      </c>
      <c r="G2554" s="3" t="s">
        <v>3047</v>
      </c>
      <c r="H2554" s="3" t="s">
        <v>3071</v>
      </c>
      <c r="I2554" s="3" t="s">
        <v>3815</v>
      </c>
      <c r="J2554" s="4">
        <v>2.7319450000000001</v>
      </c>
      <c r="K2554" s="4">
        <v>-7.9830410000000001</v>
      </c>
      <c r="L2554" s="4">
        <v>-10.031979</v>
      </c>
      <c r="M2554" s="4">
        <v>0.489483</v>
      </c>
      <c r="N2554" s="4" t="s">
        <v>2935</v>
      </c>
      <c r="O2554" s="4" t="s">
        <v>2935</v>
      </c>
      <c r="P2554" s="4" t="s">
        <v>2935</v>
      </c>
      <c r="Q2554" s="4" t="s">
        <v>2935</v>
      </c>
      <c r="R2554" s="4" t="s">
        <v>2935</v>
      </c>
      <c r="S2554" s="3" t="s">
        <v>7316</v>
      </c>
      <c r="T2554" s="4">
        <v>75.959999999999994</v>
      </c>
      <c r="U2554" s="4">
        <v>5326.1050946400001</v>
      </c>
      <c r="V2554" s="10">
        <v>7414.8050940000003</v>
      </c>
      <c r="W2554" s="4">
        <v>1.7904160084254901</v>
      </c>
      <c r="X2554" s="4">
        <v>94.704999999999998</v>
      </c>
      <c r="Y2554" s="4">
        <v>71.569500000000005</v>
      </c>
      <c r="Z2554" s="4" t="s">
        <v>2935</v>
      </c>
      <c r="AA2554" s="10">
        <v>12.5067918004</v>
      </c>
      <c r="AB2554" s="10">
        <v>13.514571397999999</v>
      </c>
      <c r="AC2554" s="4" t="s">
        <v>2935</v>
      </c>
      <c r="AD2554" s="4">
        <v>1.5840883307453</v>
      </c>
      <c r="AE2554" s="4">
        <v>1.6228519116869</v>
      </c>
      <c r="AF2554" s="4" t="s">
        <v>2935</v>
      </c>
      <c r="AG2554" s="4">
        <v>8.5821499944616999</v>
      </c>
      <c r="AH2554" s="4">
        <v>8.9403895990211009</v>
      </c>
      <c r="AI2554" s="4" t="s">
        <v>2935</v>
      </c>
      <c r="AJ2554" s="4" t="s">
        <v>2935</v>
      </c>
    </row>
    <row r="2555" spans="1:36" hidden="1" x14ac:dyDescent="0.3">
      <c r="A2555" s="1" t="s">
        <v>2549</v>
      </c>
      <c r="B2555" s="2">
        <v>4074192</v>
      </c>
      <c r="C2555" s="3" t="s">
        <v>2936</v>
      </c>
      <c r="D2555" s="4">
        <v>137002.71448215001</v>
      </c>
      <c r="E2555" s="3" t="s">
        <v>2925</v>
      </c>
      <c r="F2555" s="3" t="s">
        <v>2926</v>
      </c>
      <c r="G2555" s="3" t="s">
        <v>2927</v>
      </c>
      <c r="H2555" s="3" t="s">
        <v>2965</v>
      </c>
      <c r="I2555" s="3" t="s">
        <v>3134</v>
      </c>
      <c r="J2555" s="4">
        <v>35.011671</v>
      </c>
      <c r="K2555" s="5" t="s">
        <v>3902</v>
      </c>
      <c r="L2555" s="4">
        <v>5.4518620000000002</v>
      </c>
      <c r="M2555" s="4">
        <v>1.250313</v>
      </c>
      <c r="N2555" s="4">
        <v>28.628329000000001</v>
      </c>
      <c r="O2555" s="4">
        <v>31.526084000000001</v>
      </c>
      <c r="P2555" s="4">
        <v>16.957979000000002</v>
      </c>
      <c r="Q2555" s="4">
        <v>13.229507999999999</v>
      </c>
      <c r="R2555" s="4">
        <v>40.508091999999998</v>
      </c>
      <c r="S2555" s="3" t="s">
        <v>7317</v>
      </c>
      <c r="T2555" s="4">
        <v>121.47</v>
      </c>
      <c r="U2555" s="4">
        <v>137002.71448215001</v>
      </c>
      <c r="V2555" s="10">
        <v>144998.71448200001</v>
      </c>
      <c r="W2555" s="4">
        <v>1.23487280810077</v>
      </c>
      <c r="X2555" s="5" t="s">
        <v>7318</v>
      </c>
      <c r="Y2555" s="4">
        <v>87.44</v>
      </c>
      <c r="Z2555" s="4">
        <v>28.628329000000001</v>
      </c>
      <c r="AA2555" s="10">
        <v>27.157485244099998</v>
      </c>
      <c r="AB2555" s="10">
        <v>28.9759309176</v>
      </c>
      <c r="AC2555" s="4">
        <v>2.5699420000000002</v>
      </c>
      <c r="AD2555" s="4">
        <v>2.4755297854338001</v>
      </c>
      <c r="AE2555" s="4">
        <v>2.5796693478822998</v>
      </c>
      <c r="AF2555" s="4">
        <v>13.229507999999999</v>
      </c>
      <c r="AG2555" s="4">
        <v>18.5969453158901</v>
      </c>
      <c r="AH2555" s="4">
        <v>19.941006399994802</v>
      </c>
      <c r="AI2555" s="4">
        <v>16.957979000000002</v>
      </c>
      <c r="AJ2555" s="4">
        <v>17.156780000000001</v>
      </c>
    </row>
    <row r="2556" spans="1:36" hidden="1" x14ac:dyDescent="0.3">
      <c r="A2556" s="1" t="s">
        <v>2550</v>
      </c>
      <c r="B2556" s="2">
        <v>4107956</v>
      </c>
      <c r="C2556" s="3" t="s">
        <v>2936</v>
      </c>
      <c r="D2556" s="4">
        <v>8733.5407767300003</v>
      </c>
      <c r="E2556" s="3" t="s">
        <v>2937</v>
      </c>
      <c r="F2556" s="3" t="s">
        <v>2938</v>
      </c>
      <c r="G2556" s="3" t="s">
        <v>3047</v>
      </c>
      <c r="H2556" s="3" t="s">
        <v>3048</v>
      </c>
      <c r="I2556" s="3" t="s">
        <v>3049</v>
      </c>
      <c r="J2556" s="4">
        <v>0.79346300000000003</v>
      </c>
      <c r="K2556" s="4">
        <v>-5.5592540000000001</v>
      </c>
      <c r="L2556" s="4">
        <v>4.2759130000000001</v>
      </c>
      <c r="M2556" s="4">
        <v>5.1259880000000004</v>
      </c>
      <c r="N2556" s="4">
        <v>22.344446999999999</v>
      </c>
      <c r="O2556" s="4">
        <v>23.727349</v>
      </c>
      <c r="P2556" s="4">
        <v>5.3602470000000002</v>
      </c>
      <c r="Q2556" s="4">
        <v>13.297141</v>
      </c>
      <c r="R2556" s="4">
        <v>29.972376000000001</v>
      </c>
      <c r="S2556" s="3" t="s">
        <v>7319</v>
      </c>
      <c r="T2556" s="4">
        <v>85.11</v>
      </c>
      <c r="U2556" s="4">
        <v>8733.5407767300003</v>
      </c>
      <c r="V2556" s="10">
        <v>9623.1407760000002</v>
      </c>
      <c r="W2556" s="4">
        <v>1.6919280930560501</v>
      </c>
      <c r="X2556" s="4">
        <v>102</v>
      </c>
      <c r="Y2556" s="4">
        <v>77.150000000000006</v>
      </c>
      <c r="Z2556" s="4">
        <v>22.344446999999999</v>
      </c>
      <c r="AA2556" s="10">
        <v>18.598806844199999</v>
      </c>
      <c r="AB2556" s="10">
        <v>20.438057868200001</v>
      </c>
      <c r="AC2556" s="4">
        <v>2.1427610000000001</v>
      </c>
      <c r="AD2556" s="4">
        <v>2.0211243100334002</v>
      </c>
      <c r="AE2556" s="4">
        <v>2.0933822598245002</v>
      </c>
      <c r="AF2556" s="4">
        <v>13.297141</v>
      </c>
      <c r="AG2556" s="4">
        <v>12.7942916941492</v>
      </c>
      <c r="AH2556" s="4">
        <v>13.760065539450199</v>
      </c>
      <c r="AI2556" s="4">
        <v>5.3602470000000002</v>
      </c>
      <c r="AJ2556" s="4">
        <v>13.017742</v>
      </c>
    </row>
    <row r="2557" spans="1:36" hidden="1" x14ac:dyDescent="0.3">
      <c r="A2557" s="1" t="s">
        <v>2551</v>
      </c>
      <c r="B2557" s="2">
        <v>4844112</v>
      </c>
      <c r="C2557" s="3" t="s">
        <v>2941</v>
      </c>
      <c r="D2557" s="4">
        <v>64016.536516100001</v>
      </c>
      <c r="E2557" s="3" t="s">
        <v>3107</v>
      </c>
      <c r="F2557" s="3" t="s">
        <v>3108</v>
      </c>
      <c r="G2557" s="3" t="s">
        <v>3328</v>
      </c>
      <c r="H2557" s="3" t="s">
        <v>3436</v>
      </c>
      <c r="I2557" s="3" t="s">
        <v>2950</v>
      </c>
      <c r="J2557" s="4">
        <v>92.805114000000003</v>
      </c>
      <c r="K2557" s="4">
        <v>25.714839999999999</v>
      </c>
      <c r="L2557" s="4">
        <v>9.0465780000000002</v>
      </c>
      <c r="M2557" s="4">
        <v>9.7757090000000009</v>
      </c>
      <c r="N2557" s="4">
        <v>209.19354799999999</v>
      </c>
      <c r="O2557" s="4">
        <v>122.358491</v>
      </c>
      <c r="P2557" s="4">
        <v>24.375116999999999</v>
      </c>
      <c r="Q2557" s="4">
        <v>121.07314100000001</v>
      </c>
      <c r="R2557" s="4">
        <v>115.41579900000001</v>
      </c>
      <c r="S2557" s="3" t="s">
        <v>7320</v>
      </c>
      <c r="T2557" s="5" t="s">
        <v>7321</v>
      </c>
      <c r="U2557" s="4">
        <v>64016.536516100001</v>
      </c>
      <c r="V2557" s="10">
        <v>62577.984515999997</v>
      </c>
      <c r="W2557" s="4" t="s">
        <v>2935</v>
      </c>
      <c r="X2557" s="4">
        <v>132.65</v>
      </c>
      <c r="Y2557" s="4">
        <v>61.475000000000001</v>
      </c>
      <c r="Z2557" s="4">
        <v>209.19354799999999</v>
      </c>
      <c r="AA2557" s="10">
        <v>71.228513372500004</v>
      </c>
      <c r="AB2557" s="10">
        <v>78.9851895157</v>
      </c>
      <c r="AC2557" s="4">
        <v>27.094541</v>
      </c>
      <c r="AD2557" s="4">
        <v>22.282372585802701</v>
      </c>
      <c r="AE2557" s="4">
        <v>25.400773949734599</v>
      </c>
      <c r="AF2557" s="4">
        <v>121.07314100000001</v>
      </c>
      <c r="AG2557" s="4">
        <v>53.354100878989797</v>
      </c>
      <c r="AH2557" s="4">
        <v>60.930331473723498</v>
      </c>
      <c r="AI2557" s="4">
        <v>24.375116999999999</v>
      </c>
      <c r="AJ2557" s="4">
        <v>24.375116999999999</v>
      </c>
    </row>
    <row r="2558" spans="1:36" hidden="1" x14ac:dyDescent="0.3">
      <c r="A2558" s="1" t="s">
        <v>2552</v>
      </c>
      <c r="B2558" s="2">
        <v>4055530</v>
      </c>
      <c r="C2558" s="3" t="s">
        <v>2936</v>
      </c>
      <c r="D2558" s="4">
        <v>59585.667218609997</v>
      </c>
      <c r="E2558" s="3" t="s">
        <v>2930</v>
      </c>
      <c r="F2558" s="3" t="s">
        <v>2958</v>
      </c>
      <c r="G2558" s="3" t="s">
        <v>2958</v>
      </c>
      <c r="H2558" s="3" t="s">
        <v>3118</v>
      </c>
      <c r="I2558" s="3" t="s">
        <v>3133</v>
      </c>
      <c r="J2558" s="4">
        <v>47.837107000000003</v>
      </c>
      <c r="K2558" s="4">
        <v>20.476452999999999</v>
      </c>
      <c r="L2558" s="4">
        <v>1.2537609999999999</v>
      </c>
      <c r="M2558" s="4">
        <v>0.63261999999999996</v>
      </c>
      <c r="N2558" s="4">
        <v>13.46</v>
      </c>
      <c r="O2558" s="4">
        <v>6.57836</v>
      </c>
      <c r="P2558" s="4">
        <v>2.1512349999999998</v>
      </c>
      <c r="Q2558" s="4">
        <v>9.8332840000000008</v>
      </c>
      <c r="R2558" s="4">
        <v>4.512969</v>
      </c>
      <c r="S2558" s="3" t="s">
        <v>7322</v>
      </c>
      <c r="T2558" s="4">
        <v>262.47000000000003</v>
      </c>
      <c r="U2558" s="4">
        <v>59585.667218609997</v>
      </c>
      <c r="V2558" s="10">
        <v>66846.667218000002</v>
      </c>
      <c r="W2558" s="4">
        <v>1.6001828780431999</v>
      </c>
      <c r="X2558" s="4">
        <v>269.55500000000001</v>
      </c>
      <c r="Y2558" s="4">
        <v>175.875</v>
      </c>
      <c r="Z2558" s="4">
        <v>13.466906</v>
      </c>
      <c r="AA2558" s="10">
        <v>12.665148283600001</v>
      </c>
      <c r="AB2558" s="10">
        <v>13.8857881098</v>
      </c>
      <c r="AC2558" s="4">
        <v>1.4742770000000001</v>
      </c>
      <c r="AD2558" s="4">
        <v>1.5086391039794</v>
      </c>
      <c r="AE2558" s="4">
        <v>1.6012275927413999</v>
      </c>
      <c r="AF2558" s="4">
        <v>9.8332840000000008</v>
      </c>
      <c r="AG2558" s="4">
        <v>9.1401090260855007</v>
      </c>
      <c r="AH2558" s="4">
        <v>9.7670643165124993</v>
      </c>
      <c r="AI2558" s="4">
        <v>2.1512349999999998</v>
      </c>
      <c r="AJ2558" s="4">
        <v>2.584282</v>
      </c>
    </row>
    <row r="2559" spans="1:36" hidden="1" x14ac:dyDescent="0.3">
      <c r="A2559" s="1" t="s">
        <v>2553</v>
      </c>
      <c r="B2559" s="2">
        <v>6626827</v>
      </c>
      <c r="C2559" s="3" t="s">
        <v>2919</v>
      </c>
      <c r="D2559" s="4">
        <v>2049.15763668</v>
      </c>
      <c r="E2559" s="3" t="s">
        <v>3007</v>
      </c>
      <c r="F2559" s="3" t="s">
        <v>3008</v>
      </c>
      <c r="G2559" s="3" t="s">
        <v>3317</v>
      </c>
      <c r="H2559" s="3" t="s">
        <v>3363</v>
      </c>
      <c r="I2559" s="3" t="s">
        <v>3364</v>
      </c>
      <c r="J2559" s="4">
        <v>23.150358000000001</v>
      </c>
      <c r="K2559" s="4">
        <v>45.176848999999997</v>
      </c>
      <c r="L2559" s="4">
        <v>20.964500999999998</v>
      </c>
      <c r="M2559" s="4">
        <v>6.1728399999999999</v>
      </c>
      <c r="N2559" s="4">
        <v>36.083916000000002</v>
      </c>
      <c r="O2559" s="4">
        <v>28.373919999999998</v>
      </c>
      <c r="P2559" s="4">
        <v>8.1278129999999997</v>
      </c>
      <c r="Q2559" s="4">
        <v>24.895308</v>
      </c>
      <c r="R2559" s="4">
        <v>31.256675000000001</v>
      </c>
      <c r="S2559" s="3" t="s">
        <v>7323</v>
      </c>
      <c r="T2559" s="4">
        <v>36.119999999999997</v>
      </c>
      <c r="U2559" s="4">
        <v>2049.15763668</v>
      </c>
      <c r="V2559" s="10">
        <v>1892.4666360000001</v>
      </c>
      <c r="W2559" s="4" t="s">
        <v>2935</v>
      </c>
      <c r="X2559" s="4">
        <v>37.049999999999997</v>
      </c>
      <c r="Y2559" s="4">
        <v>19.41</v>
      </c>
      <c r="Z2559" s="4">
        <v>36.083916000000002</v>
      </c>
      <c r="AA2559" s="10">
        <v>33.546949010799999</v>
      </c>
      <c r="AB2559" s="10">
        <v>33.862394180000003</v>
      </c>
      <c r="AC2559" s="4">
        <v>3.8242159999999998</v>
      </c>
      <c r="AD2559" s="4">
        <v>3.3634086957511</v>
      </c>
      <c r="AE2559" s="4">
        <v>3.7133519518948002</v>
      </c>
      <c r="AF2559" s="4">
        <v>24.895308</v>
      </c>
      <c r="AG2559" s="4">
        <v>23.2959684769523</v>
      </c>
      <c r="AH2559" s="4">
        <v>22.9158126132794</v>
      </c>
      <c r="AI2559" s="4">
        <v>8.1278129999999997</v>
      </c>
      <c r="AJ2559" s="4">
        <v>8.3863479999999999</v>
      </c>
    </row>
    <row r="2560" spans="1:36" hidden="1" x14ac:dyDescent="0.3">
      <c r="A2560" s="1" t="s">
        <v>2554</v>
      </c>
      <c r="B2560" s="2">
        <v>4097175</v>
      </c>
      <c r="C2560" s="3" t="s">
        <v>2936</v>
      </c>
      <c r="D2560" s="4">
        <v>209435.13073890001</v>
      </c>
      <c r="E2560" s="3" t="s">
        <v>3107</v>
      </c>
      <c r="F2560" s="3" t="s">
        <v>3108</v>
      </c>
      <c r="G2560" s="3" t="s">
        <v>3212</v>
      </c>
      <c r="H2560" s="3" t="s">
        <v>3213</v>
      </c>
      <c r="I2560" s="3" t="s">
        <v>3709</v>
      </c>
      <c r="J2560" s="4">
        <v>20.393504</v>
      </c>
      <c r="K2560" s="4">
        <v>28.614324</v>
      </c>
      <c r="L2560" s="4">
        <v>19.547239999999999</v>
      </c>
      <c r="M2560" s="4">
        <v>0.49530800000000003</v>
      </c>
      <c r="N2560" s="4">
        <v>42.518382000000003</v>
      </c>
      <c r="O2560" s="4">
        <v>24.658849</v>
      </c>
      <c r="P2560" s="4">
        <v>2.0810840000000002</v>
      </c>
      <c r="Q2560" s="4">
        <v>13.312132</v>
      </c>
      <c r="R2560" s="4">
        <v>28.857420999999999</v>
      </c>
      <c r="S2560" s="3" t="s">
        <v>7324</v>
      </c>
      <c r="T2560" s="4">
        <v>115.65</v>
      </c>
      <c r="U2560" s="4">
        <v>209435.13073890001</v>
      </c>
      <c r="V2560" s="10">
        <v>257776.13073800001</v>
      </c>
      <c r="W2560" s="4">
        <v>0.77821011673151796</v>
      </c>
      <c r="X2560" s="4">
        <v>123.74</v>
      </c>
      <c r="Y2560" s="4">
        <v>83.91</v>
      </c>
      <c r="Z2560" s="4">
        <v>42.518382000000003</v>
      </c>
      <c r="AA2560" s="10">
        <v>21.295244338300002</v>
      </c>
      <c r="AB2560" s="10">
        <v>21.295244338300002</v>
      </c>
      <c r="AC2560" s="4">
        <v>2.8215119999999998</v>
      </c>
      <c r="AD2560" s="4">
        <v>2.7160992230882002</v>
      </c>
      <c r="AE2560" s="4">
        <v>2.7160992230882002</v>
      </c>
      <c r="AF2560" s="4">
        <v>13.312132</v>
      </c>
      <c r="AG2560" s="4">
        <v>13.4121452176727</v>
      </c>
      <c r="AH2560" s="4">
        <v>13.4121452176727</v>
      </c>
      <c r="AI2560" s="4">
        <v>2.0810840000000002</v>
      </c>
      <c r="AJ2560" s="4">
        <v>12.600784000000001</v>
      </c>
    </row>
    <row r="2561" spans="1:36" hidden="1" x14ac:dyDescent="0.3">
      <c r="A2561" s="1" t="s">
        <v>2555</v>
      </c>
      <c r="B2561" s="2">
        <v>4055686</v>
      </c>
      <c r="C2561" s="3" t="s">
        <v>2919</v>
      </c>
      <c r="D2561" s="4">
        <v>3665.1346282999998</v>
      </c>
      <c r="E2561" s="3" t="s">
        <v>2925</v>
      </c>
      <c r="F2561" s="3" t="s">
        <v>2981</v>
      </c>
      <c r="G2561" s="3" t="s">
        <v>2982</v>
      </c>
      <c r="H2561" s="3" t="s">
        <v>3174</v>
      </c>
      <c r="I2561" s="3" t="s">
        <v>3187</v>
      </c>
      <c r="J2561" s="4">
        <v>-7.3195880000000004</v>
      </c>
      <c r="K2561" s="4">
        <v>7.4074070000000001</v>
      </c>
      <c r="L2561" s="4">
        <v>-5.2687039999999996</v>
      </c>
      <c r="M2561" s="4">
        <v>-0.77262699999999995</v>
      </c>
      <c r="N2561" s="4">
        <v>19.127659999999999</v>
      </c>
      <c r="O2561" s="4">
        <v>13.114515000000001</v>
      </c>
      <c r="P2561" s="4">
        <v>14.046875</v>
      </c>
      <c r="Q2561" s="4">
        <v>14.121363000000001</v>
      </c>
      <c r="R2561" s="4">
        <v>22.747038</v>
      </c>
      <c r="S2561" s="3" t="s">
        <v>7325</v>
      </c>
      <c r="T2561" s="4">
        <v>17.98</v>
      </c>
      <c r="U2561" s="4">
        <v>3665.1346282999998</v>
      </c>
      <c r="V2561" s="10">
        <v>7280.9886280000001</v>
      </c>
      <c r="W2561" s="4">
        <v>5.5617352614015596</v>
      </c>
      <c r="X2561" s="4">
        <v>20.65</v>
      </c>
      <c r="Y2561" s="4">
        <v>15.615</v>
      </c>
      <c r="Z2561" s="4">
        <v>19.127659999999999</v>
      </c>
      <c r="AA2561" s="10">
        <v>17.3602394515</v>
      </c>
      <c r="AB2561" s="10">
        <v>18.060005825800001</v>
      </c>
      <c r="AC2561" s="4">
        <v>3.290292</v>
      </c>
      <c r="AD2561" s="4">
        <v>3.2116002015976002</v>
      </c>
      <c r="AE2561" s="4">
        <v>3.2596051641843</v>
      </c>
      <c r="AF2561" s="4">
        <v>14.121363000000001</v>
      </c>
      <c r="AG2561" s="4">
        <v>13.195111490801599</v>
      </c>
      <c r="AH2561" s="4">
        <v>13.5133386623348</v>
      </c>
      <c r="AI2561" s="4">
        <v>14.046875</v>
      </c>
      <c r="AJ2561" s="4" t="s">
        <v>2924</v>
      </c>
    </row>
    <row r="2562" spans="1:36" hidden="1" x14ac:dyDescent="0.3">
      <c r="A2562" s="1" t="s">
        <v>2556</v>
      </c>
      <c r="B2562" s="2">
        <v>4135930</v>
      </c>
      <c r="C2562" s="3" t="s">
        <v>2936</v>
      </c>
      <c r="D2562" s="4">
        <v>3736.0797899600002</v>
      </c>
      <c r="E2562" s="3" t="s">
        <v>2930</v>
      </c>
      <c r="F2562" s="3" t="s">
        <v>2954</v>
      </c>
      <c r="G2562" s="3" t="s">
        <v>2954</v>
      </c>
      <c r="H2562" s="3" t="s">
        <v>3042</v>
      </c>
      <c r="I2562" s="3" t="s">
        <v>3228</v>
      </c>
      <c r="J2562" s="4">
        <v>-8.291874</v>
      </c>
      <c r="K2562" s="4">
        <v>-5.3082190000000002</v>
      </c>
      <c r="L2562" s="4">
        <v>-4.6551720000000003</v>
      </c>
      <c r="M2562" s="5" t="s">
        <v>3903</v>
      </c>
      <c r="N2562" s="4">
        <v>5.6747050000000003</v>
      </c>
      <c r="O2562" s="4">
        <v>9.2166669999999993</v>
      </c>
      <c r="P2562" s="4">
        <v>5.7246379999999997</v>
      </c>
      <c r="Q2562" s="4">
        <v>5.2854340000000004</v>
      </c>
      <c r="R2562" s="4" t="s">
        <v>2924</v>
      </c>
      <c r="S2562" s="3" t="s">
        <v>7326</v>
      </c>
      <c r="T2562" s="5" t="s">
        <v>7327</v>
      </c>
      <c r="U2562" s="4">
        <v>3736.0797899600002</v>
      </c>
      <c r="V2562" s="10">
        <v>5225.1797889999998</v>
      </c>
      <c r="W2562" s="4">
        <v>8.4990958408679909</v>
      </c>
      <c r="X2562" s="4">
        <v>14.186299999999999</v>
      </c>
      <c r="Y2562" s="5" t="s">
        <v>7328</v>
      </c>
      <c r="Z2562" s="4">
        <v>5.6747050000000003</v>
      </c>
      <c r="AA2562" s="10">
        <v>6.1842988145</v>
      </c>
      <c r="AB2562" s="10">
        <v>6.2618896638999999</v>
      </c>
      <c r="AC2562" s="4">
        <v>1.242966</v>
      </c>
      <c r="AD2562" s="4">
        <v>1.2486416653635</v>
      </c>
      <c r="AE2562" s="4">
        <v>1.2499823158109</v>
      </c>
      <c r="AF2562" s="4">
        <v>5.2854340000000004</v>
      </c>
      <c r="AG2562" s="4">
        <v>5.2755267788136004</v>
      </c>
      <c r="AH2562" s="4">
        <v>5.4991432566457998</v>
      </c>
      <c r="AI2562" s="4">
        <v>5.7246379999999997</v>
      </c>
      <c r="AJ2562" s="4" t="s">
        <v>2924</v>
      </c>
    </row>
    <row r="2563" spans="1:36" hidden="1" x14ac:dyDescent="0.3">
      <c r="A2563" s="1" t="s">
        <v>2557</v>
      </c>
      <c r="B2563" s="2">
        <v>4011165</v>
      </c>
      <c r="C2563" s="3" t="s">
        <v>2936</v>
      </c>
      <c r="D2563" s="4">
        <v>72714.053750699997</v>
      </c>
      <c r="E2563" s="3" t="s">
        <v>3098</v>
      </c>
      <c r="F2563" s="3" t="s">
        <v>3098</v>
      </c>
      <c r="G2563" s="3" t="s">
        <v>3099</v>
      </c>
      <c r="H2563" s="3" t="s">
        <v>3156</v>
      </c>
      <c r="I2563" s="3" t="s">
        <v>3380</v>
      </c>
      <c r="J2563" s="4">
        <v>64.234582000000003</v>
      </c>
      <c r="K2563" s="4">
        <v>33.534810999999998</v>
      </c>
      <c r="L2563" s="4">
        <v>14.053537</v>
      </c>
      <c r="M2563" s="4">
        <v>5.4818740000000004</v>
      </c>
      <c r="N2563" s="4">
        <v>25.275424000000001</v>
      </c>
      <c r="O2563" s="4">
        <v>24.208604000000001</v>
      </c>
      <c r="P2563" s="4">
        <v>5.8670210000000003</v>
      </c>
      <c r="Q2563" s="4">
        <v>15.577332999999999</v>
      </c>
      <c r="R2563" s="4">
        <v>49.829116999999997</v>
      </c>
      <c r="S2563" s="3" t="s">
        <v>7329</v>
      </c>
      <c r="T2563" s="4">
        <v>59.65</v>
      </c>
      <c r="U2563" s="4">
        <v>72714.053750699997</v>
      </c>
      <c r="V2563" s="10">
        <v>101533.05375000001</v>
      </c>
      <c r="W2563" s="4">
        <v>3.1852472757753598</v>
      </c>
      <c r="X2563" s="4">
        <v>60.36</v>
      </c>
      <c r="Y2563" s="4">
        <v>32.65</v>
      </c>
      <c r="Z2563" s="4">
        <v>25.350615999999999</v>
      </c>
      <c r="AA2563" s="10">
        <v>29.940270039600001</v>
      </c>
      <c r="AB2563" s="10">
        <v>30.697578673799999</v>
      </c>
      <c r="AC2563" s="4">
        <v>9.7948149999999998</v>
      </c>
      <c r="AD2563" s="4">
        <v>8.9907150260081998</v>
      </c>
      <c r="AE2563" s="4">
        <v>9.7375564583024001</v>
      </c>
      <c r="AF2563" s="4">
        <v>15.577332999999999</v>
      </c>
      <c r="AG2563" s="4">
        <v>13.6677142666453</v>
      </c>
      <c r="AH2563" s="4">
        <v>14.281539310143</v>
      </c>
      <c r="AI2563" s="4">
        <v>5.8670210000000003</v>
      </c>
      <c r="AJ2563" s="4">
        <v>14.290848</v>
      </c>
    </row>
    <row r="2564" spans="1:36" hidden="1" x14ac:dyDescent="0.3">
      <c r="A2564" s="1" t="s">
        <v>2558</v>
      </c>
      <c r="B2564" s="2">
        <v>5000792</v>
      </c>
      <c r="C2564" s="3" t="s">
        <v>2919</v>
      </c>
      <c r="D2564" s="4">
        <v>520.05721733999997</v>
      </c>
      <c r="E2564" s="3" t="s">
        <v>3095</v>
      </c>
      <c r="F2564" s="3" t="s">
        <v>3095</v>
      </c>
      <c r="G2564" s="3" t="s">
        <v>3138</v>
      </c>
      <c r="H2564" s="3" t="s">
        <v>3138</v>
      </c>
      <c r="I2564" s="3" t="s">
        <v>3904</v>
      </c>
      <c r="J2564" s="4">
        <v>-5.4117649999999999</v>
      </c>
      <c r="K2564" s="4">
        <v>-4.9395689999999997</v>
      </c>
      <c r="L2564" s="4">
        <v>-2.7680729999999998</v>
      </c>
      <c r="M2564" s="4">
        <v>0.864232</v>
      </c>
      <c r="N2564" s="4">
        <v>24.462475000000001</v>
      </c>
      <c r="O2564" s="4" t="s">
        <v>2924</v>
      </c>
      <c r="P2564" s="4">
        <v>2.2737560000000001</v>
      </c>
      <c r="Q2564" s="4">
        <v>17.439319000000001</v>
      </c>
      <c r="R2564" s="4" t="s">
        <v>2924</v>
      </c>
      <c r="S2564" s="3" t="s">
        <v>7330</v>
      </c>
      <c r="T2564" s="4">
        <v>36.18</v>
      </c>
      <c r="U2564" s="4">
        <v>520.05721733999997</v>
      </c>
      <c r="V2564" s="10">
        <v>719.145217</v>
      </c>
      <c r="W2564" s="4">
        <v>2.3305693753454899</v>
      </c>
      <c r="X2564" s="4">
        <v>41.96</v>
      </c>
      <c r="Y2564" s="4">
        <v>33.32</v>
      </c>
      <c r="Z2564" s="4">
        <v>24.462475000000001</v>
      </c>
      <c r="AA2564" s="10">
        <v>23.960264900599999</v>
      </c>
      <c r="AB2564" s="10">
        <v>25.300699300600002</v>
      </c>
      <c r="AC2564" s="4">
        <v>9.6934210000000007</v>
      </c>
      <c r="AD2564" s="4">
        <v>9.2198104743590008</v>
      </c>
      <c r="AE2564" s="4">
        <v>9.5886028933333005</v>
      </c>
      <c r="AF2564" s="4">
        <v>17.439319000000001</v>
      </c>
      <c r="AG2564" s="4" t="s">
        <v>2935</v>
      </c>
      <c r="AH2564" s="4" t="s">
        <v>2935</v>
      </c>
      <c r="AI2564" s="4">
        <v>2.2737560000000001</v>
      </c>
      <c r="AJ2564" s="4">
        <v>2.2737560000000001</v>
      </c>
    </row>
    <row r="2565" spans="1:36" hidden="1" x14ac:dyDescent="0.3">
      <c r="A2565" s="1" t="s">
        <v>2559</v>
      </c>
      <c r="B2565" s="2">
        <v>4072879</v>
      </c>
      <c r="C2565" s="3" t="s">
        <v>2936</v>
      </c>
      <c r="D2565" s="4">
        <v>196322.0860139</v>
      </c>
      <c r="E2565" s="3" t="s">
        <v>2920</v>
      </c>
      <c r="F2565" s="3" t="s">
        <v>2921</v>
      </c>
      <c r="G2565" s="3" t="s">
        <v>2922</v>
      </c>
      <c r="H2565" s="3" t="s">
        <v>2922</v>
      </c>
      <c r="I2565" s="3" t="s">
        <v>3235</v>
      </c>
      <c r="J2565" s="4">
        <v>4.5804640000000001</v>
      </c>
      <c r="K2565" s="4">
        <v>-15.003477999999999</v>
      </c>
      <c r="L2565" s="4">
        <v>-12.46973</v>
      </c>
      <c r="M2565" s="4">
        <v>3.5082000000000002E-2</v>
      </c>
      <c r="N2565" s="4">
        <v>32.173259000000002</v>
      </c>
      <c r="O2565" s="4">
        <v>25.283743999999999</v>
      </c>
      <c r="P2565" s="5" t="s">
        <v>3905</v>
      </c>
      <c r="Q2565" s="4">
        <v>20.526337999999999</v>
      </c>
      <c r="R2565" s="4">
        <v>29.271716999999999</v>
      </c>
      <c r="S2565" s="3" t="s">
        <v>7331</v>
      </c>
      <c r="T2565" s="4">
        <v>513.26</v>
      </c>
      <c r="U2565" s="4">
        <v>196322.0860139</v>
      </c>
      <c r="V2565" s="10">
        <v>225297.08601299999</v>
      </c>
      <c r="W2565" s="4">
        <v>0.30393952382807898</v>
      </c>
      <c r="X2565" s="4">
        <v>627.88</v>
      </c>
      <c r="Y2565" s="4">
        <v>480.57</v>
      </c>
      <c r="Z2565" s="4">
        <v>32.173259000000002</v>
      </c>
      <c r="AA2565" s="10">
        <v>22.479459014300001</v>
      </c>
      <c r="AB2565" s="10">
        <v>23.664519496200001</v>
      </c>
      <c r="AC2565" s="4">
        <v>5.3173729999999999</v>
      </c>
      <c r="AD2565" s="4">
        <v>5.0766069219667003</v>
      </c>
      <c r="AE2565" s="4">
        <v>5.2612227842339996</v>
      </c>
      <c r="AF2565" s="4">
        <v>20.526337999999999</v>
      </c>
      <c r="AG2565" s="4">
        <v>19.960133791592501</v>
      </c>
      <c r="AH2565" s="4">
        <v>20.8646156871587</v>
      </c>
      <c r="AI2565" s="5" t="s">
        <v>3905</v>
      </c>
      <c r="AJ2565" s="4" t="s">
        <v>2924</v>
      </c>
    </row>
    <row r="2566" spans="1:36" hidden="1" x14ac:dyDescent="0.3">
      <c r="A2566" s="1" t="s">
        <v>2560</v>
      </c>
      <c r="B2566" s="2">
        <v>4990886</v>
      </c>
      <c r="C2566" s="3" t="s">
        <v>2936</v>
      </c>
      <c r="D2566" s="4">
        <v>1076.91398974</v>
      </c>
      <c r="E2566" s="3" t="s">
        <v>2937</v>
      </c>
      <c r="F2566" s="3" t="s">
        <v>2938</v>
      </c>
      <c r="G2566" s="3" t="s">
        <v>2994</v>
      </c>
      <c r="H2566" s="3" t="s">
        <v>2995</v>
      </c>
      <c r="I2566" s="3" t="s">
        <v>3456</v>
      </c>
      <c r="J2566" s="4">
        <v>2.731363</v>
      </c>
      <c r="K2566" s="4">
        <v>7.2458910000000003</v>
      </c>
      <c r="L2566" s="4">
        <v>15.707564</v>
      </c>
      <c r="M2566" s="4">
        <v>7.6068660000000001</v>
      </c>
      <c r="N2566" s="4">
        <v>24.782945999999999</v>
      </c>
      <c r="O2566" s="4">
        <v>15.016439999999999</v>
      </c>
      <c r="P2566" s="4">
        <v>2.2010329999999998</v>
      </c>
      <c r="Q2566" s="4">
        <v>12.683139000000001</v>
      </c>
      <c r="R2566" s="4">
        <v>20.430261000000002</v>
      </c>
      <c r="S2566" s="3" t="s">
        <v>7332</v>
      </c>
      <c r="T2566" s="4">
        <v>31.97</v>
      </c>
      <c r="U2566" s="4">
        <v>1076.91398974</v>
      </c>
      <c r="V2566" s="10">
        <v>1219.1349889999999</v>
      </c>
      <c r="W2566" s="4" t="s">
        <v>2935</v>
      </c>
      <c r="X2566" s="4">
        <v>35.93</v>
      </c>
      <c r="Y2566" s="4">
        <v>23.76</v>
      </c>
      <c r="Z2566" s="4">
        <v>24.782945999999999</v>
      </c>
      <c r="AA2566" s="10">
        <v>17.165100671099999</v>
      </c>
      <c r="AB2566" s="10">
        <v>17.7611111111</v>
      </c>
      <c r="AC2566" s="4">
        <v>2.4686089999999998</v>
      </c>
      <c r="AD2566" s="4">
        <v>2.3250892819339999</v>
      </c>
      <c r="AE2566" s="4">
        <v>2.4346630247288998</v>
      </c>
      <c r="AF2566" s="4">
        <v>12.683139000000001</v>
      </c>
      <c r="AG2566" s="4">
        <v>10.7652930502231</v>
      </c>
      <c r="AH2566" s="4">
        <v>11.3166309042556</v>
      </c>
      <c r="AI2566" s="4">
        <v>2.2010329999999998</v>
      </c>
      <c r="AJ2566" s="5" t="s">
        <v>7333</v>
      </c>
    </row>
    <row r="2567" spans="1:36" hidden="1" x14ac:dyDescent="0.3">
      <c r="A2567" s="1" t="s">
        <v>2561</v>
      </c>
      <c r="B2567" s="2">
        <v>100583072</v>
      </c>
      <c r="C2567" s="3" t="s">
        <v>2941</v>
      </c>
      <c r="D2567" s="4">
        <v>561.87841011</v>
      </c>
      <c r="E2567" s="3" t="s">
        <v>2920</v>
      </c>
      <c r="F2567" s="3" t="s">
        <v>2921</v>
      </c>
      <c r="G2567" s="3" t="s">
        <v>3114</v>
      </c>
      <c r="H2567" s="3" t="s">
        <v>3114</v>
      </c>
      <c r="I2567" s="3" t="s">
        <v>3051</v>
      </c>
      <c r="J2567" s="4">
        <v>71.526822999999993</v>
      </c>
      <c r="K2567" s="5" t="s">
        <v>3906</v>
      </c>
      <c r="L2567" s="4">
        <v>-6.8707989999999999</v>
      </c>
      <c r="M2567" s="4">
        <v>2.6337449999999998</v>
      </c>
      <c r="N2567" s="4" t="s">
        <v>2924</v>
      </c>
      <c r="O2567" s="4" t="s">
        <v>2924</v>
      </c>
      <c r="P2567" s="4">
        <v>1.8916869999999999</v>
      </c>
      <c r="Q2567" s="4" t="s">
        <v>2924</v>
      </c>
      <c r="R2567" s="4" t="s">
        <v>2924</v>
      </c>
      <c r="S2567" s="3" t="s">
        <v>7334</v>
      </c>
      <c r="T2567" s="4">
        <v>12.47</v>
      </c>
      <c r="U2567" s="4">
        <v>561.87841011</v>
      </c>
      <c r="V2567" s="10">
        <v>269.18840999999998</v>
      </c>
      <c r="W2567" s="4" t="s">
        <v>2935</v>
      </c>
      <c r="X2567" s="4">
        <v>16.940000000000001</v>
      </c>
      <c r="Y2567" s="5" t="s">
        <v>4366</v>
      </c>
      <c r="Z2567" s="4" t="s">
        <v>2924</v>
      </c>
      <c r="AA2567" s="10" t="s">
        <v>2924</v>
      </c>
      <c r="AB2567" s="10" t="s">
        <v>2924</v>
      </c>
      <c r="AC2567" s="4" t="s">
        <v>2935</v>
      </c>
      <c r="AD2567" s="4" t="s">
        <v>2935</v>
      </c>
      <c r="AE2567" s="4" t="s">
        <v>2935</v>
      </c>
      <c r="AF2567" s="4" t="s">
        <v>2924</v>
      </c>
      <c r="AG2567" s="4" t="s">
        <v>2924</v>
      </c>
      <c r="AH2567" s="4" t="s">
        <v>2924</v>
      </c>
      <c r="AI2567" s="4">
        <v>1.8916869999999999</v>
      </c>
      <c r="AJ2567" s="4">
        <v>1.8916869999999999</v>
      </c>
    </row>
    <row r="2568" spans="1:36" hidden="1" x14ac:dyDescent="0.3">
      <c r="A2568" s="1" t="s">
        <v>2562</v>
      </c>
      <c r="B2568" s="2">
        <v>4914214</v>
      </c>
      <c r="C2568" s="3" t="s">
        <v>2936</v>
      </c>
      <c r="D2568" s="4">
        <v>5957.0119755200003</v>
      </c>
      <c r="E2568" s="3" t="s">
        <v>2925</v>
      </c>
      <c r="F2568" s="3" t="s">
        <v>3012</v>
      </c>
      <c r="G2568" s="3" t="s">
        <v>3525</v>
      </c>
      <c r="H2568" s="3" t="s">
        <v>3526</v>
      </c>
      <c r="I2568" s="3" t="s">
        <v>3907</v>
      </c>
      <c r="J2568" s="5" t="s">
        <v>3908</v>
      </c>
      <c r="K2568" s="4">
        <v>8.3446010000000008</v>
      </c>
      <c r="L2568" s="4">
        <v>3.315528</v>
      </c>
      <c r="M2568" s="4">
        <v>2.5692599999999999</v>
      </c>
      <c r="N2568" s="4">
        <v>22.708501999999999</v>
      </c>
      <c r="O2568" s="4">
        <v>14.715991000000001</v>
      </c>
      <c r="P2568" s="4">
        <v>1.4598599999999999</v>
      </c>
      <c r="Q2568" s="4">
        <v>9.2232810000000001</v>
      </c>
      <c r="R2568" s="4">
        <v>14.044028000000001</v>
      </c>
      <c r="S2568" s="3" t="s">
        <v>7335</v>
      </c>
      <c r="T2568" s="4">
        <v>112.18</v>
      </c>
      <c r="U2568" s="4">
        <v>5957.0119755200003</v>
      </c>
      <c r="V2568" s="10">
        <v>6642.3669749999999</v>
      </c>
      <c r="W2568" s="4">
        <v>1.7828489926903199</v>
      </c>
      <c r="X2568" s="4">
        <v>129.31</v>
      </c>
      <c r="Y2568" s="4">
        <v>88.37</v>
      </c>
      <c r="Z2568" s="4">
        <v>22.708501999999999</v>
      </c>
      <c r="AA2568" s="10">
        <v>23.0887655804</v>
      </c>
      <c r="AB2568" s="10">
        <v>23.0887655804</v>
      </c>
      <c r="AC2568" s="4">
        <v>0.66136600000000001</v>
      </c>
      <c r="AD2568" s="4">
        <v>0.69138435642020002</v>
      </c>
      <c r="AE2568" s="4">
        <v>0.69138435642020002</v>
      </c>
      <c r="AF2568" s="4">
        <v>9.2232810000000001</v>
      </c>
      <c r="AG2568" s="4">
        <v>9.4524989784195004</v>
      </c>
      <c r="AH2568" s="4">
        <v>9.4524989784195004</v>
      </c>
      <c r="AI2568" s="4">
        <v>1.4598599999999999</v>
      </c>
      <c r="AJ2568" s="4">
        <v>4.1836349999999998</v>
      </c>
    </row>
    <row r="2569" spans="1:36" hidden="1" x14ac:dyDescent="0.3">
      <c r="A2569" s="1" t="s">
        <v>2563</v>
      </c>
      <c r="B2569" s="2">
        <v>23266914</v>
      </c>
      <c r="C2569" s="3" t="s">
        <v>2919</v>
      </c>
      <c r="D2569" s="4">
        <v>530.31352599000002</v>
      </c>
      <c r="E2569" s="3" t="s">
        <v>2930</v>
      </c>
      <c r="F2569" s="3" t="s">
        <v>2954</v>
      </c>
      <c r="G2569" s="3" t="s">
        <v>2955</v>
      </c>
      <c r="H2569" s="3" t="s">
        <v>2956</v>
      </c>
      <c r="I2569" s="3"/>
      <c r="J2569" s="4">
        <v>8.9650630000000007</v>
      </c>
      <c r="K2569" s="4">
        <v>-0.95865800000000001</v>
      </c>
      <c r="L2569" s="4">
        <v>-4.6712800000000003</v>
      </c>
      <c r="M2569" s="4">
        <v>-0.18115899999999999</v>
      </c>
      <c r="N2569" s="4" t="s">
        <v>2935</v>
      </c>
      <c r="O2569" s="4" t="s">
        <v>2935</v>
      </c>
      <c r="P2569" s="4" t="s">
        <v>2935</v>
      </c>
      <c r="Q2569" s="4" t="s">
        <v>2935</v>
      </c>
      <c r="R2569" s="4" t="s">
        <v>2935</v>
      </c>
      <c r="S2569" s="3" t="s">
        <v>7336</v>
      </c>
      <c r="T2569" s="4">
        <v>16.53</v>
      </c>
      <c r="U2569" s="4">
        <v>530.31352599000002</v>
      </c>
      <c r="V2569" s="10" t="s">
        <v>2935</v>
      </c>
      <c r="W2569" s="4">
        <v>7.5622504537205097</v>
      </c>
      <c r="X2569" s="4">
        <v>17.889900000000001</v>
      </c>
      <c r="Y2569" s="4">
        <v>14.81</v>
      </c>
      <c r="Z2569" s="4" t="s">
        <v>2935</v>
      </c>
      <c r="AA2569" s="10" t="s">
        <v>2935</v>
      </c>
      <c r="AB2569" s="10" t="s">
        <v>2935</v>
      </c>
      <c r="AC2569" s="4" t="s">
        <v>2935</v>
      </c>
      <c r="AD2569" s="4" t="s">
        <v>2935</v>
      </c>
      <c r="AE2569" s="4" t="s">
        <v>2935</v>
      </c>
      <c r="AF2569" s="4" t="s">
        <v>2935</v>
      </c>
      <c r="AG2569" s="4" t="s">
        <v>2935</v>
      </c>
      <c r="AH2569" s="4" t="s">
        <v>2935</v>
      </c>
      <c r="AI2569" s="4" t="s">
        <v>2935</v>
      </c>
      <c r="AJ2569" s="4" t="s">
        <v>2935</v>
      </c>
    </row>
    <row r="2570" spans="1:36" hidden="1" x14ac:dyDescent="0.3">
      <c r="A2570" s="1" t="s">
        <v>2564</v>
      </c>
      <c r="B2570" s="2">
        <v>4388004</v>
      </c>
      <c r="C2570" s="3" t="s">
        <v>2957</v>
      </c>
      <c r="D2570" s="4">
        <v>639.24093240000002</v>
      </c>
      <c r="E2570" s="3" t="s">
        <v>3107</v>
      </c>
      <c r="F2570" s="3" t="s">
        <v>3108</v>
      </c>
      <c r="G2570" s="3" t="s">
        <v>3328</v>
      </c>
      <c r="H2570" s="3" t="s">
        <v>3436</v>
      </c>
      <c r="I2570" s="3" t="s">
        <v>3714</v>
      </c>
      <c r="J2570" s="4">
        <v>-19.372294</v>
      </c>
      <c r="K2570" s="4">
        <v>-17.405764999999999</v>
      </c>
      <c r="L2570" s="4">
        <v>-12.249706</v>
      </c>
      <c r="M2570" s="4">
        <v>8.5214859999999994</v>
      </c>
      <c r="N2570" s="4" t="s">
        <v>2924</v>
      </c>
      <c r="O2570" s="4">
        <v>7.293196</v>
      </c>
      <c r="P2570" s="4" t="s">
        <v>2935</v>
      </c>
      <c r="Q2570" s="4">
        <v>7.5690670000000004</v>
      </c>
      <c r="R2570" s="4">
        <v>5.4742249999999997</v>
      </c>
      <c r="S2570" s="3" t="s">
        <v>7337</v>
      </c>
      <c r="T2570" s="4">
        <v>14.9</v>
      </c>
      <c r="U2570" s="4">
        <v>639.24093240000002</v>
      </c>
      <c r="V2570" s="10">
        <v>940.39793199999997</v>
      </c>
      <c r="W2570" s="4" t="s">
        <v>2935</v>
      </c>
      <c r="X2570" s="4">
        <v>26.42</v>
      </c>
      <c r="Y2570" s="4">
        <v>13.06</v>
      </c>
      <c r="Z2570" s="4" t="s">
        <v>2924</v>
      </c>
      <c r="AA2570" s="10">
        <v>22.894898586299998</v>
      </c>
      <c r="AB2570" s="10" t="s">
        <v>2924</v>
      </c>
      <c r="AC2570" s="4">
        <v>1.076311</v>
      </c>
      <c r="AD2570" s="4">
        <v>1.2234860556239999</v>
      </c>
      <c r="AE2570" s="4">
        <v>1.1482996927632001</v>
      </c>
      <c r="AF2570" s="4">
        <v>7.5690670000000004</v>
      </c>
      <c r="AG2570" s="4">
        <v>7.5900916317522</v>
      </c>
      <c r="AH2570" s="4">
        <v>5.8816704130812996</v>
      </c>
      <c r="AI2570" s="4" t="s">
        <v>2935</v>
      </c>
      <c r="AJ2570" s="4" t="s">
        <v>2935</v>
      </c>
    </row>
    <row r="2571" spans="1:36" hidden="1" x14ac:dyDescent="0.3">
      <c r="A2571" s="1" t="s">
        <v>2565</v>
      </c>
      <c r="B2571" s="2">
        <v>4021980</v>
      </c>
      <c r="C2571" s="3" t="s">
        <v>2936</v>
      </c>
      <c r="D2571" s="4">
        <v>2800.3267459200001</v>
      </c>
      <c r="E2571" s="3" t="s">
        <v>3098</v>
      </c>
      <c r="F2571" s="3" t="s">
        <v>3098</v>
      </c>
      <c r="G2571" s="3" t="s">
        <v>3184</v>
      </c>
      <c r="H2571" s="3" t="s">
        <v>3185</v>
      </c>
      <c r="I2571" s="3" t="s">
        <v>3304</v>
      </c>
      <c r="J2571" s="4">
        <v>-7.9305009999999996</v>
      </c>
      <c r="K2571" s="4">
        <v>-36.565130000000003</v>
      </c>
      <c r="L2571" s="4">
        <v>-15.676698</v>
      </c>
      <c r="M2571" s="4">
        <v>5.4997040000000004</v>
      </c>
      <c r="N2571" s="4">
        <v>15.741175999999999</v>
      </c>
      <c r="O2571" s="4">
        <v>14.177483000000001</v>
      </c>
      <c r="P2571" s="4">
        <v>2.5082010000000001</v>
      </c>
      <c r="Q2571" s="4">
        <v>7.2336650000000002</v>
      </c>
      <c r="R2571" s="4">
        <v>9.5128190000000004</v>
      </c>
      <c r="S2571" s="3" t="s">
        <v>7338</v>
      </c>
      <c r="T2571" s="4">
        <v>53.52</v>
      </c>
      <c r="U2571" s="4">
        <v>2800.3267459200001</v>
      </c>
      <c r="V2571" s="10">
        <v>3167.3037450000002</v>
      </c>
      <c r="W2571" s="4" t="s">
        <v>2935</v>
      </c>
      <c r="X2571" s="4">
        <v>111.4225</v>
      </c>
      <c r="Y2571" s="4">
        <v>49.86</v>
      </c>
      <c r="Z2571" s="4">
        <v>15.741175999999999</v>
      </c>
      <c r="AA2571" s="10">
        <v>9.8796426198000002</v>
      </c>
      <c r="AB2571" s="10">
        <v>15.302358827700001</v>
      </c>
      <c r="AC2571" s="4">
        <v>2.4300169999999999</v>
      </c>
      <c r="AD2571" s="4">
        <v>2.1005566405512002</v>
      </c>
      <c r="AE2571" s="4">
        <v>2.3567293199906998</v>
      </c>
      <c r="AF2571" s="4">
        <v>7.2336650000000002</v>
      </c>
      <c r="AG2571" s="4">
        <v>4.5874696672340001</v>
      </c>
      <c r="AH2571" s="4">
        <v>5.7595718377219001</v>
      </c>
      <c r="AI2571" s="4">
        <v>2.5082010000000001</v>
      </c>
      <c r="AJ2571" s="4">
        <v>2.5082010000000001</v>
      </c>
    </row>
    <row r="2572" spans="1:36" hidden="1" x14ac:dyDescent="0.3">
      <c r="A2572" s="1" t="s">
        <v>2566</v>
      </c>
      <c r="B2572" s="2">
        <v>4426760</v>
      </c>
      <c r="C2572" s="3" t="s">
        <v>2957</v>
      </c>
      <c r="D2572" s="4">
        <v>814.48731924000003</v>
      </c>
      <c r="E2572" s="3" t="s">
        <v>2930</v>
      </c>
      <c r="F2572" s="3" t="s">
        <v>2958</v>
      </c>
      <c r="G2572" s="3" t="s">
        <v>2958</v>
      </c>
      <c r="H2572" s="3" t="s">
        <v>3118</v>
      </c>
      <c r="I2572" s="3" t="s">
        <v>3133</v>
      </c>
      <c r="J2572" s="4">
        <v>18.426724</v>
      </c>
      <c r="K2572" s="4">
        <v>17.540106999999999</v>
      </c>
      <c r="L2572" s="4">
        <v>8.596838</v>
      </c>
      <c r="M2572" s="4">
        <v>-1.2134830000000001</v>
      </c>
      <c r="N2572" s="4">
        <v>22.659793814433002</v>
      </c>
      <c r="O2572" s="4">
        <v>5.8150213601867797</v>
      </c>
      <c r="P2572" s="4">
        <v>1.7505580000000001</v>
      </c>
      <c r="Q2572" s="4">
        <v>5.1367339999999997</v>
      </c>
      <c r="R2572" s="4">
        <v>11.102188999999999</v>
      </c>
      <c r="S2572" s="3" t="s">
        <v>7339</v>
      </c>
      <c r="T2572" s="4">
        <v>21.98</v>
      </c>
      <c r="U2572" s="4">
        <v>814.48731924000003</v>
      </c>
      <c r="V2572" s="10">
        <v>1083.1573189999999</v>
      </c>
      <c r="W2572" s="4">
        <v>1.0919017288444</v>
      </c>
      <c r="X2572" s="4">
        <v>24.09</v>
      </c>
      <c r="Y2572" s="4">
        <v>14.96</v>
      </c>
      <c r="Z2572" s="4">
        <v>22.566735000000001</v>
      </c>
      <c r="AA2572" s="10" t="s">
        <v>2935</v>
      </c>
      <c r="AB2572" s="10" t="s">
        <v>2935</v>
      </c>
      <c r="AC2572" s="4">
        <v>0.54549800000000004</v>
      </c>
      <c r="AD2572" s="4" t="s">
        <v>2935</v>
      </c>
      <c r="AE2572" s="4" t="s">
        <v>2935</v>
      </c>
      <c r="AF2572" s="4">
        <v>5.1367339999999997</v>
      </c>
      <c r="AG2572" s="4" t="s">
        <v>2935</v>
      </c>
      <c r="AH2572" s="4" t="s">
        <v>2935</v>
      </c>
      <c r="AI2572" s="4">
        <v>1.7505580000000001</v>
      </c>
      <c r="AJ2572" s="4">
        <v>5.5800960000000002</v>
      </c>
    </row>
    <row r="2573" spans="1:36" hidden="1" x14ac:dyDescent="0.3">
      <c r="A2573" s="1" t="s">
        <v>2567</v>
      </c>
      <c r="B2573" s="2">
        <v>4156939</v>
      </c>
      <c r="C2573" s="3" t="s">
        <v>2936</v>
      </c>
      <c r="D2573" s="4">
        <v>11017.69490477</v>
      </c>
      <c r="E2573" s="3" t="s">
        <v>3107</v>
      </c>
      <c r="F2573" s="3" t="s">
        <v>3108</v>
      </c>
      <c r="G2573" s="3" t="s">
        <v>3212</v>
      </c>
      <c r="H2573" s="3" t="s">
        <v>3213</v>
      </c>
      <c r="I2573" s="3" t="s">
        <v>3909</v>
      </c>
      <c r="J2573" s="4">
        <v>72.955414000000005</v>
      </c>
      <c r="K2573" s="4">
        <v>15.293818</v>
      </c>
      <c r="L2573" s="4">
        <v>5.6575879999999996</v>
      </c>
      <c r="M2573" s="4">
        <v>13.862798</v>
      </c>
      <c r="N2573" s="4" t="s">
        <v>2924</v>
      </c>
      <c r="O2573" s="4">
        <v>16.849094000000001</v>
      </c>
      <c r="P2573" s="4">
        <v>2.724008</v>
      </c>
      <c r="Q2573" s="4">
        <v>27.694835999999999</v>
      </c>
      <c r="R2573" s="4">
        <v>21.638233</v>
      </c>
      <c r="S2573" s="3" t="s">
        <v>7340</v>
      </c>
      <c r="T2573" s="4">
        <v>135.77000000000001</v>
      </c>
      <c r="U2573" s="4">
        <v>11017.69490477</v>
      </c>
      <c r="V2573" s="10">
        <v>18180.302904</v>
      </c>
      <c r="W2573" s="4" t="s">
        <v>2935</v>
      </c>
      <c r="X2573" s="5" t="s">
        <v>7341</v>
      </c>
      <c r="Y2573" s="4">
        <v>72.334999999999994</v>
      </c>
      <c r="Z2573" s="4" t="s">
        <v>2924</v>
      </c>
      <c r="AA2573" s="10">
        <v>56.629822732000001</v>
      </c>
      <c r="AB2573" s="10">
        <v>85.603137373500005</v>
      </c>
      <c r="AC2573" s="4">
        <v>6.5487700000000002</v>
      </c>
      <c r="AD2573" s="4">
        <v>5.6125900782544997</v>
      </c>
      <c r="AE2573" s="4">
        <v>6.5724107461247003</v>
      </c>
      <c r="AF2573" s="4">
        <v>27.694835999999999</v>
      </c>
      <c r="AG2573" s="4">
        <v>12.8356300025381</v>
      </c>
      <c r="AH2573" s="4">
        <v>14.593101193443699</v>
      </c>
      <c r="AI2573" s="4">
        <v>2.724008</v>
      </c>
      <c r="AJ2573" s="4" t="s">
        <v>2924</v>
      </c>
    </row>
    <row r="2574" spans="1:36" hidden="1" x14ac:dyDescent="0.3">
      <c r="A2574" s="1" t="s">
        <v>2568</v>
      </c>
      <c r="B2574" s="2">
        <v>4091145</v>
      </c>
      <c r="C2574" s="3" t="s">
        <v>2919</v>
      </c>
      <c r="D2574" s="4">
        <v>276520.75848543999</v>
      </c>
      <c r="E2574" s="3" t="s">
        <v>3107</v>
      </c>
      <c r="F2574" s="3" t="s">
        <v>3153</v>
      </c>
      <c r="G2574" s="3" t="s">
        <v>3576</v>
      </c>
      <c r="H2574" s="3" t="s">
        <v>3576</v>
      </c>
      <c r="I2574" s="3" t="s">
        <v>3143</v>
      </c>
      <c r="J2574" s="4">
        <v>59.940931999999997</v>
      </c>
      <c r="K2574" s="4">
        <v>21.299123999999999</v>
      </c>
      <c r="L2574" s="4">
        <v>8.7986850000000008</v>
      </c>
      <c r="M2574" s="4">
        <v>1.133229</v>
      </c>
      <c r="N2574" s="4">
        <v>27.207125000000001</v>
      </c>
      <c r="O2574" s="4">
        <v>27.967136</v>
      </c>
      <c r="P2574" s="4">
        <v>4.3191709999999999</v>
      </c>
      <c r="Q2574" s="4">
        <v>11.011323000000001</v>
      </c>
      <c r="R2574" s="4">
        <v>33.884435000000003</v>
      </c>
      <c r="S2574" s="3" t="s">
        <v>7342</v>
      </c>
      <c r="T2574" s="4">
        <v>238.28</v>
      </c>
      <c r="U2574" s="4">
        <v>276520.75848543999</v>
      </c>
      <c r="V2574" s="10">
        <v>383876.758485</v>
      </c>
      <c r="W2574" s="4">
        <v>1.4772536511666901</v>
      </c>
      <c r="X2574" s="4">
        <v>242.435</v>
      </c>
      <c r="Y2574" s="4">
        <v>147.96</v>
      </c>
      <c r="Z2574" s="4">
        <v>27.207125000000001</v>
      </c>
      <c r="AA2574" s="10">
        <v>22.745756887300001</v>
      </c>
      <c r="AB2574" s="10">
        <v>24.776081536</v>
      </c>
      <c r="AC2574" s="5" t="s">
        <v>7343</v>
      </c>
      <c r="AD2574" s="4">
        <v>4.5817507187646003</v>
      </c>
      <c r="AE2574" s="4">
        <v>4.7435717323229998</v>
      </c>
      <c r="AF2574" s="4">
        <v>11.011323000000001</v>
      </c>
      <c r="AG2574" s="4">
        <v>11.553347454040001</v>
      </c>
      <c r="AH2574" s="4">
        <v>12.102630295226099</v>
      </c>
      <c r="AI2574" s="4">
        <v>4.3191709999999999</v>
      </c>
      <c r="AJ2574" s="4" t="s">
        <v>2924</v>
      </c>
    </row>
    <row r="2575" spans="1:36" hidden="1" x14ac:dyDescent="0.3">
      <c r="A2575" s="1" t="s">
        <v>2569</v>
      </c>
      <c r="B2575" s="2">
        <v>5302583</v>
      </c>
      <c r="C2575" s="3" t="s">
        <v>2936</v>
      </c>
      <c r="D2575" s="4">
        <v>24276.32</v>
      </c>
      <c r="E2575" s="3" t="s">
        <v>2930</v>
      </c>
      <c r="F2575" s="3" t="s">
        <v>2954</v>
      </c>
      <c r="G2575" s="3" t="s">
        <v>2954</v>
      </c>
      <c r="H2575" s="3" t="s">
        <v>3042</v>
      </c>
      <c r="I2575" s="3" t="s">
        <v>3228</v>
      </c>
      <c r="J2575" s="4">
        <v>201.198027</v>
      </c>
      <c r="K2575" s="4">
        <v>81.409167999999994</v>
      </c>
      <c r="L2575" s="4">
        <v>45.522641999999998</v>
      </c>
      <c r="M2575" s="4">
        <v>5.2709359999999998</v>
      </c>
      <c r="N2575" s="4" t="s">
        <v>2924</v>
      </c>
      <c r="O2575" s="4">
        <v>93.115468000000007</v>
      </c>
      <c r="P2575" s="4">
        <v>17.007560999999999</v>
      </c>
      <c r="Q2575" s="4" t="s">
        <v>2924</v>
      </c>
      <c r="R2575" s="4">
        <v>56.372647999999998</v>
      </c>
      <c r="S2575" s="3" t="s">
        <v>7344</v>
      </c>
      <c r="T2575" s="4">
        <v>42.74</v>
      </c>
      <c r="U2575" s="4">
        <v>24276.32</v>
      </c>
      <c r="V2575" s="10">
        <v>23042.32</v>
      </c>
      <c r="W2575" s="4" t="s">
        <v>2935</v>
      </c>
      <c r="X2575" s="4">
        <v>43.29</v>
      </c>
      <c r="Y2575" s="4">
        <v>13.9214</v>
      </c>
      <c r="Z2575" s="4" t="s">
        <v>2924</v>
      </c>
      <c r="AA2575" s="10">
        <v>54.584929757300003</v>
      </c>
      <c r="AB2575" s="10">
        <v>71.9213812136</v>
      </c>
      <c r="AC2575" s="4">
        <v>4.9468269999999999</v>
      </c>
      <c r="AD2575" s="4">
        <v>3.9796396985602001</v>
      </c>
      <c r="AE2575" s="4">
        <v>4.6756656972319997</v>
      </c>
      <c r="AF2575" s="4" t="s">
        <v>2924</v>
      </c>
      <c r="AG2575" s="4">
        <v>48.095141982226203</v>
      </c>
      <c r="AH2575" s="4">
        <v>63.616066221191097</v>
      </c>
      <c r="AI2575" s="4">
        <v>17.007560999999999</v>
      </c>
      <c r="AJ2575" s="4">
        <v>18.795075000000001</v>
      </c>
    </row>
    <row r="2576" spans="1:36" hidden="1" x14ac:dyDescent="0.3">
      <c r="A2576" s="1" t="s">
        <v>2570</v>
      </c>
      <c r="B2576" s="2">
        <v>4094404</v>
      </c>
      <c r="C2576" s="3" t="s">
        <v>2936</v>
      </c>
      <c r="D2576" s="4">
        <v>15912.17748</v>
      </c>
      <c r="E2576" s="3" t="s">
        <v>2925</v>
      </c>
      <c r="F2576" s="3" t="s">
        <v>2997</v>
      </c>
      <c r="G2576" s="3" t="s">
        <v>3250</v>
      </c>
      <c r="H2576" s="3" t="s">
        <v>3251</v>
      </c>
      <c r="I2576" s="3" t="s">
        <v>3910</v>
      </c>
      <c r="J2576" s="4">
        <v>84.272684999999996</v>
      </c>
      <c r="K2576" s="4">
        <v>11.552346999999999</v>
      </c>
      <c r="L2576" s="4">
        <v>6.4653429999999998</v>
      </c>
      <c r="M2576" s="4">
        <v>3.2226370000000002</v>
      </c>
      <c r="N2576" s="4">
        <v>10.848822999999999</v>
      </c>
      <c r="O2576" s="4">
        <v>19.605623000000001</v>
      </c>
      <c r="P2576" s="4">
        <v>2.1452779999999998</v>
      </c>
      <c r="Q2576" s="4">
        <v>8.2888359999999999</v>
      </c>
      <c r="R2576" s="4">
        <v>28.992059000000001</v>
      </c>
      <c r="S2576" s="3" t="s">
        <v>7345</v>
      </c>
      <c r="T2576" s="4">
        <v>157.59</v>
      </c>
      <c r="U2576" s="4">
        <v>15912.17748</v>
      </c>
      <c r="V2576" s="10">
        <v>17984.437480000001</v>
      </c>
      <c r="W2576" s="4">
        <v>0.58379338790532398</v>
      </c>
      <c r="X2576" s="5" t="s">
        <v>4317</v>
      </c>
      <c r="Y2576" s="4">
        <v>84.400800000000004</v>
      </c>
      <c r="Z2576" s="4">
        <v>10.848822999999999</v>
      </c>
      <c r="AA2576" s="10">
        <v>11.0374147277</v>
      </c>
      <c r="AB2576" s="10">
        <v>10.7950186321</v>
      </c>
      <c r="AC2576" s="4">
        <v>1.707368</v>
      </c>
      <c r="AD2576" s="4">
        <v>1.6763886716242</v>
      </c>
      <c r="AE2576" s="4">
        <v>1.6842547063666999</v>
      </c>
      <c r="AF2576" s="4">
        <v>8.2888359999999999</v>
      </c>
      <c r="AG2576" s="4">
        <v>8.5026875573778007</v>
      </c>
      <c r="AH2576" s="4">
        <v>8.0012010941482998</v>
      </c>
      <c r="AI2576" s="4">
        <v>2.1452779999999998</v>
      </c>
      <c r="AJ2576" s="4">
        <v>2.1452779999999998</v>
      </c>
    </row>
    <row r="2577" spans="1:36" hidden="1" x14ac:dyDescent="0.3">
      <c r="A2577" s="1" t="s">
        <v>2571</v>
      </c>
      <c r="B2577" s="2">
        <v>100461</v>
      </c>
      <c r="C2577" s="3" t="s">
        <v>2971</v>
      </c>
      <c r="D2577" s="4">
        <v>1095.9349474799999</v>
      </c>
      <c r="E2577" s="3" t="s">
        <v>2930</v>
      </c>
      <c r="F2577" s="3" t="s">
        <v>2931</v>
      </c>
      <c r="G2577" s="3" t="s">
        <v>2931</v>
      </c>
      <c r="H2577" s="3" t="s">
        <v>2932</v>
      </c>
      <c r="I2577" s="3" t="s">
        <v>2933</v>
      </c>
      <c r="J2577" s="4">
        <v>40.583455999999998</v>
      </c>
      <c r="K2577" s="4">
        <v>31.958406</v>
      </c>
      <c r="L2577" s="4">
        <v>21.804511000000002</v>
      </c>
      <c r="M2577" s="4">
        <v>0.91451300000000002</v>
      </c>
      <c r="N2577" s="4">
        <v>16.444924406047502</v>
      </c>
      <c r="O2577" s="4">
        <v>12.792339</v>
      </c>
      <c r="P2577" s="4">
        <v>1.512275</v>
      </c>
      <c r="Q2577" s="4" t="s">
        <v>2935</v>
      </c>
      <c r="R2577" s="4" t="s">
        <v>2935</v>
      </c>
      <c r="S2577" s="3" t="s">
        <v>7346</v>
      </c>
      <c r="T2577" s="4">
        <v>76.14</v>
      </c>
      <c r="U2577" s="4">
        <v>1095.9349474799999</v>
      </c>
      <c r="V2577" s="10" t="s">
        <v>2935</v>
      </c>
      <c r="W2577" s="4">
        <v>3.2571578670869399</v>
      </c>
      <c r="X2577" s="4">
        <v>78.28</v>
      </c>
      <c r="Y2577" s="4">
        <v>43.09</v>
      </c>
      <c r="Z2577" s="4">
        <v>16.391819000000002</v>
      </c>
      <c r="AA2577" s="10">
        <v>15.3818181818</v>
      </c>
      <c r="AB2577" s="10">
        <v>16.234541577800002</v>
      </c>
      <c r="AC2577" s="4" t="s">
        <v>2935</v>
      </c>
      <c r="AD2577" s="4" t="s">
        <v>2935</v>
      </c>
      <c r="AE2577" s="4" t="s">
        <v>2935</v>
      </c>
      <c r="AF2577" s="4" t="s">
        <v>2935</v>
      </c>
      <c r="AG2577" s="4" t="s">
        <v>2935</v>
      </c>
      <c r="AH2577" s="4" t="s">
        <v>2935</v>
      </c>
      <c r="AI2577" s="4">
        <v>1.512275</v>
      </c>
      <c r="AJ2577" s="4">
        <v>1.741736</v>
      </c>
    </row>
    <row r="2578" spans="1:36" hidden="1" x14ac:dyDescent="0.3">
      <c r="A2578" s="1" t="s">
        <v>2572</v>
      </c>
      <c r="B2578" s="2">
        <v>4914225</v>
      </c>
      <c r="C2578" s="3" t="s">
        <v>2936</v>
      </c>
      <c r="D2578" s="4">
        <v>2349.3352015</v>
      </c>
      <c r="E2578" s="3" t="s">
        <v>3007</v>
      </c>
      <c r="F2578" s="3" t="s">
        <v>3008</v>
      </c>
      <c r="G2578" s="3" t="s">
        <v>3009</v>
      </c>
      <c r="H2578" s="3" t="s">
        <v>3010</v>
      </c>
      <c r="I2578" s="3" t="s">
        <v>3911</v>
      </c>
      <c r="J2578" s="4">
        <v>-0.21124599999999999</v>
      </c>
      <c r="K2578" s="4">
        <v>16.340098000000001</v>
      </c>
      <c r="L2578" s="4">
        <v>11.539752</v>
      </c>
      <c r="M2578" s="4">
        <v>4.3628369999999999</v>
      </c>
      <c r="N2578" s="4">
        <v>25.342987999999998</v>
      </c>
      <c r="O2578" s="4">
        <v>22.86795</v>
      </c>
      <c r="P2578" s="4">
        <v>2.7260800000000001</v>
      </c>
      <c r="Q2578" s="4">
        <v>16.700507000000002</v>
      </c>
      <c r="R2578" s="4">
        <v>28.503443999999998</v>
      </c>
      <c r="S2578" s="3" t="s">
        <v>7347</v>
      </c>
      <c r="T2578" s="4">
        <v>33.25</v>
      </c>
      <c r="U2578" s="4">
        <v>2349.3352015</v>
      </c>
      <c r="V2578" s="10">
        <v>2200.9932010000002</v>
      </c>
      <c r="W2578" s="4">
        <v>1.0827067669172901</v>
      </c>
      <c r="X2578" s="4">
        <v>34.796115999999998</v>
      </c>
      <c r="Y2578" s="4">
        <v>27.58</v>
      </c>
      <c r="Z2578" s="4">
        <v>25.342987999999998</v>
      </c>
      <c r="AA2578" s="10">
        <v>28.0136409783</v>
      </c>
      <c r="AB2578" s="10">
        <v>28.168653063099999</v>
      </c>
      <c r="AC2578" s="4">
        <v>3.0269970000000002</v>
      </c>
      <c r="AD2578" s="4">
        <v>3.1242756017676001</v>
      </c>
      <c r="AE2578" s="4">
        <v>3.1426736571665002</v>
      </c>
      <c r="AF2578" s="4">
        <v>16.700507000000002</v>
      </c>
      <c r="AG2578" s="4" t="s">
        <v>2935</v>
      </c>
      <c r="AH2578" s="4" t="s">
        <v>2935</v>
      </c>
      <c r="AI2578" s="4">
        <v>2.7260800000000001</v>
      </c>
      <c r="AJ2578" s="4">
        <v>3.8143859999999998</v>
      </c>
    </row>
    <row r="2579" spans="1:36" hidden="1" x14ac:dyDescent="0.3">
      <c r="A2579" s="1" t="s">
        <v>2573</v>
      </c>
      <c r="B2579" s="2">
        <v>4682198</v>
      </c>
      <c r="C2579" s="3" t="s">
        <v>2936</v>
      </c>
      <c r="D2579" s="4">
        <v>10938.258738</v>
      </c>
      <c r="E2579" s="3" t="s">
        <v>2925</v>
      </c>
      <c r="F2579" s="3" t="s">
        <v>2997</v>
      </c>
      <c r="G2579" s="3" t="s">
        <v>3250</v>
      </c>
      <c r="H2579" s="3" t="s">
        <v>3251</v>
      </c>
      <c r="I2579" s="3" t="s">
        <v>3405</v>
      </c>
      <c r="J2579" s="4">
        <v>25.822119000000001</v>
      </c>
      <c r="K2579" s="4">
        <v>-2.9905080000000002</v>
      </c>
      <c r="L2579" s="4">
        <v>-1.4893449999999999</v>
      </c>
      <c r="M2579" s="4">
        <v>7.4948129999999997</v>
      </c>
      <c r="N2579" s="4">
        <v>18.867591000000001</v>
      </c>
      <c r="O2579" s="4">
        <v>16.611747000000001</v>
      </c>
      <c r="P2579" s="4">
        <v>5.1739920000000001</v>
      </c>
      <c r="Q2579" s="4">
        <v>10.459733999999999</v>
      </c>
      <c r="R2579" s="4">
        <v>18.654171999999999</v>
      </c>
      <c r="S2579" s="3" t="s">
        <v>7348</v>
      </c>
      <c r="T2579" s="5" t="s">
        <v>7349</v>
      </c>
      <c r="U2579" s="4">
        <v>10938.258738</v>
      </c>
      <c r="V2579" s="10">
        <v>12269.895737999999</v>
      </c>
      <c r="W2579" s="4" t="s">
        <v>2935</v>
      </c>
      <c r="X2579" s="4">
        <v>495.67989999999998</v>
      </c>
      <c r="Y2579" s="4">
        <v>291.98</v>
      </c>
      <c r="Z2579" s="4">
        <v>18.867591000000001</v>
      </c>
      <c r="AA2579" s="10">
        <v>17.102108366</v>
      </c>
      <c r="AB2579" s="10">
        <v>17.852203566299998</v>
      </c>
      <c r="AC2579" s="4">
        <v>2.313472</v>
      </c>
      <c r="AD2579" s="4">
        <v>2.2717695113055001</v>
      </c>
      <c r="AE2579" s="4">
        <v>2.3020412440703999</v>
      </c>
      <c r="AF2579" s="4">
        <v>10.459733999999999</v>
      </c>
      <c r="AG2579" s="4">
        <v>11.3513785131289</v>
      </c>
      <c r="AH2579" s="4">
        <v>11.4371768508679</v>
      </c>
      <c r="AI2579" s="4">
        <v>5.1739920000000001</v>
      </c>
      <c r="AJ2579" s="4" t="s">
        <v>2924</v>
      </c>
    </row>
    <row r="2580" spans="1:36" hidden="1" x14ac:dyDescent="0.3">
      <c r="A2580" s="1" t="s">
        <v>2574</v>
      </c>
      <c r="B2580" s="2">
        <v>4912974</v>
      </c>
      <c r="C2580" s="3" t="s">
        <v>2936</v>
      </c>
      <c r="D2580" s="4">
        <v>1579.04761024</v>
      </c>
      <c r="E2580" s="3" t="s">
        <v>2925</v>
      </c>
      <c r="F2580" s="3" t="s">
        <v>2997</v>
      </c>
      <c r="G2580" s="3" t="s">
        <v>2998</v>
      </c>
      <c r="H2580" s="3" t="s">
        <v>2998</v>
      </c>
      <c r="I2580" s="3" t="s">
        <v>2999</v>
      </c>
      <c r="J2580" s="4">
        <v>-26.955781999999999</v>
      </c>
      <c r="K2580" s="4">
        <v>-24.516696</v>
      </c>
      <c r="L2580" s="4">
        <v>-17.324349999999999</v>
      </c>
      <c r="M2580" s="4">
        <v>0.58548</v>
      </c>
      <c r="N2580" s="4" t="s">
        <v>2924</v>
      </c>
      <c r="O2580" s="4">
        <v>10.374396000000001</v>
      </c>
      <c r="P2580" s="4">
        <v>0.40117700000000001</v>
      </c>
      <c r="Q2580" s="4">
        <v>8.6421460000000003</v>
      </c>
      <c r="R2580" s="4">
        <v>36.439900000000002</v>
      </c>
      <c r="S2580" s="3" t="s">
        <v>7350</v>
      </c>
      <c r="T2580" s="4">
        <v>8.59</v>
      </c>
      <c r="U2580" s="4">
        <v>1579.04761024</v>
      </c>
      <c r="V2580" s="10">
        <v>5587.14761</v>
      </c>
      <c r="W2580" s="4" t="s">
        <v>2935</v>
      </c>
      <c r="X2580" s="4">
        <v>16.885000000000002</v>
      </c>
      <c r="Y2580" s="5" t="s">
        <v>7351</v>
      </c>
      <c r="Z2580" s="4" t="s">
        <v>2924</v>
      </c>
      <c r="AA2580" s="10" t="s">
        <v>2924</v>
      </c>
      <c r="AB2580" s="10">
        <v>75.943771549800005</v>
      </c>
      <c r="AC2580" s="4">
        <v>1.3264830000000001</v>
      </c>
      <c r="AD2580" s="4">
        <v>1.2967722411453</v>
      </c>
      <c r="AE2580" s="4">
        <v>1.3303418829499001</v>
      </c>
      <c r="AF2580" s="4">
        <v>8.6421460000000003</v>
      </c>
      <c r="AG2580" s="4">
        <v>9.8768748639910999</v>
      </c>
      <c r="AH2580" s="4">
        <v>9.8857832232587999</v>
      </c>
      <c r="AI2580" s="4">
        <v>0.40117700000000001</v>
      </c>
      <c r="AJ2580" s="4">
        <v>3.6229439999999999</v>
      </c>
    </row>
    <row r="2581" spans="1:36" hidden="1" x14ac:dyDescent="0.3">
      <c r="A2581" s="1" t="s">
        <v>2575</v>
      </c>
      <c r="B2581" s="2">
        <v>111741150</v>
      </c>
      <c r="C2581" s="3" t="s">
        <v>2919</v>
      </c>
      <c r="D2581" s="4">
        <v>590.03645610000001</v>
      </c>
      <c r="E2581" s="3" t="s">
        <v>2920</v>
      </c>
      <c r="F2581" s="3" t="s">
        <v>2921</v>
      </c>
      <c r="G2581" s="3" t="s">
        <v>2942</v>
      </c>
      <c r="H2581" s="3" t="s">
        <v>2942</v>
      </c>
      <c r="I2581" s="3" t="s">
        <v>3912</v>
      </c>
      <c r="J2581" s="4">
        <v>18</v>
      </c>
      <c r="K2581" s="4">
        <v>61.587079000000003</v>
      </c>
      <c r="L2581" s="4">
        <v>-18.69258</v>
      </c>
      <c r="M2581" s="4">
        <v>-9.2665620000000004</v>
      </c>
      <c r="N2581" s="4" t="s">
        <v>2924</v>
      </c>
      <c r="O2581" s="4" t="s">
        <v>2924</v>
      </c>
      <c r="P2581" s="4">
        <v>1.8377129999999999</v>
      </c>
      <c r="Q2581" s="4" t="s">
        <v>2924</v>
      </c>
      <c r="R2581" s="4" t="s">
        <v>2924</v>
      </c>
      <c r="S2581" s="3" t="s">
        <v>7352</v>
      </c>
      <c r="T2581" s="4">
        <v>23.01</v>
      </c>
      <c r="U2581" s="4">
        <v>590.03645610000001</v>
      </c>
      <c r="V2581" s="10">
        <v>308.40245599999997</v>
      </c>
      <c r="W2581" s="4" t="s">
        <v>2935</v>
      </c>
      <c r="X2581" s="4">
        <v>48.31</v>
      </c>
      <c r="Y2581" s="5" t="s">
        <v>5878</v>
      </c>
      <c r="Z2581" s="4" t="s">
        <v>2924</v>
      </c>
      <c r="AA2581" s="10" t="s">
        <v>2924</v>
      </c>
      <c r="AB2581" s="10" t="s">
        <v>2924</v>
      </c>
      <c r="AC2581" s="4" t="s">
        <v>2935</v>
      </c>
      <c r="AD2581" s="4" t="s">
        <v>2935</v>
      </c>
      <c r="AE2581" s="4" t="s">
        <v>2935</v>
      </c>
      <c r="AF2581" s="4" t="s">
        <v>2924</v>
      </c>
      <c r="AG2581" s="4" t="s">
        <v>2935</v>
      </c>
      <c r="AH2581" s="4" t="s">
        <v>2935</v>
      </c>
      <c r="AI2581" s="4">
        <v>1.8377129999999999</v>
      </c>
      <c r="AJ2581" s="4">
        <v>1.8377129999999999</v>
      </c>
    </row>
    <row r="2582" spans="1:36" hidden="1" x14ac:dyDescent="0.3">
      <c r="A2582" s="1" t="s">
        <v>207</v>
      </c>
      <c r="B2582" s="2">
        <v>18316882</v>
      </c>
      <c r="C2582" s="3" t="s">
        <v>2919</v>
      </c>
      <c r="D2582" s="4">
        <v>142925.49</v>
      </c>
      <c r="E2582" s="3" t="s">
        <v>2946</v>
      </c>
      <c r="F2582" s="3" t="s">
        <v>2991</v>
      </c>
      <c r="G2582" s="3" t="s">
        <v>2991</v>
      </c>
      <c r="H2582" s="3" t="s">
        <v>3031</v>
      </c>
      <c r="I2582" s="3" t="s">
        <v>3032</v>
      </c>
      <c r="J2582" s="18">
        <v>112.883532</v>
      </c>
      <c r="K2582" s="18">
        <v>4.833488</v>
      </c>
      <c r="L2582" s="18">
        <v>-10.872985</v>
      </c>
      <c r="M2582" s="18">
        <v>5.6397110000000001</v>
      </c>
      <c r="N2582" s="4">
        <v>227.028381</v>
      </c>
      <c r="O2582" s="4">
        <v>268.75494099999997</v>
      </c>
      <c r="P2582" s="4">
        <v>23.774476</v>
      </c>
      <c r="Q2582" s="4">
        <v>234.95243600000001</v>
      </c>
      <c r="R2582" s="4">
        <v>209.66668300000001</v>
      </c>
      <c r="S2582" s="3" t="s">
        <v>4282</v>
      </c>
      <c r="T2582" s="4">
        <v>135.99</v>
      </c>
      <c r="U2582" s="4">
        <v>142925.49</v>
      </c>
      <c r="V2582" s="10">
        <v>140830.49</v>
      </c>
      <c r="W2582" s="4" t="s">
        <v>2935</v>
      </c>
      <c r="X2582" s="18">
        <v>188.75</v>
      </c>
      <c r="Y2582" s="18">
        <v>60.37</v>
      </c>
      <c r="Z2582" s="4">
        <v>227.028381</v>
      </c>
      <c r="AA2582" s="10">
        <v>75.997541075200004</v>
      </c>
      <c r="AB2582" s="10">
        <v>87.511905068299995</v>
      </c>
      <c r="AC2582" s="4">
        <v>39.838894000000003</v>
      </c>
      <c r="AD2582" s="4">
        <v>31.726344637691898</v>
      </c>
      <c r="AE2582" s="4">
        <v>35.670084611942599</v>
      </c>
      <c r="AF2582" s="4">
        <v>234.95243600000001</v>
      </c>
      <c r="AG2582" s="4">
        <v>62.521915668737599</v>
      </c>
      <c r="AH2582" s="4">
        <v>71.748531092384994</v>
      </c>
      <c r="AI2582" s="4">
        <v>23.774476</v>
      </c>
      <c r="AJ2582" s="4">
        <v>34.134036000000002</v>
      </c>
    </row>
    <row r="2583" spans="1:36" hidden="1" x14ac:dyDescent="0.3">
      <c r="A2583" s="1" t="s">
        <v>2577</v>
      </c>
      <c r="B2583" s="2">
        <v>4050678</v>
      </c>
      <c r="C2583" s="3" t="s">
        <v>2919</v>
      </c>
      <c r="D2583" s="4">
        <v>2677.0794474999998</v>
      </c>
      <c r="E2583" s="3" t="s">
        <v>2930</v>
      </c>
      <c r="F2583" s="3" t="s">
        <v>2931</v>
      </c>
      <c r="G2583" s="3" t="s">
        <v>2931</v>
      </c>
      <c r="H2583" s="3" t="s">
        <v>2932</v>
      </c>
      <c r="I2583" s="3" t="s">
        <v>2933</v>
      </c>
      <c r="J2583" s="4">
        <v>36.442597999999997</v>
      </c>
      <c r="K2583" s="4">
        <v>9.6842740000000003</v>
      </c>
      <c r="L2583" s="4">
        <v>7.1153279999999999</v>
      </c>
      <c r="M2583" s="4">
        <v>2.6128939999999998</v>
      </c>
      <c r="N2583" s="4">
        <v>18.155778894472402</v>
      </c>
      <c r="O2583" s="4">
        <v>95.582010999999994</v>
      </c>
      <c r="P2583" s="4">
        <v>1.245905</v>
      </c>
      <c r="Q2583" s="4" t="s">
        <v>2935</v>
      </c>
      <c r="R2583" s="4" t="s">
        <v>2935</v>
      </c>
      <c r="S2583" s="3" t="s">
        <v>7354</v>
      </c>
      <c r="T2583" s="4">
        <v>36.130000000000003</v>
      </c>
      <c r="U2583" s="4">
        <v>2677.0794474999998</v>
      </c>
      <c r="V2583" s="10" t="s">
        <v>2935</v>
      </c>
      <c r="W2583" s="4">
        <v>2.76778300581234</v>
      </c>
      <c r="X2583" s="4">
        <v>36.67</v>
      </c>
      <c r="Y2583" s="4">
        <v>25.7</v>
      </c>
      <c r="Z2583" s="4">
        <v>18.119357999999998</v>
      </c>
      <c r="AA2583" s="10">
        <v>15.1329842931</v>
      </c>
      <c r="AB2583" s="10">
        <v>17.1638954869</v>
      </c>
      <c r="AC2583" s="4" t="s">
        <v>2935</v>
      </c>
      <c r="AD2583" s="4" t="s">
        <v>2935</v>
      </c>
      <c r="AE2583" s="4" t="s">
        <v>2935</v>
      </c>
      <c r="AF2583" s="4" t="s">
        <v>2935</v>
      </c>
      <c r="AG2583" s="4" t="s">
        <v>2935</v>
      </c>
      <c r="AH2583" s="4" t="s">
        <v>2935</v>
      </c>
      <c r="AI2583" s="4">
        <v>1.245905</v>
      </c>
      <c r="AJ2583" s="4">
        <v>1.645189</v>
      </c>
    </row>
    <row r="2584" spans="1:36" hidden="1" x14ac:dyDescent="0.3">
      <c r="A2584" s="1" t="s">
        <v>2578</v>
      </c>
      <c r="B2584" s="2">
        <v>8419942</v>
      </c>
      <c r="C2584" s="3" t="s">
        <v>2919</v>
      </c>
      <c r="D2584" s="4">
        <v>7352.5920138000001</v>
      </c>
      <c r="E2584" s="3" t="s">
        <v>2930</v>
      </c>
      <c r="F2584" s="3" t="s">
        <v>2954</v>
      </c>
      <c r="G2584" s="3" t="s">
        <v>2955</v>
      </c>
      <c r="H2584" s="3" t="s">
        <v>2956</v>
      </c>
      <c r="I2584" s="3" t="s">
        <v>3757</v>
      </c>
      <c r="J2584" s="4">
        <v>102.058908</v>
      </c>
      <c r="K2584" s="4">
        <v>42.834040999999999</v>
      </c>
      <c r="L2584" s="4">
        <v>4.6814819999999999</v>
      </c>
      <c r="M2584" s="4">
        <v>9.2624089999999999</v>
      </c>
      <c r="N2584" s="4" t="s">
        <v>2924</v>
      </c>
      <c r="O2584" s="4">
        <v>37.765900999999999</v>
      </c>
      <c r="P2584" s="4">
        <v>10.155217</v>
      </c>
      <c r="Q2584" s="4">
        <v>40.240599000000003</v>
      </c>
      <c r="R2584" s="4">
        <v>10.185150999999999</v>
      </c>
      <c r="S2584" s="3" t="s">
        <v>7355</v>
      </c>
      <c r="T2584" s="4">
        <v>70.66</v>
      </c>
      <c r="U2584" s="4">
        <v>7352.5920138000001</v>
      </c>
      <c r="V2584" s="10">
        <v>10401.873013</v>
      </c>
      <c r="W2584" s="4">
        <v>2.15114633455986</v>
      </c>
      <c r="X2584" s="4">
        <v>70.83</v>
      </c>
      <c r="Y2584" s="4">
        <v>34.07</v>
      </c>
      <c r="Z2584" s="4" t="s">
        <v>2924</v>
      </c>
      <c r="AA2584" s="10">
        <v>30.091133634199998</v>
      </c>
      <c r="AB2584" s="10">
        <v>36.100197718300002</v>
      </c>
      <c r="AC2584" s="4">
        <v>3.0532629999999998</v>
      </c>
      <c r="AD2584" s="4">
        <v>5.0778015950505999</v>
      </c>
      <c r="AE2584" s="4">
        <v>5.5497843221950003</v>
      </c>
      <c r="AF2584" s="4">
        <v>40.240599000000003</v>
      </c>
      <c r="AG2584" s="4">
        <v>9.8251374449797009</v>
      </c>
      <c r="AH2584" s="4">
        <v>11.317844257293601</v>
      </c>
      <c r="AI2584" s="4">
        <v>10.155217</v>
      </c>
      <c r="AJ2584" s="4" t="s">
        <v>2924</v>
      </c>
    </row>
    <row r="2585" spans="1:36" hidden="1" x14ac:dyDescent="0.3">
      <c r="A2585" s="1" t="s">
        <v>2579</v>
      </c>
      <c r="B2585" s="2">
        <v>5388379</v>
      </c>
      <c r="C2585" s="3" t="s">
        <v>2936</v>
      </c>
      <c r="D2585" s="4">
        <v>718.63826903999995</v>
      </c>
      <c r="E2585" s="3" t="s">
        <v>2930</v>
      </c>
      <c r="F2585" s="3" t="s">
        <v>2954</v>
      </c>
      <c r="G2585" s="3" t="s">
        <v>3052</v>
      </c>
      <c r="H2585" s="3" t="s">
        <v>3053</v>
      </c>
      <c r="I2585" s="3" t="s">
        <v>2972</v>
      </c>
      <c r="J2585" s="4">
        <v>57.726464999999997</v>
      </c>
      <c r="K2585" s="4">
        <v>3.61727</v>
      </c>
      <c r="L2585" s="5" t="s">
        <v>3913</v>
      </c>
      <c r="M2585" s="4">
        <v>1.601831</v>
      </c>
      <c r="N2585" s="4">
        <v>12.869565217391299</v>
      </c>
      <c r="O2585" s="4">
        <v>7.3708646690853499</v>
      </c>
      <c r="P2585" s="4">
        <v>0.63903299999999996</v>
      </c>
      <c r="Q2585" s="4" t="s">
        <v>2935</v>
      </c>
      <c r="R2585" s="4" t="s">
        <v>2935</v>
      </c>
      <c r="S2585" s="3" t="s">
        <v>7356</v>
      </c>
      <c r="T2585" s="4">
        <v>8.8800000000000008</v>
      </c>
      <c r="U2585" s="4">
        <v>718.63826903999995</v>
      </c>
      <c r="V2585" s="10" t="s">
        <v>2935</v>
      </c>
      <c r="W2585" s="4">
        <v>10.8108108108108</v>
      </c>
      <c r="X2585" s="4">
        <v>9.66</v>
      </c>
      <c r="Y2585" s="5" t="s">
        <v>7357</v>
      </c>
      <c r="Z2585" s="4">
        <v>12.813853</v>
      </c>
      <c r="AA2585" s="10">
        <v>8.1467889907999993</v>
      </c>
      <c r="AB2585" s="10">
        <v>7.9285714284999997</v>
      </c>
      <c r="AC2585" s="4" t="s">
        <v>2935</v>
      </c>
      <c r="AD2585" s="4" t="s">
        <v>2935</v>
      </c>
      <c r="AE2585" s="4" t="s">
        <v>2935</v>
      </c>
      <c r="AF2585" s="4" t="s">
        <v>2935</v>
      </c>
      <c r="AG2585" s="4" t="s">
        <v>2935</v>
      </c>
      <c r="AH2585" s="4" t="s">
        <v>2935</v>
      </c>
      <c r="AI2585" s="4">
        <v>0.63903299999999996</v>
      </c>
      <c r="AJ2585" s="4">
        <v>0.63903299999999996</v>
      </c>
    </row>
    <row r="2586" spans="1:36" hidden="1" x14ac:dyDescent="0.3">
      <c r="A2586" s="1" t="s">
        <v>2580</v>
      </c>
      <c r="B2586" s="2">
        <v>4071364</v>
      </c>
      <c r="C2586" s="3" t="s">
        <v>2919</v>
      </c>
      <c r="D2586" s="4">
        <v>30097.614971710002</v>
      </c>
      <c r="E2586" s="3" t="s">
        <v>2925</v>
      </c>
      <c r="F2586" s="3" t="s">
        <v>2926</v>
      </c>
      <c r="G2586" s="3" t="s">
        <v>2927</v>
      </c>
      <c r="H2586" s="3" t="s">
        <v>2928</v>
      </c>
      <c r="I2586" s="3" t="s">
        <v>3707</v>
      </c>
      <c r="J2586" s="4">
        <v>42.141379999999998</v>
      </c>
      <c r="K2586" s="4">
        <v>6.1934560000000003</v>
      </c>
      <c r="L2586" s="4">
        <v>-3.3385950000000002</v>
      </c>
      <c r="M2586" s="4">
        <v>2.1947329999999998</v>
      </c>
      <c r="N2586" s="4">
        <v>27.417031999999999</v>
      </c>
      <c r="O2586" s="4">
        <v>56.784922000000002</v>
      </c>
      <c r="P2586" s="4">
        <v>13.160329000000001</v>
      </c>
      <c r="Q2586" s="4">
        <v>14.042621</v>
      </c>
      <c r="R2586" s="4">
        <v>76.734966</v>
      </c>
      <c r="S2586" s="3" t="s">
        <v>7358</v>
      </c>
      <c r="T2586" s="4">
        <v>281.70999999999998</v>
      </c>
      <c r="U2586" s="4">
        <v>30097.614971710002</v>
      </c>
      <c r="V2586" s="10">
        <v>35245.002971000002</v>
      </c>
      <c r="W2586" s="4">
        <v>1.56188988676298</v>
      </c>
      <c r="X2586" s="4">
        <v>307.64</v>
      </c>
      <c r="Y2586" s="4">
        <v>197</v>
      </c>
      <c r="Z2586" s="4">
        <v>27.417031999999999</v>
      </c>
      <c r="AA2586" s="10">
        <v>25.929880434000001</v>
      </c>
      <c r="AB2586" s="10">
        <v>27.4028701469</v>
      </c>
      <c r="AC2586" s="4">
        <v>2.3863300000000001</v>
      </c>
      <c r="AD2586" s="4">
        <v>2.2818340684070999</v>
      </c>
      <c r="AE2586" s="4">
        <v>2.3653691629227001</v>
      </c>
      <c r="AF2586" s="4">
        <v>14.042621</v>
      </c>
      <c r="AG2586" s="4">
        <v>17.4374897195753</v>
      </c>
      <c r="AH2586" s="4">
        <v>18.308598262978801</v>
      </c>
      <c r="AI2586" s="4">
        <v>13.160329000000001</v>
      </c>
      <c r="AJ2586" s="4">
        <v>14.91713</v>
      </c>
    </row>
    <row r="2587" spans="1:36" hidden="1" x14ac:dyDescent="0.3">
      <c r="A2587" s="1" t="s">
        <v>2581</v>
      </c>
      <c r="B2587" s="2">
        <v>14362218</v>
      </c>
      <c r="C2587" s="3" t="s">
        <v>2919</v>
      </c>
      <c r="D2587" s="4">
        <v>28987.898476139999</v>
      </c>
      <c r="E2587" s="3" t="s">
        <v>2930</v>
      </c>
      <c r="F2587" s="3" t="s">
        <v>2954</v>
      </c>
      <c r="G2587" s="3" t="s">
        <v>2955</v>
      </c>
      <c r="H2587" s="3" t="s">
        <v>3393</v>
      </c>
      <c r="I2587" s="3" t="s">
        <v>3394</v>
      </c>
      <c r="J2587" s="4">
        <v>42.606963</v>
      </c>
      <c r="K2587" s="4">
        <v>16.072037999999999</v>
      </c>
      <c r="L2587" s="4">
        <v>2.1482760000000001</v>
      </c>
      <c r="M2587" s="4">
        <v>5.5413269999999999</v>
      </c>
      <c r="N2587" s="4">
        <v>65.348389999999995</v>
      </c>
      <c r="O2587" s="4">
        <v>36.283351000000003</v>
      </c>
      <c r="P2587" s="4">
        <v>5.0850689999999998</v>
      </c>
      <c r="Q2587" s="4" t="s">
        <v>2935</v>
      </c>
      <c r="R2587" s="4" t="s">
        <v>2935</v>
      </c>
      <c r="S2587" s="3" t="s">
        <v>7359</v>
      </c>
      <c r="T2587" s="4">
        <v>135.99</v>
      </c>
      <c r="U2587" s="4">
        <v>28987.898476139999</v>
      </c>
      <c r="V2587" s="10" t="s">
        <v>2935</v>
      </c>
      <c r="W2587" s="4">
        <v>0.29413927494668701</v>
      </c>
      <c r="X2587" s="4">
        <v>137.43989999999999</v>
      </c>
      <c r="Y2587" s="4">
        <v>86.06</v>
      </c>
      <c r="Z2587" s="4">
        <v>65.348389999999995</v>
      </c>
      <c r="AA2587" s="10">
        <v>42.018909899800001</v>
      </c>
      <c r="AB2587" s="10">
        <v>46.856910524200003</v>
      </c>
      <c r="AC2587" s="4" t="s">
        <v>2935</v>
      </c>
      <c r="AD2587" s="4" t="s">
        <v>2935</v>
      </c>
      <c r="AE2587" s="4" t="s">
        <v>2935</v>
      </c>
      <c r="AF2587" s="4" t="s">
        <v>2935</v>
      </c>
      <c r="AG2587" s="4" t="s">
        <v>2935</v>
      </c>
      <c r="AH2587" s="4" t="s">
        <v>2935</v>
      </c>
      <c r="AI2587" s="4">
        <v>5.0850689999999998</v>
      </c>
      <c r="AJ2587" s="4">
        <v>31.262069</v>
      </c>
    </row>
    <row r="2588" spans="1:36" hidden="1" x14ac:dyDescent="0.3">
      <c r="A2588" s="1" t="s">
        <v>2582</v>
      </c>
      <c r="B2588" s="2">
        <v>4402486</v>
      </c>
      <c r="C2588" s="3" t="s">
        <v>2936</v>
      </c>
      <c r="D2588" s="4">
        <v>93945.212563869994</v>
      </c>
      <c r="E2588" s="3" t="s">
        <v>2937</v>
      </c>
      <c r="F2588" s="3" t="s">
        <v>2938</v>
      </c>
      <c r="G2588" s="3" t="s">
        <v>2944</v>
      </c>
      <c r="H2588" s="3" t="s">
        <v>2944</v>
      </c>
      <c r="I2588" s="3" t="s">
        <v>3362</v>
      </c>
      <c r="J2588" s="4">
        <v>82.661007999999995</v>
      </c>
      <c r="K2588" s="4">
        <v>19.041373</v>
      </c>
      <c r="L2588" s="4">
        <v>6.4482410000000003</v>
      </c>
      <c r="M2588" s="4">
        <v>2.4540479999999998</v>
      </c>
      <c r="N2588" s="4">
        <v>38.277253000000002</v>
      </c>
      <c r="O2588" s="4">
        <v>33.221134999999997</v>
      </c>
      <c r="P2588" s="4">
        <v>12.384752000000001</v>
      </c>
      <c r="Q2588" s="4">
        <v>24.887395000000001</v>
      </c>
      <c r="R2588" s="4">
        <v>37.114373999999998</v>
      </c>
      <c r="S2588" s="3" t="s">
        <v>7360</v>
      </c>
      <c r="T2588" s="4">
        <v>417.49</v>
      </c>
      <c r="U2588" s="4">
        <v>93945.212563869994</v>
      </c>
      <c r="V2588" s="10">
        <v>97309.712562999994</v>
      </c>
      <c r="W2588" s="4">
        <v>0.80480969604062402</v>
      </c>
      <c r="X2588" s="4">
        <v>421.78</v>
      </c>
      <c r="Y2588" s="4">
        <v>221.22</v>
      </c>
      <c r="Z2588" s="4">
        <v>38.746172000000001</v>
      </c>
      <c r="AA2588" s="10">
        <v>33.987039840999998</v>
      </c>
      <c r="AB2588" s="10">
        <v>37.519130721499998</v>
      </c>
      <c r="AC2588" s="4">
        <v>5.0189909999999998</v>
      </c>
      <c r="AD2588" s="4">
        <v>4.6945425462325998</v>
      </c>
      <c r="AE2588" s="4">
        <v>4.9327003292819001</v>
      </c>
      <c r="AF2588" s="4">
        <v>24.887395000000001</v>
      </c>
      <c r="AG2588" s="4">
        <v>23.735054003322201</v>
      </c>
      <c r="AH2588" s="4">
        <v>25.4708900705673</v>
      </c>
      <c r="AI2588" s="4">
        <v>12.384752000000001</v>
      </c>
      <c r="AJ2588" s="4" t="s">
        <v>2924</v>
      </c>
    </row>
    <row r="2589" spans="1:36" hidden="1" x14ac:dyDescent="0.3">
      <c r="A2589" s="1" t="s">
        <v>2583</v>
      </c>
      <c r="B2589" s="2">
        <v>4993467</v>
      </c>
      <c r="C2589" s="3" t="s">
        <v>2941</v>
      </c>
      <c r="D2589" s="4">
        <v>1002.90517854</v>
      </c>
      <c r="E2589" s="3" t="s">
        <v>2937</v>
      </c>
      <c r="F2589" s="3" t="s">
        <v>2938</v>
      </c>
      <c r="G2589" s="3" t="s">
        <v>3039</v>
      </c>
      <c r="H2589" s="3" t="s">
        <v>3039</v>
      </c>
      <c r="I2589" s="3" t="s">
        <v>3743</v>
      </c>
      <c r="J2589" s="4">
        <v>9.2384769999999996</v>
      </c>
      <c r="K2589" s="4">
        <v>-10.396974999999999</v>
      </c>
      <c r="L2589" s="4">
        <v>-12.916366999999999</v>
      </c>
      <c r="M2589" s="4">
        <v>5.4148129999999997</v>
      </c>
      <c r="N2589" s="4">
        <v>55.088428</v>
      </c>
      <c r="O2589" s="4">
        <v>57.469689000000002</v>
      </c>
      <c r="P2589" s="4">
        <v>3.7316449999999999</v>
      </c>
      <c r="Q2589" s="4">
        <v>22.395301</v>
      </c>
      <c r="R2589" s="4">
        <v>120.44871500000001</v>
      </c>
      <c r="S2589" s="3" t="s">
        <v>7361</v>
      </c>
      <c r="T2589" s="5" t="s">
        <v>7362</v>
      </c>
      <c r="U2589" s="4">
        <v>1002.90517854</v>
      </c>
      <c r="V2589" s="10">
        <v>999.95017800000005</v>
      </c>
      <c r="W2589" s="4" t="s">
        <v>2935</v>
      </c>
      <c r="X2589" s="4">
        <v>147.11500000000001</v>
      </c>
      <c r="Y2589" s="4">
        <v>94.29</v>
      </c>
      <c r="Z2589" s="4">
        <v>55.088428</v>
      </c>
      <c r="AA2589" s="10">
        <v>60.905027932899998</v>
      </c>
      <c r="AB2589" s="10">
        <v>62.565279770399997</v>
      </c>
      <c r="AC2589" s="4">
        <v>3.695144</v>
      </c>
      <c r="AD2589" s="4">
        <v>3.4821195673181</v>
      </c>
      <c r="AE2589" s="4">
        <v>3.5765707847566</v>
      </c>
      <c r="AF2589" s="4">
        <v>22.395301</v>
      </c>
      <c r="AG2589" s="4">
        <v>21.939942514486599</v>
      </c>
      <c r="AH2589" s="4">
        <v>23.9109554217804</v>
      </c>
      <c r="AI2589" s="4">
        <v>3.7316449999999999</v>
      </c>
      <c r="AJ2589" s="4">
        <v>9.4373269999999998</v>
      </c>
    </row>
    <row r="2590" spans="1:36" hidden="1" x14ac:dyDescent="0.3">
      <c r="A2590" s="1" t="s">
        <v>2584</v>
      </c>
      <c r="B2590" s="2">
        <v>4421633</v>
      </c>
      <c r="C2590" s="3" t="s">
        <v>2936</v>
      </c>
      <c r="D2590" s="4">
        <v>70868.358223360003</v>
      </c>
      <c r="E2590" s="3" t="s">
        <v>2937</v>
      </c>
      <c r="F2590" s="3" t="s">
        <v>2938</v>
      </c>
      <c r="G2590" s="3" t="s">
        <v>2952</v>
      </c>
      <c r="H2590" s="3" t="s">
        <v>2952</v>
      </c>
      <c r="I2590" s="3" t="s">
        <v>3479</v>
      </c>
      <c r="J2590" s="4">
        <v>29.832187999999999</v>
      </c>
      <c r="K2590" s="4">
        <v>-3.37785</v>
      </c>
      <c r="L2590" s="4">
        <v>-6.6713069999999997</v>
      </c>
      <c r="M2590" s="4">
        <v>0.49116500000000002</v>
      </c>
      <c r="N2590" s="4">
        <v>49.187058999999998</v>
      </c>
      <c r="O2590" s="4">
        <v>38.748078</v>
      </c>
      <c r="P2590" s="4" t="s">
        <v>2924</v>
      </c>
      <c r="Q2590" s="4">
        <v>22.892675000000001</v>
      </c>
      <c r="R2590" s="4">
        <v>13.478446</v>
      </c>
      <c r="S2590" s="3" t="s">
        <v>7363</v>
      </c>
      <c r="T2590" s="4">
        <v>1260.32</v>
      </c>
      <c r="U2590" s="4">
        <v>70868.358223360003</v>
      </c>
      <c r="V2590" s="10">
        <v>89510.358223000003</v>
      </c>
      <c r="W2590" s="4" t="s">
        <v>2935</v>
      </c>
      <c r="X2590" s="4">
        <v>1451.32</v>
      </c>
      <c r="Y2590" s="4">
        <v>949.99</v>
      </c>
      <c r="Z2590" s="4">
        <v>49.187058999999998</v>
      </c>
      <c r="AA2590" s="10">
        <v>33.542378817600003</v>
      </c>
      <c r="AB2590" s="10">
        <v>33.542378817600003</v>
      </c>
      <c r="AC2590" s="4">
        <v>11.273345000000001</v>
      </c>
      <c r="AD2590" s="4">
        <v>10.0508677448358</v>
      </c>
      <c r="AE2590" s="4">
        <v>10.0508677448358</v>
      </c>
      <c r="AF2590" s="4">
        <v>22.892675000000001</v>
      </c>
      <c r="AG2590" s="4">
        <v>18.975436971338201</v>
      </c>
      <c r="AH2590" s="4">
        <v>18.975436971338201</v>
      </c>
      <c r="AI2590" s="4" t="s">
        <v>2924</v>
      </c>
      <c r="AJ2590" s="4" t="s">
        <v>2924</v>
      </c>
    </row>
    <row r="2591" spans="1:36" hidden="1" x14ac:dyDescent="0.3">
      <c r="A2591" s="1" t="s">
        <v>2585</v>
      </c>
      <c r="B2591" s="2">
        <v>5013726</v>
      </c>
      <c r="C2591" s="3" t="s">
        <v>2941</v>
      </c>
      <c r="D2591" s="4">
        <v>2552.0177526799998</v>
      </c>
      <c r="E2591" s="3" t="s">
        <v>2920</v>
      </c>
      <c r="F2591" s="3" t="s">
        <v>2961</v>
      </c>
      <c r="G2591" s="3" t="s">
        <v>2962</v>
      </c>
      <c r="H2591" s="3" t="s">
        <v>2963</v>
      </c>
      <c r="I2591" s="3" t="s">
        <v>3292</v>
      </c>
      <c r="J2591" s="4">
        <v>8.1034970000000008</v>
      </c>
      <c r="K2591" s="4">
        <v>-56.132455999999998</v>
      </c>
      <c r="L2591" s="4">
        <v>-38.148690000000002</v>
      </c>
      <c r="M2591" s="4">
        <v>-5.5168990000000004</v>
      </c>
      <c r="N2591" s="4">
        <v>81.152614999999997</v>
      </c>
      <c r="O2591" s="4" t="s">
        <v>2924</v>
      </c>
      <c r="P2591" s="4">
        <v>12.156675</v>
      </c>
      <c r="Q2591" s="4">
        <v>47.763033999999998</v>
      </c>
      <c r="R2591" s="4" t="s">
        <v>2924</v>
      </c>
      <c r="S2591" s="3" t="s">
        <v>7364</v>
      </c>
      <c r="T2591" s="4">
        <v>76.040000000000006</v>
      </c>
      <c r="U2591" s="4">
        <v>2552.0177526799998</v>
      </c>
      <c r="V2591" s="10">
        <v>2740.0697519999999</v>
      </c>
      <c r="W2591" s="4" t="s">
        <v>2935</v>
      </c>
      <c r="X2591" s="4">
        <v>177.37</v>
      </c>
      <c r="Y2591" s="4">
        <v>67.769300000000001</v>
      </c>
      <c r="Z2591" s="4">
        <v>81.152614999999997</v>
      </c>
      <c r="AA2591" s="10">
        <v>59.935366911000003</v>
      </c>
      <c r="AB2591" s="10">
        <v>78.148445047300001</v>
      </c>
      <c r="AC2591" s="4">
        <v>6.8315580000000002</v>
      </c>
      <c r="AD2591" s="4">
        <v>5.3283414500964996</v>
      </c>
      <c r="AE2591" s="4">
        <v>6.3373453073731003</v>
      </c>
      <c r="AF2591" s="4">
        <v>47.763033999999998</v>
      </c>
      <c r="AG2591" s="4">
        <v>27.6728042037353</v>
      </c>
      <c r="AH2591" s="4">
        <v>34.878546217734304</v>
      </c>
      <c r="AI2591" s="4">
        <v>12.156675</v>
      </c>
      <c r="AJ2591" s="4">
        <v>13.009410000000001</v>
      </c>
    </row>
    <row r="2592" spans="1:36" x14ac:dyDescent="0.3">
      <c r="A2592" s="1" t="s">
        <v>1570</v>
      </c>
      <c r="B2592" s="2">
        <v>5077131</v>
      </c>
      <c r="C2592" s="3" t="s">
        <v>2919</v>
      </c>
      <c r="D2592" s="4">
        <v>1353.1979042999999</v>
      </c>
      <c r="E2592" s="3" t="s">
        <v>2937</v>
      </c>
      <c r="F2592" s="3" t="s">
        <v>2967</v>
      </c>
      <c r="G2592" s="3" t="s">
        <v>3087</v>
      </c>
      <c r="H2592" s="3" t="s">
        <v>3125</v>
      </c>
      <c r="I2592" s="3" t="s">
        <v>3683</v>
      </c>
      <c r="J2592" s="10">
        <v>-34.035383000000003</v>
      </c>
      <c r="K2592" s="10">
        <v>23.307086999999999</v>
      </c>
      <c r="L2592" s="10">
        <v>13.478261</v>
      </c>
      <c r="M2592" s="10">
        <v>1.2936609999999999</v>
      </c>
      <c r="N2592" s="4">
        <v>59.770992</v>
      </c>
      <c r="O2592" s="4">
        <v>18.423528999999998</v>
      </c>
      <c r="P2592" s="4">
        <v>22.564841000000001</v>
      </c>
      <c r="Q2592" s="4">
        <v>21.527975999999999</v>
      </c>
      <c r="R2592" s="4">
        <v>13.463406000000001</v>
      </c>
      <c r="S2592" s="3" t="s">
        <v>6056</v>
      </c>
      <c r="T2592" s="4">
        <v>7.83</v>
      </c>
      <c r="U2592" s="4">
        <v>1353.1979042999999</v>
      </c>
      <c r="V2592" s="10">
        <v>1248.767904</v>
      </c>
      <c r="W2592" s="4" t="s">
        <v>2935</v>
      </c>
      <c r="X2592" s="4">
        <v>13.74</v>
      </c>
      <c r="Y2592" s="4">
        <v>5.33</v>
      </c>
      <c r="Z2592" s="4">
        <v>59.770992</v>
      </c>
      <c r="AA2592" s="10">
        <v>13.584316446900001</v>
      </c>
      <c r="AB2592" s="10">
        <v>15.1158301158</v>
      </c>
      <c r="AC2592" s="4">
        <v>1.839567</v>
      </c>
      <c r="AD2592" s="4">
        <v>1.8147507276701</v>
      </c>
      <c r="AE2592" s="4">
        <v>1.8345254367793999</v>
      </c>
      <c r="AF2592" s="4">
        <v>21.527975999999999</v>
      </c>
      <c r="AG2592" s="4">
        <v>8.2244574833750992</v>
      </c>
      <c r="AH2592" s="4">
        <v>8.5716420717548996</v>
      </c>
      <c r="AI2592" s="4">
        <v>22.564841000000001</v>
      </c>
      <c r="AJ2592" s="4" t="s">
        <v>2924</v>
      </c>
    </row>
    <row r="2593" spans="1:36" hidden="1" x14ac:dyDescent="0.3">
      <c r="A2593" s="1" t="s">
        <v>2587</v>
      </c>
      <c r="B2593" s="2">
        <v>4154740</v>
      </c>
      <c r="C2593" s="3" t="s">
        <v>2936</v>
      </c>
      <c r="D2593" s="4">
        <v>3756.0908294400001</v>
      </c>
      <c r="E2593" s="3" t="s">
        <v>2925</v>
      </c>
      <c r="F2593" s="3" t="s">
        <v>2981</v>
      </c>
      <c r="G2593" s="3" t="s">
        <v>2982</v>
      </c>
      <c r="H2593" s="3" t="s">
        <v>3063</v>
      </c>
      <c r="I2593" s="3" t="s">
        <v>3219</v>
      </c>
      <c r="J2593" s="4">
        <v>46.873330000000003</v>
      </c>
      <c r="K2593" s="4">
        <v>28.802437000000001</v>
      </c>
      <c r="L2593" s="4">
        <v>20.950704000000002</v>
      </c>
      <c r="M2593" s="4">
        <v>2.194124</v>
      </c>
      <c r="N2593" s="4">
        <v>10.106657</v>
      </c>
      <c r="O2593" s="4">
        <v>9.1235060000000008</v>
      </c>
      <c r="P2593" s="4" t="s">
        <v>2924</v>
      </c>
      <c r="Q2593" s="4">
        <v>10.285496999999999</v>
      </c>
      <c r="R2593" s="4">
        <v>23.115793</v>
      </c>
      <c r="S2593" s="3" t="s">
        <v>7366</v>
      </c>
      <c r="T2593" s="4">
        <v>54.96</v>
      </c>
      <c r="U2593" s="4">
        <v>3756.0908294400001</v>
      </c>
      <c r="V2593" s="10">
        <v>9226.0908290000007</v>
      </c>
      <c r="W2593" s="4">
        <v>3.63901018922853</v>
      </c>
      <c r="X2593" s="4">
        <v>55.08</v>
      </c>
      <c r="Y2593" s="4">
        <v>35.409999999999997</v>
      </c>
      <c r="Z2593" s="4">
        <v>9.3374109999999995</v>
      </c>
      <c r="AA2593" s="10">
        <v>8.9392017174999996</v>
      </c>
      <c r="AB2593" s="10">
        <v>9.6387570632999999</v>
      </c>
      <c r="AC2593" s="4">
        <v>2.4095300000000002</v>
      </c>
      <c r="AD2593" s="4">
        <v>2.3099007638745999</v>
      </c>
      <c r="AE2593" s="4">
        <v>2.3931753694046001</v>
      </c>
      <c r="AF2593" s="4">
        <v>10.285496999999999</v>
      </c>
      <c r="AG2593" s="4">
        <v>9.5897265468478992</v>
      </c>
      <c r="AH2593" s="4">
        <v>9.9770423540526991</v>
      </c>
      <c r="AI2593" s="4" t="s">
        <v>2924</v>
      </c>
      <c r="AJ2593" s="4" t="s">
        <v>2924</v>
      </c>
    </row>
    <row r="2594" spans="1:36" hidden="1" x14ac:dyDescent="0.3">
      <c r="A2594" s="1" t="s">
        <v>2588</v>
      </c>
      <c r="B2594" s="2">
        <v>4811117</v>
      </c>
      <c r="C2594" s="3" t="s">
        <v>2941</v>
      </c>
      <c r="D2594" s="4">
        <v>1588.37602975</v>
      </c>
      <c r="E2594" s="3" t="s">
        <v>2920</v>
      </c>
      <c r="F2594" s="3" t="s">
        <v>2921</v>
      </c>
      <c r="G2594" s="3" t="s">
        <v>2942</v>
      </c>
      <c r="H2594" s="3" t="s">
        <v>2942</v>
      </c>
      <c r="I2594" s="3" t="s">
        <v>2943</v>
      </c>
      <c r="J2594" s="4">
        <v>209.84719899999999</v>
      </c>
      <c r="K2594" s="4">
        <v>112.95215899999999</v>
      </c>
      <c r="L2594" s="4">
        <v>1.5581529999999999</v>
      </c>
      <c r="M2594" s="4">
        <v>2.990971</v>
      </c>
      <c r="N2594" s="4" t="s">
        <v>2924</v>
      </c>
      <c r="O2594" s="4" t="s">
        <v>2924</v>
      </c>
      <c r="P2594" s="4" t="s">
        <v>2924</v>
      </c>
      <c r="Q2594" s="4" t="s">
        <v>2924</v>
      </c>
      <c r="R2594" s="4" t="s">
        <v>2924</v>
      </c>
      <c r="S2594" s="3" t="s">
        <v>7367</v>
      </c>
      <c r="T2594" s="4">
        <v>18.25</v>
      </c>
      <c r="U2594" s="4">
        <v>1588.37602975</v>
      </c>
      <c r="V2594" s="10">
        <v>1713.3710289999999</v>
      </c>
      <c r="W2594" s="4" t="s">
        <v>2935</v>
      </c>
      <c r="X2594" s="4">
        <v>20.329999999999998</v>
      </c>
      <c r="Y2594" s="5" t="s">
        <v>7357</v>
      </c>
      <c r="Z2594" s="4" t="s">
        <v>2924</v>
      </c>
      <c r="AA2594" s="10" t="s">
        <v>2924</v>
      </c>
      <c r="AB2594" s="10" t="s">
        <v>2924</v>
      </c>
      <c r="AC2594" s="4">
        <v>8.4217069999999996</v>
      </c>
      <c r="AD2594" s="4">
        <v>5.2930341362298003</v>
      </c>
      <c r="AE2594" s="4">
        <v>7.4380054252254997</v>
      </c>
      <c r="AF2594" s="4" t="s">
        <v>2924</v>
      </c>
      <c r="AG2594" s="4" t="s">
        <v>2924</v>
      </c>
      <c r="AH2594" s="4" t="s">
        <v>2924</v>
      </c>
      <c r="AI2594" s="4" t="s">
        <v>2924</v>
      </c>
      <c r="AJ2594" s="4" t="s">
        <v>2924</v>
      </c>
    </row>
    <row r="2595" spans="1:36" hidden="1" x14ac:dyDescent="0.3">
      <c r="A2595" s="1" t="s">
        <v>2589</v>
      </c>
      <c r="B2595" s="2">
        <v>4911833</v>
      </c>
      <c r="C2595" s="3" t="s">
        <v>2936</v>
      </c>
      <c r="D2595" s="4">
        <v>1820.16</v>
      </c>
      <c r="E2595" s="3" t="s">
        <v>3007</v>
      </c>
      <c r="F2595" s="3" t="s">
        <v>3008</v>
      </c>
      <c r="G2595" s="3" t="s">
        <v>3009</v>
      </c>
      <c r="H2595" s="3" t="s">
        <v>3010</v>
      </c>
      <c r="I2595" s="3" t="s">
        <v>3412</v>
      </c>
      <c r="J2595" s="4">
        <v>-13.818182</v>
      </c>
      <c r="K2595" s="4">
        <v>-10.991486999999999</v>
      </c>
      <c r="L2595" s="4">
        <v>-7.6143450000000001</v>
      </c>
      <c r="M2595" s="4">
        <v>9.6883680000000005</v>
      </c>
      <c r="N2595" s="4" t="s">
        <v>2924</v>
      </c>
      <c r="O2595" s="4" t="s">
        <v>2924</v>
      </c>
      <c r="P2595" s="4">
        <v>1.188367</v>
      </c>
      <c r="Q2595" s="4">
        <v>8.6706350000000008</v>
      </c>
      <c r="R2595" s="4">
        <v>181.76935900000001</v>
      </c>
      <c r="S2595" s="3" t="s">
        <v>7368</v>
      </c>
      <c r="T2595" s="4">
        <v>35.549999999999997</v>
      </c>
      <c r="U2595" s="4">
        <v>1820.16</v>
      </c>
      <c r="V2595" s="10">
        <v>3262.76</v>
      </c>
      <c r="W2595" s="4" t="s">
        <v>2935</v>
      </c>
      <c r="X2595" s="4">
        <v>43.84</v>
      </c>
      <c r="Y2595" s="4">
        <v>28.04</v>
      </c>
      <c r="Z2595" s="4" t="s">
        <v>2924</v>
      </c>
      <c r="AA2595" s="10">
        <v>15.1199387546</v>
      </c>
      <c r="AB2595" s="10">
        <v>17.930004892199999</v>
      </c>
      <c r="AC2595" s="4">
        <v>0.97131999999999996</v>
      </c>
      <c r="AD2595" s="4">
        <v>0.95873484471189996</v>
      </c>
      <c r="AE2595" s="4">
        <v>0.96872061132160003</v>
      </c>
      <c r="AF2595" s="4">
        <v>8.6706350000000008</v>
      </c>
      <c r="AG2595" s="4">
        <v>8.8597290130083994</v>
      </c>
      <c r="AH2595" s="4">
        <v>9.6695858338890002</v>
      </c>
      <c r="AI2595" s="4">
        <v>1.188367</v>
      </c>
      <c r="AJ2595" s="4" t="s">
        <v>2924</v>
      </c>
    </row>
    <row r="2596" spans="1:36" hidden="1" x14ac:dyDescent="0.3">
      <c r="A2596" s="1" t="s">
        <v>2590</v>
      </c>
      <c r="B2596" s="2">
        <v>4142451</v>
      </c>
      <c r="C2596" s="3" t="s">
        <v>2936</v>
      </c>
      <c r="D2596" s="4">
        <v>7741.1383217499997</v>
      </c>
      <c r="E2596" s="3" t="s">
        <v>2937</v>
      </c>
      <c r="F2596" s="3" t="s">
        <v>2938</v>
      </c>
      <c r="G2596" s="3" t="s">
        <v>2944</v>
      </c>
      <c r="H2596" s="3" t="s">
        <v>2944</v>
      </c>
      <c r="I2596" s="3" t="s">
        <v>3330</v>
      </c>
      <c r="J2596" s="4">
        <v>5.8918359999999996</v>
      </c>
      <c r="K2596" s="4">
        <v>12.749688000000001</v>
      </c>
      <c r="L2596" s="4">
        <v>14.810107</v>
      </c>
      <c r="M2596" s="4">
        <v>5.8918359999999996</v>
      </c>
      <c r="N2596" s="4">
        <v>32.990867999999999</v>
      </c>
      <c r="O2596" s="4">
        <v>160.199557</v>
      </c>
      <c r="P2596" s="4">
        <v>8.7799250000000004</v>
      </c>
      <c r="Q2596" s="4">
        <v>20.544049000000001</v>
      </c>
      <c r="R2596" s="4">
        <v>183.135177</v>
      </c>
      <c r="S2596" s="3" t="s">
        <v>7369</v>
      </c>
      <c r="T2596" s="4">
        <v>72.25</v>
      </c>
      <c r="U2596" s="4">
        <v>7741.1383217499997</v>
      </c>
      <c r="V2596" s="10">
        <v>7834.6373210000002</v>
      </c>
      <c r="W2596" s="4" t="s">
        <v>2935</v>
      </c>
      <c r="X2596" s="4">
        <v>101.91</v>
      </c>
      <c r="Y2596" s="4">
        <v>58.68</v>
      </c>
      <c r="Z2596" s="4">
        <v>32.990867999999999</v>
      </c>
      <c r="AA2596" s="10">
        <v>35.409723583599998</v>
      </c>
      <c r="AB2596" s="10">
        <v>35.452292745100003</v>
      </c>
      <c r="AC2596" s="4">
        <v>6.6419600000000001</v>
      </c>
      <c r="AD2596" s="4">
        <v>6.6730728755435997</v>
      </c>
      <c r="AE2596" s="4">
        <v>6.8537357944063997</v>
      </c>
      <c r="AF2596" s="4">
        <v>20.544049000000001</v>
      </c>
      <c r="AG2596" s="4">
        <v>22.186602412688799</v>
      </c>
      <c r="AH2596" s="4">
        <v>22.3266854513979</v>
      </c>
      <c r="AI2596" s="4">
        <v>8.7799250000000004</v>
      </c>
      <c r="AJ2596" s="4">
        <v>8.9762699999999995</v>
      </c>
    </row>
    <row r="2597" spans="1:36" hidden="1" x14ac:dyDescent="0.3">
      <c r="A2597" s="1" t="s">
        <v>2591</v>
      </c>
      <c r="B2597" s="2">
        <v>4347328</v>
      </c>
      <c r="C2597" s="3" t="s">
        <v>2936</v>
      </c>
      <c r="D2597" s="4">
        <v>3988.8083572</v>
      </c>
      <c r="E2597" s="3" t="s">
        <v>2925</v>
      </c>
      <c r="F2597" s="3" t="s">
        <v>2997</v>
      </c>
      <c r="G2597" s="3" t="s">
        <v>3250</v>
      </c>
      <c r="H2597" s="3" t="s">
        <v>3251</v>
      </c>
      <c r="I2597" s="3" t="s">
        <v>3252</v>
      </c>
      <c r="J2597" s="4">
        <v>45.859000999999999</v>
      </c>
      <c r="K2597" s="4">
        <v>-2.180399</v>
      </c>
      <c r="L2597" s="4">
        <v>-0.117178</v>
      </c>
      <c r="M2597" s="4">
        <v>1.986121</v>
      </c>
      <c r="N2597" s="4">
        <v>8.825844</v>
      </c>
      <c r="O2597" s="4">
        <v>10.596717999999999</v>
      </c>
      <c r="P2597" s="4">
        <v>1.2273579999999999</v>
      </c>
      <c r="Q2597" s="4">
        <v>6.9940170000000004</v>
      </c>
      <c r="R2597" s="4">
        <v>16.310784000000002</v>
      </c>
      <c r="S2597" s="3" t="s">
        <v>7370</v>
      </c>
      <c r="T2597" s="4">
        <v>42.62</v>
      </c>
      <c r="U2597" s="4">
        <v>3988.8083572</v>
      </c>
      <c r="V2597" s="10">
        <v>4387.9413569999997</v>
      </c>
      <c r="W2597" s="4" t="s">
        <v>2935</v>
      </c>
      <c r="X2597" s="4">
        <v>47.78</v>
      </c>
      <c r="Y2597" s="4">
        <v>28.74</v>
      </c>
      <c r="Z2597" s="4">
        <v>8.825844</v>
      </c>
      <c r="AA2597" s="10">
        <v>9.2201189832000008</v>
      </c>
      <c r="AB2597" s="10">
        <v>8.9537815126000009</v>
      </c>
      <c r="AC2597" s="4">
        <v>0.97538100000000005</v>
      </c>
      <c r="AD2597" s="4">
        <v>0.98851256832360002</v>
      </c>
      <c r="AE2597" s="4">
        <v>0.9904053441524</v>
      </c>
      <c r="AF2597" s="4">
        <v>6.9940170000000004</v>
      </c>
      <c r="AG2597" s="4">
        <v>6.0051202367593</v>
      </c>
      <c r="AH2597" s="4">
        <v>5.4259198182267996</v>
      </c>
      <c r="AI2597" s="4">
        <v>1.2273579999999999</v>
      </c>
      <c r="AJ2597" s="4">
        <v>1.2894829999999999</v>
      </c>
    </row>
    <row r="2598" spans="1:36" hidden="1" x14ac:dyDescent="0.3">
      <c r="A2598" s="1" t="s">
        <v>2592</v>
      </c>
      <c r="B2598" s="2">
        <v>100546</v>
      </c>
      <c r="C2598" s="3" t="s">
        <v>2919</v>
      </c>
      <c r="D2598" s="4">
        <v>1615.613351</v>
      </c>
      <c r="E2598" s="3" t="s">
        <v>2930</v>
      </c>
      <c r="F2598" s="3" t="s">
        <v>2931</v>
      </c>
      <c r="G2598" s="3" t="s">
        <v>2931</v>
      </c>
      <c r="H2598" s="3" t="s">
        <v>2932</v>
      </c>
      <c r="I2598" s="3" t="s">
        <v>2933</v>
      </c>
      <c r="J2598" s="4">
        <v>36.426979000000003</v>
      </c>
      <c r="K2598" s="4">
        <v>14.395887</v>
      </c>
      <c r="L2598" s="4">
        <v>12.065018</v>
      </c>
      <c r="M2598" s="4">
        <v>2.8577430000000001</v>
      </c>
      <c r="N2598" s="4">
        <v>14.568452380952399</v>
      </c>
      <c r="O2598" s="4">
        <v>13.784848999999999</v>
      </c>
      <c r="P2598" s="4">
        <v>1.303769</v>
      </c>
      <c r="Q2598" s="4" t="s">
        <v>2935</v>
      </c>
      <c r="R2598" s="4" t="s">
        <v>2935</v>
      </c>
      <c r="S2598" s="3" t="s">
        <v>7371</v>
      </c>
      <c r="T2598" s="4">
        <v>48.95</v>
      </c>
      <c r="U2598" s="4">
        <v>1615.613351</v>
      </c>
      <c r="V2598" s="10" t="s">
        <v>2935</v>
      </c>
      <c r="W2598" s="4">
        <v>2.69662921348315</v>
      </c>
      <c r="X2598" s="4">
        <v>50.63</v>
      </c>
      <c r="Y2598" s="4">
        <v>31.73</v>
      </c>
      <c r="Z2598" s="4">
        <v>14.568452000000001</v>
      </c>
      <c r="AA2598" s="10">
        <v>15.225505443199999</v>
      </c>
      <c r="AB2598" s="10">
        <v>14.5324240795</v>
      </c>
      <c r="AC2598" s="4" t="s">
        <v>2935</v>
      </c>
      <c r="AD2598" s="4" t="s">
        <v>2935</v>
      </c>
      <c r="AE2598" s="4" t="s">
        <v>2935</v>
      </c>
      <c r="AF2598" s="4" t="s">
        <v>2935</v>
      </c>
      <c r="AG2598" s="4" t="s">
        <v>2935</v>
      </c>
      <c r="AH2598" s="4" t="s">
        <v>2935</v>
      </c>
      <c r="AI2598" s="4">
        <v>1.303769</v>
      </c>
      <c r="AJ2598" s="4">
        <v>1.7423649999999999</v>
      </c>
    </row>
    <row r="2599" spans="1:36" hidden="1" x14ac:dyDescent="0.3">
      <c r="A2599" s="1" t="s">
        <v>2593</v>
      </c>
      <c r="B2599" s="2">
        <v>5720686</v>
      </c>
      <c r="C2599" s="3" t="s">
        <v>2936</v>
      </c>
      <c r="D2599" s="4">
        <v>1763.3114421499999</v>
      </c>
      <c r="E2599" s="3" t="s">
        <v>2930</v>
      </c>
      <c r="F2599" s="3" t="s">
        <v>2954</v>
      </c>
      <c r="G2599" s="3" t="s">
        <v>2955</v>
      </c>
      <c r="H2599" s="3" t="s">
        <v>2956</v>
      </c>
      <c r="I2599" s="3" t="s">
        <v>2972</v>
      </c>
      <c r="J2599" s="4">
        <v>22.612155999999999</v>
      </c>
      <c r="K2599" s="4">
        <v>6.9760099999999996</v>
      </c>
      <c r="L2599" s="4">
        <v>1.467066</v>
      </c>
      <c r="M2599" s="4">
        <v>1.802343</v>
      </c>
      <c r="N2599" s="4">
        <v>6.2724409999999997</v>
      </c>
      <c r="O2599" s="4" t="s">
        <v>2935</v>
      </c>
      <c r="P2599" s="4">
        <v>0.96437300000000004</v>
      </c>
      <c r="Q2599" s="4" t="s">
        <v>2935</v>
      </c>
      <c r="R2599" s="4" t="s">
        <v>2935</v>
      </c>
      <c r="S2599" s="3" t="s">
        <v>7372</v>
      </c>
      <c r="T2599" s="4">
        <v>33.89</v>
      </c>
      <c r="U2599" s="4">
        <v>1763.3114421499999</v>
      </c>
      <c r="V2599" s="10">
        <v>1798.936602</v>
      </c>
      <c r="W2599" s="4">
        <v>26.403068751844199</v>
      </c>
      <c r="X2599" s="4">
        <v>34.299999999999997</v>
      </c>
      <c r="Y2599" s="4">
        <v>27.24</v>
      </c>
      <c r="Z2599" s="4">
        <v>6.2724409999999997</v>
      </c>
      <c r="AA2599" s="10" t="s">
        <v>2935</v>
      </c>
      <c r="AB2599" s="10" t="s">
        <v>2935</v>
      </c>
      <c r="AC2599" s="4">
        <v>27.272431999999998</v>
      </c>
      <c r="AD2599" s="4" t="s">
        <v>2935</v>
      </c>
      <c r="AE2599" s="4" t="s">
        <v>2935</v>
      </c>
      <c r="AF2599" s="4" t="s">
        <v>2935</v>
      </c>
      <c r="AG2599" s="4" t="s">
        <v>2935</v>
      </c>
      <c r="AH2599" s="4" t="s">
        <v>2935</v>
      </c>
      <c r="AI2599" s="4">
        <v>0.96437300000000004</v>
      </c>
      <c r="AJ2599" s="4">
        <v>0.96437300000000004</v>
      </c>
    </row>
    <row r="2600" spans="1:36" hidden="1" x14ac:dyDescent="0.3">
      <c r="A2600" s="1" t="s">
        <v>2594</v>
      </c>
      <c r="B2600" s="2">
        <v>4291524</v>
      </c>
      <c r="C2600" s="3" t="s">
        <v>2919</v>
      </c>
      <c r="D2600" s="4">
        <v>1093.4062908999999</v>
      </c>
      <c r="E2600" s="3" t="s">
        <v>3033</v>
      </c>
      <c r="F2600" s="3" t="s">
        <v>3033</v>
      </c>
      <c r="G2600" s="3" t="s">
        <v>3120</v>
      </c>
      <c r="H2600" s="3" t="s">
        <v>3172</v>
      </c>
      <c r="I2600" s="3" t="s">
        <v>3508</v>
      </c>
      <c r="J2600" s="4">
        <v>9.7759669999999996</v>
      </c>
      <c r="K2600" s="4">
        <v>12.526096000000001</v>
      </c>
      <c r="L2600" s="4">
        <v>-2.1067930000000001</v>
      </c>
      <c r="M2600" s="4">
        <v>5.5207519999999999</v>
      </c>
      <c r="N2600" s="4">
        <v>42.109375</v>
      </c>
      <c r="O2600" s="4">
        <v>91.355931999999996</v>
      </c>
      <c r="P2600" s="4">
        <v>1.6011169999999999</v>
      </c>
      <c r="Q2600" s="4">
        <v>12.144921</v>
      </c>
      <c r="R2600" s="4">
        <v>122.700513</v>
      </c>
      <c r="S2600" s="3" t="s">
        <v>7373</v>
      </c>
      <c r="T2600" s="4">
        <v>26.95</v>
      </c>
      <c r="U2600" s="4">
        <v>1093.4062908999999</v>
      </c>
      <c r="V2600" s="10">
        <v>1533.29629</v>
      </c>
      <c r="W2600" s="4">
        <v>0.59369202226345097</v>
      </c>
      <c r="X2600" s="4">
        <v>28.51</v>
      </c>
      <c r="Y2600" s="4">
        <v>22.45</v>
      </c>
      <c r="Z2600" s="4">
        <v>42.109375</v>
      </c>
      <c r="AA2600" s="10">
        <v>13.6248736097</v>
      </c>
      <c r="AB2600" s="10">
        <v>15.998812704000001</v>
      </c>
      <c r="AC2600" s="4">
        <v>1.6914089999999999</v>
      </c>
      <c r="AD2600" s="4">
        <v>1.5935649150886999</v>
      </c>
      <c r="AE2600" s="4">
        <v>1.6607658843007</v>
      </c>
      <c r="AF2600" s="4">
        <v>12.144921</v>
      </c>
      <c r="AG2600" s="4">
        <v>9.2804433536296997</v>
      </c>
      <c r="AH2600" s="4">
        <v>10.160167580551599</v>
      </c>
      <c r="AI2600" s="4">
        <v>1.6011169999999999</v>
      </c>
      <c r="AJ2600" s="4">
        <v>7.337326</v>
      </c>
    </row>
    <row r="2601" spans="1:36" hidden="1" x14ac:dyDescent="0.3">
      <c r="A2601" s="1" t="s">
        <v>2595</v>
      </c>
      <c r="B2601" s="2">
        <v>4104139</v>
      </c>
      <c r="C2601" s="3" t="s">
        <v>2919</v>
      </c>
      <c r="D2601" s="4">
        <v>17661.094427520002</v>
      </c>
      <c r="E2601" s="3" t="s">
        <v>2946</v>
      </c>
      <c r="F2601" s="3" t="s">
        <v>3022</v>
      </c>
      <c r="G2601" s="3" t="s">
        <v>3029</v>
      </c>
      <c r="H2601" s="3" t="s">
        <v>3030</v>
      </c>
      <c r="I2601" s="3" t="s">
        <v>3194</v>
      </c>
      <c r="J2601" s="4">
        <v>63.842320000000001</v>
      </c>
      <c r="K2601" s="4">
        <v>29.027653999999998</v>
      </c>
      <c r="L2601" s="4">
        <v>20.112938</v>
      </c>
      <c r="M2601" s="4">
        <v>2.4072499999999999</v>
      </c>
      <c r="N2601" s="4">
        <v>12.115932000000001</v>
      </c>
      <c r="O2601" s="4">
        <v>37.220793</v>
      </c>
      <c r="P2601" s="4">
        <v>3.023285</v>
      </c>
      <c r="Q2601" s="4">
        <v>23.149263999999999</v>
      </c>
      <c r="R2601" s="4">
        <v>15.904241000000001</v>
      </c>
      <c r="S2601" s="3" t="s">
        <v>7374</v>
      </c>
      <c r="T2601" s="4">
        <v>72.319999999999993</v>
      </c>
      <c r="U2601" s="4">
        <v>17661.094427520002</v>
      </c>
      <c r="V2601" s="10">
        <v>18536.194426999999</v>
      </c>
      <c r="W2601" s="4" t="s">
        <v>2935</v>
      </c>
      <c r="X2601" s="4">
        <v>74.22</v>
      </c>
      <c r="Y2601" s="4">
        <v>43.515000000000001</v>
      </c>
      <c r="Z2601" s="4">
        <v>12.115932000000001</v>
      </c>
      <c r="AA2601" s="10">
        <v>24.298625810499999</v>
      </c>
      <c r="AB2601" s="10">
        <v>25.4474951881</v>
      </c>
      <c r="AC2601" s="4">
        <v>5.1031560000000002</v>
      </c>
      <c r="AD2601" s="4">
        <v>5.2365494967105999</v>
      </c>
      <c r="AE2601" s="4">
        <v>5.0827075227135001</v>
      </c>
      <c r="AF2601" s="4">
        <v>23.149263999999999</v>
      </c>
      <c r="AG2601" s="4">
        <v>18.3096473296258</v>
      </c>
      <c r="AH2601" s="4">
        <v>18.701649981568401</v>
      </c>
      <c r="AI2601" s="4">
        <v>3.023285</v>
      </c>
      <c r="AJ2601" s="4" t="s">
        <v>2924</v>
      </c>
    </row>
    <row r="2602" spans="1:36" hidden="1" x14ac:dyDescent="0.3">
      <c r="A2602" s="1" t="s">
        <v>2596</v>
      </c>
      <c r="B2602" s="2">
        <v>4228223</v>
      </c>
      <c r="C2602" s="3" t="s">
        <v>2936</v>
      </c>
      <c r="D2602" s="4">
        <v>4610.569767</v>
      </c>
      <c r="E2602" s="3" t="s">
        <v>2937</v>
      </c>
      <c r="F2602" s="3" t="s">
        <v>2967</v>
      </c>
      <c r="G2602" s="3" t="s">
        <v>3087</v>
      </c>
      <c r="H2602" s="3" t="s">
        <v>3088</v>
      </c>
      <c r="I2602" s="3" t="s">
        <v>3223</v>
      </c>
      <c r="J2602" s="4">
        <v>-17.597023</v>
      </c>
      <c r="K2602" s="4">
        <v>-5.8132469999999996</v>
      </c>
      <c r="L2602" s="4">
        <v>1.0430250000000001</v>
      </c>
      <c r="M2602" s="4">
        <v>1.4066080000000001</v>
      </c>
      <c r="N2602" s="4">
        <v>17.932896</v>
      </c>
      <c r="O2602" s="4">
        <v>20.230585000000001</v>
      </c>
      <c r="P2602" s="4">
        <v>35.769230999999998</v>
      </c>
      <c r="Q2602" s="4">
        <v>13.193924000000001</v>
      </c>
      <c r="R2602" s="4">
        <v>17.261061999999999</v>
      </c>
      <c r="S2602" s="3" t="s">
        <v>7375</v>
      </c>
      <c r="T2602" s="4">
        <v>93</v>
      </c>
      <c r="U2602" s="4">
        <v>4610.569767</v>
      </c>
      <c r="V2602" s="10">
        <v>5277.569767</v>
      </c>
      <c r="W2602" s="4">
        <v>1.0752688172042999</v>
      </c>
      <c r="X2602" s="4">
        <v>134.66999999999999</v>
      </c>
      <c r="Y2602" s="4">
        <v>74.319999999999993</v>
      </c>
      <c r="Z2602" s="4">
        <v>17.932896</v>
      </c>
      <c r="AA2602" s="10">
        <v>18.686330848499999</v>
      </c>
      <c r="AB2602" s="10">
        <v>18.1519375729</v>
      </c>
      <c r="AC2602" s="4">
        <v>1.061458</v>
      </c>
      <c r="AD2602" s="4">
        <v>4.6086576709885003</v>
      </c>
      <c r="AE2602" s="4">
        <v>4.4712563121189</v>
      </c>
      <c r="AF2602" s="4">
        <v>13.193924000000001</v>
      </c>
      <c r="AG2602" s="4">
        <v>13.131144416046901</v>
      </c>
      <c r="AH2602" s="4">
        <v>11.4569072004304</v>
      </c>
      <c r="AI2602" s="4">
        <v>35.769230999999998</v>
      </c>
      <c r="AJ2602" s="4" t="s">
        <v>2924</v>
      </c>
    </row>
    <row r="2603" spans="1:36" hidden="1" x14ac:dyDescent="0.3">
      <c r="A2603" s="1" t="s">
        <v>2597</v>
      </c>
      <c r="B2603" s="2">
        <v>19772293</v>
      </c>
      <c r="C2603" s="3" t="s">
        <v>2919</v>
      </c>
      <c r="D2603" s="4">
        <v>844.70935841999994</v>
      </c>
      <c r="E2603" s="3" t="s">
        <v>2930</v>
      </c>
      <c r="F2603" s="3" t="s">
        <v>2954</v>
      </c>
      <c r="G2603" s="3" t="s">
        <v>2955</v>
      </c>
      <c r="H2603" s="3" t="s">
        <v>2956</v>
      </c>
      <c r="I2603" s="3" t="s">
        <v>3914</v>
      </c>
      <c r="J2603" s="4">
        <v>-4.3362239999999996</v>
      </c>
      <c r="K2603" s="4">
        <v>1.8465910000000001</v>
      </c>
      <c r="L2603" s="4">
        <v>3.537906</v>
      </c>
      <c r="M2603" s="4">
        <v>1.057083</v>
      </c>
      <c r="N2603" s="4">
        <v>8.3275260000000006</v>
      </c>
      <c r="O2603" s="4" t="s">
        <v>2924</v>
      </c>
      <c r="P2603" s="4">
        <v>1.092239</v>
      </c>
      <c r="Q2603" s="4">
        <v>11.491854999999999</v>
      </c>
      <c r="R2603" s="4">
        <v>15.626136000000001</v>
      </c>
      <c r="S2603" s="3" t="s">
        <v>7376</v>
      </c>
      <c r="T2603" s="4">
        <v>14.34</v>
      </c>
      <c r="U2603" s="4">
        <v>844.70935841999994</v>
      </c>
      <c r="V2603" s="10">
        <v>1754.760358</v>
      </c>
      <c r="W2603" s="4">
        <v>14.225941422594101</v>
      </c>
      <c r="X2603" s="4">
        <v>15.44</v>
      </c>
      <c r="Y2603" s="4">
        <v>13.045</v>
      </c>
      <c r="Z2603" s="4">
        <v>8.3275260000000006</v>
      </c>
      <c r="AA2603" s="10">
        <v>6.8823190630999997</v>
      </c>
      <c r="AB2603" s="10">
        <v>6.7848896627000004</v>
      </c>
      <c r="AC2603" s="4">
        <v>8.5529639999999993</v>
      </c>
      <c r="AD2603" s="4">
        <v>6.6186626438812999</v>
      </c>
      <c r="AE2603" s="4">
        <v>7.5638993583816996</v>
      </c>
      <c r="AF2603" s="4">
        <v>11.491854999999999</v>
      </c>
      <c r="AG2603" s="4" t="s">
        <v>2935</v>
      </c>
      <c r="AH2603" s="4" t="s">
        <v>2935</v>
      </c>
      <c r="AI2603" s="4">
        <v>1.092239</v>
      </c>
      <c r="AJ2603" s="4">
        <v>1.092239</v>
      </c>
    </row>
    <row r="2604" spans="1:36" hidden="1" x14ac:dyDescent="0.3">
      <c r="A2604" s="1" t="s">
        <v>2598</v>
      </c>
      <c r="B2604" s="2">
        <v>4041526</v>
      </c>
      <c r="C2604" s="3" t="s">
        <v>2936</v>
      </c>
      <c r="D2604" s="4">
        <v>3085.2220393500002</v>
      </c>
      <c r="E2604" s="3" t="s">
        <v>2937</v>
      </c>
      <c r="F2604" s="3" t="s">
        <v>2938</v>
      </c>
      <c r="G2604" s="3" t="s">
        <v>3047</v>
      </c>
      <c r="H2604" s="3" t="s">
        <v>3104</v>
      </c>
      <c r="I2604" s="3" t="s">
        <v>3895</v>
      </c>
      <c r="J2604" s="4">
        <v>51.778495999999997</v>
      </c>
      <c r="K2604" s="4">
        <v>17.564183</v>
      </c>
      <c r="L2604" s="4">
        <v>7.9643470000000001</v>
      </c>
      <c r="M2604" s="4">
        <v>0.88661999999999996</v>
      </c>
      <c r="N2604" s="4">
        <v>16.688889</v>
      </c>
      <c r="O2604" s="4" t="s">
        <v>2924</v>
      </c>
      <c r="P2604" s="4">
        <v>2.9189989999999999</v>
      </c>
      <c r="Q2604" s="4">
        <v>11.628455000000001</v>
      </c>
      <c r="R2604" s="4">
        <v>69.722954000000001</v>
      </c>
      <c r="S2604" s="3" t="s">
        <v>7377</v>
      </c>
      <c r="T2604" s="4">
        <v>37.549999999999997</v>
      </c>
      <c r="U2604" s="4">
        <v>3085.2220393500002</v>
      </c>
      <c r="V2604" s="10">
        <v>8909.7220390000002</v>
      </c>
      <c r="W2604" s="4">
        <v>2.9826897470040001</v>
      </c>
      <c r="X2604" s="4">
        <v>38.69</v>
      </c>
      <c r="Y2604" s="4">
        <v>23.4</v>
      </c>
      <c r="Z2604" s="4">
        <v>18.308142</v>
      </c>
      <c r="AA2604" s="10">
        <v>23.542319749200001</v>
      </c>
      <c r="AB2604" s="10">
        <v>21.036414565800001</v>
      </c>
      <c r="AC2604" s="4">
        <v>2.7433939999999999</v>
      </c>
      <c r="AD2604" s="4">
        <v>3.3775321293501999</v>
      </c>
      <c r="AE2604" s="4">
        <v>2.9346204913385998</v>
      </c>
      <c r="AF2604" s="4">
        <v>11.628455000000001</v>
      </c>
      <c r="AG2604" s="4">
        <v>11.5112687842377</v>
      </c>
      <c r="AH2604" s="4">
        <v>11.177783792836999</v>
      </c>
      <c r="AI2604" s="4">
        <v>2.9189989999999999</v>
      </c>
      <c r="AJ2604" s="4">
        <v>3.6925949999999998</v>
      </c>
    </row>
    <row r="2605" spans="1:36" hidden="1" x14ac:dyDescent="0.3">
      <c r="A2605" s="1" t="s">
        <v>2599</v>
      </c>
      <c r="B2605" s="2">
        <v>4590029</v>
      </c>
      <c r="C2605" s="3" t="s">
        <v>2919</v>
      </c>
      <c r="D2605" s="4">
        <v>41436.564922960002</v>
      </c>
      <c r="E2605" s="3" t="s">
        <v>2925</v>
      </c>
      <c r="F2605" s="3" t="s">
        <v>2981</v>
      </c>
      <c r="G2605" s="3" t="s">
        <v>2982</v>
      </c>
      <c r="H2605" s="3" t="s">
        <v>3063</v>
      </c>
      <c r="I2605" s="3" t="s">
        <v>3695</v>
      </c>
      <c r="J2605" s="4">
        <v>79.977376000000007</v>
      </c>
      <c r="K2605" s="4">
        <v>49.389671</v>
      </c>
      <c r="L2605" s="4">
        <v>5.1379479999999997</v>
      </c>
      <c r="M2605" s="4">
        <v>6.975962</v>
      </c>
      <c r="N2605" s="4">
        <v>18.696715999999999</v>
      </c>
      <c r="O2605" s="4" t="s">
        <v>2935</v>
      </c>
      <c r="P2605" s="4">
        <v>2.094077</v>
      </c>
      <c r="Q2605" s="4">
        <v>14.72602</v>
      </c>
      <c r="R2605" s="4" t="s">
        <v>2935</v>
      </c>
      <c r="S2605" s="3" t="s">
        <v>7378</v>
      </c>
      <c r="T2605" s="4">
        <v>63.64</v>
      </c>
      <c r="U2605" s="4">
        <v>41436.564922960002</v>
      </c>
      <c r="V2605" s="10">
        <v>37296.854321999999</v>
      </c>
      <c r="W2605" s="4" t="s">
        <v>2935</v>
      </c>
      <c r="X2605" s="4">
        <v>69.67</v>
      </c>
      <c r="Y2605" s="4">
        <v>32.42</v>
      </c>
      <c r="Z2605" s="4">
        <v>18.696715999999999</v>
      </c>
      <c r="AA2605" s="10">
        <v>17.949318000853498</v>
      </c>
      <c r="AB2605" s="10">
        <v>17.561476873714799</v>
      </c>
      <c r="AC2605" s="4">
        <v>5.1423839999999998</v>
      </c>
      <c r="AD2605" s="4">
        <v>4.4663025869278998</v>
      </c>
      <c r="AE2605" s="4">
        <v>5.1123324425334999</v>
      </c>
      <c r="AF2605" s="4">
        <v>14.72602</v>
      </c>
      <c r="AG2605" s="4">
        <v>13.9214054412788</v>
      </c>
      <c r="AH2605" s="4">
        <v>15.610799678606501</v>
      </c>
      <c r="AI2605" s="4">
        <v>2.094077</v>
      </c>
      <c r="AJ2605" s="4">
        <v>4.4608160000000003</v>
      </c>
    </row>
    <row r="2606" spans="1:36" hidden="1" x14ac:dyDescent="0.3">
      <c r="A2606" s="1" t="s">
        <v>2600</v>
      </c>
      <c r="B2606" s="2">
        <v>4295035</v>
      </c>
      <c r="C2606" s="3" t="s">
        <v>2919</v>
      </c>
      <c r="D2606" s="4">
        <v>1932.5884614199999</v>
      </c>
      <c r="E2606" s="3" t="s">
        <v>3107</v>
      </c>
      <c r="F2606" s="3" t="s">
        <v>3108</v>
      </c>
      <c r="G2606" s="3" t="s">
        <v>3109</v>
      </c>
      <c r="H2606" s="3" t="s">
        <v>3109</v>
      </c>
      <c r="I2606" s="3" t="s">
        <v>3222</v>
      </c>
      <c r="J2606" s="4">
        <v>-26.691331999999999</v>
      </c>
      <c r="K2606" s="4">
        <v>-1.7705379999999999</v>
      </c>
      <c r="L2606" s="4">
        <v>-9.6416939999999993</v>
      </c>
      <c r="M2606" s="4">
        <v>-0.50215200000000004</v>
      </c>
      <c r="N2606" s="4">
        <v>53.346153999999999</v>
      </c>
      <c r="O2606" s="4">
        <v>31.522727</v>
      </c>
      <c r="P2606" s="4">
        <v>2.0454210000000002</v>
      </c>
      <c r="Q2606" s="4">
        <v>9.9688099999999995</v>
      </c>
      <c r="R2606" s="4">
        <v>7.9980969999999996</v>
      </c>
      <c r="S2606" s="3" t="s">
        <v>7379</v>
      </c>
      <c r="T2606" s="4">
        <v>13.87</v>
      </c>
      <c r="U2606" s="4">
        <v>1932.5884614199999</v>
      </c>
      <c r="V2606" s="10">
        <v>1729.5884610000001</v>
      </c>
      <c r="W2606" s="4" t="s">
        <v>2935</v>
      </c>
      <c r="X2606" s="4">
        <v>28.76</v>
      </c>
      <c r="Y2606" s="5" t="s">
        <v>7380</v>
      </c>
      <c r="Z2606" s="4">
        <v>53.346153999999999</v>
      </c>
      <c r="AA2606" s="10">
        <v>10.7245032088</v>
      </c>
      <c r="AB2606" s="10">
        <v>11.4628099173</v>
      </c>
      <c r="AC2606" s="4">
        <v>0.95346699999999995</v>
      </c>
      <c r="AD2606" s="4">
        <v>0.90772956668530003</v>
      </c>
      <c r="AE2606" s="4">
        <v>0.94804163881909997</v>
      </c>
      <c r="AF2606" s="4">
        <v>9.9688099999999995</v>
      </c>
      <c r="AG2606" s="4">
        <v>5.3682784676467001</v>
      </c>
      <c r="AH2606" s="4">
        <v>5.3718391658884004</v>
      </c>
      <c r="AI2606" s="4">
        <v>2.0454210000000002</v>
      </c>
      <c r="AJ2606" s="4">
        <v>26.469466000000001</v>
      </c>
    </row>
    <row r="2607" spans="1:36" hidden="1" x14ac:dyDescent="0.3">
      <c r="A2607" s="1" t="s">
        <v>2601</v>
      </c>
      <c r="B2607" s="2">
        <v>4096803</v>
      </c>
      <c r="C2607" s="3" t="s">
        <v>2919</v>
      </c>
      <c r="D2607" s="4">
        <v>2451.9465921599999</v>
      </c>
      <c r="E2607" s="3" t="s">
        <v>2930</v>
      </c>
      <c r="F2607" s="3" t="s">
        <v>2931</v>
      </c>
      <c r="G2607" s="3" t="s">
        <v>2931</v>
      </c>
      <c r="H2607" s="3" t="s">
        <v>2932</v>
      </c>
      <c r="I2607" s="3" t="s">
        <v>2933</v>
      </c>
      <c r="J2607" s="4">
        <v>51.252518999999999</v>
      </c>
      <c r="K2607" s="4">
        <v>26.868735999999998</v>
      </c>
      <c r="L2607" s="4">
        <v>17.740670000000001</v>
      </c>
      <c r="M2607" s="4">
        <v>6.8877810000000004</v>
      </c>
      <c r="N2607" s="4">
        <v>134.69230769230799</v>
      </c>
      <c r="O2607" s="4" t="s">
        <v>2924</v>
      </c>
      <c r="P2607" s="4">
        <v>2.9163079999999999</v>
      </c>
      <c r="Q2607" s="4" t="s">
        <v>2935</v>
      </c>
      <c r="R2607" s="4" t="s">
        <v>2935</v>
      </c>
      <c r="S2607" s="3" t="s">
        <v>7381</v>
      </c>
      <c r="T2607" s="5" t="s">
        <v>7382</v>
      </c>
      <c r="U2607" s="4">
        <v>2451.9465921599999</v>
      </c>
      <c r="V2607" s="10" t="s">
        <v>2935</v>
      </c>
      <c r="W2607" s="4" t="s">
        <v>2935</v>
      </c>
      <c r="X2607" s="5" t="s">
        <v>7383</v>
      </c>
      <c r="Y2607" s="4">
        <v>66.61</v>
      </c>
      <c r="Z2607" s="4">
        <v>131.489362</v>
      </c>
      <c r="AA2607" s="10">
        <v>89.222929936300005</v>
      </c>
      <c r="AB2607" s="10">
        <v>162.88372093020001</v>
      </c>
      <c r="AC2607" s="4" t="s">
        <v>2935</v>
      </c>
      <c r="AD2607" s="4" t="s">
        <v>2935</v>
      </c>
      <c r="AE2607" s="4" t="s">
        <v>2935</v>
      </c>
      <c r="AF2607" s="4" t="s">
        <v>2935</v>
      </c>
      <c r="AG2607" s="4" t="s">
        <v>2935</v>
      </c>
      <c r="AH2607" s="4" t="s">
        <v>2935</v>
      </c>
      <c r="AI2607" s="4">
        <v>2.9163079999999999</v>
      </c>
      <c r="AJ2607" s="4">
        <v>4.4159560000000004</v>
      </c>
    </row>
    <row r="2608" spans="1:36" hidden="1" x14ac:dyDescent="0.3">
      <c r="A2608" s="1" t="s">
        <v>2602</v>
      </c>
      <c r="B2608" s="2">
        <v>4286786</v>
      </c>
      <c r="C2608" s="3" t="s">
        <v>2936</v>
      </c>
      <c r="D2608" s="4">
        <v>1490.5408591</v>
      </c>
      <c r="E2608" s="3" t="s">
        <v>2937</v>
      </c>
      <c r="F2608" s="3" t="s">
        <v>2938</v>
      </c>
      <c r="G2608" s="3" t="s">
        <v>2952</v>
      </c>
      <c r="H2608" s="3" t="s">
        <v>2952</v>
      </c>
      <c r="I2608" s="3" t="s">
        <v>3205</v>
      </c>
      <c r="J2608" s="4">
        <v>76.465202000000005</v>
      </c>
      <c r="K2608" s="4">
        <v>41.379309999999997</v>
      </c>
      <c r="L2608" s="4">
        <v>27.86994</v>
      </c>
      <c r="M2608" s="4">
        <v>7.174639</v>
      </c>
      <c r="N2608" s="4" t="s">
        <v>2924</v>
      </c>
      <c r="O2608" s="4" t="s">
        <v>2924</v>
      </c>
      <c r="P2608" s="4" t="s">
        <v>2924</v>
      </c>
      <c r="Q2608" s="4">
        <v>14.100467</v>
      </c>
      <c r="R2608" s="4">
        <v>15.548359</v>
      </c>
      <c r="S2608" s="3" t="s">
        <v>7384</v>
      </c>
      <c r="T2608" s="4">
        <v>19.27</v>
      </c>
      <c r="U2608" s="4">
        <v>1490.5408591</v>
      </c>
      <c r="V2608" s="10">
        <v>2351.3938589999998</v>
      </c>
      <c r="W2608" s="4" t="s">
        <v>2935</v>
      </c>
      <c r="X2608" s="4">
        <v>19.71</v>
      </c>
      <c r="Y2608" s="5" t="s">
        <v>5666</v>
      </c>
      <c r="Z2608" s="4">
        <v>2.8049490000000001</v>
      </c>
      <c r="AA2608" s="10">
        <v>15.6832424513</v>
      </c>
      <c r="AB2608" s="10">
        <v>26.8848708075</v>
      </c>
      <c r="AC2608" s="4">
        <v>1.9400090000000001</v>
      </c>
      <c r="AD2608" s="4">
        <v>1.882194714088</v>
      </c>
      <c r="AE2608" s="4">
        <v>1.9557482230333001</v>
      </c>
      <c r="AF2608" s="4">
        <v>14.100467</v>
      </c>
      <c r="AG2608" s="4">
        <v>11.3762901846947</v>
      </c>
      <c r="AH2608" s="4">
        <v>12.3179619235998</v>
      </c>
      <c r="AI2608" s="4" t="s">
        <v>2924</v>
      </c>
      <c r="AJ2608" s="4" t="s">
        <v>2924</v>
      </c>
    </row>
    <row r="2609" spans="1:36" hidden="1" x14ac:dyDescent="0.3">
      <c r="A2609" s="1" t="s">
        <v>2603</v>
      </c>
      <c r="B2609" s="2">
        <v>4121353</v>
      </c>
      <c r="C2609" s="3" t="s">
        <v>2936</v>
      </c>
      <c r="D2609" s="4">
        <v>1940.89533727</v>
      </c>
      <c r="E2609" s="3" t="s">
        <v>3033</v>
      </c>
      <c r="F2609" s="3" t="s">
        <v>3033</v>
      </c>
      <c r="G2609" s="3" t="s">
        <v>3034</v>
      </c>
      <c r="H2609" s="3" t="s">
        <v>3035</v>
      </c>
      <c r="I2609" s="3" t="s">
        <v>3488</v>
      </c>
      <c r="J2609" s="4">
        <v>-3.6078429999999999</v>
      </c>
      <c r="K2609" s="4">
        <v>-8.9629630000000002</v>
      </c>
      <c r="L2609" s="4">
        <v>-8.4202680000000001</v>
      </c>
      <c r="M2609" s="4">
        <v>11.423391000000001</v>
      </c>
      <c r="N2609" s="4">
        <v>46.203007999999997</v>
      </c>
      <c r="O2609" s="4" t="s">
        <v>2924</v>
      </c>
      <c r="P2609" s="4">
        <v>1.014529</v>
      </c>
      <c r="Q2609" s="5" t="s">
        <v>3915</v>
      </c>
      <c r="R2609" s="4">
        <v>50.836897999999998</v>
      </c>
      <c r="S2609" s="3" t="s">
        <v>7385</v>
      </c>
      <c r="T2609" s="5" t="s">
        <v>4523</v>
      </c>
      <c r="U2609" s="4">
        <v>1940.89533727</v>
      </c>
      <c r="V2609" s="10">
        <v>4746.8953369999999</v>
      </c>
      <c r="W2609" s="4">
        <v>4.0683482506102502</v>
      </c>
      <c r="X2609" s="4">
        <v>20.7</v>
      </c>
      <c r="Y2609" s="4">
        <v>10.69</v>
      </c>
      <c r="Z2609" s="4">
        <v>46.203007999999997</v>
      </c>
      <c r="AA2609" s="10">
        <v>14.068223443200001</v>
      </c>
      <c r="AB2609" s="10" t="s">
        <v>2924</v>
      </c>
      <c r="AC2609" s="4">
        <v>1.539201</v>
      </c>
      <c r="AD2609" s="4">
        <v>1.5541947196485999</v>
      </c>
      <c r="AE2609" s="4">
        <v>1.5327042687232999</v>
      </c>
      <c r="AF2609" s="5" t="s">
        <v>3915</v>
      </c>
      <c r="AG2609" s="4">
        <v>7.0427961852632999</v>
      </c>
      <c r="AH2609" s="4">
        <v>8.4389005894970008</v>
      </c>
      <c r="AI2609" s="4">
        <v>1.014529</v>
      </c>
      <c r="AJ2609" s="4">
        <v>1.1649290000000001</v>
      </c>
    </row>
    <row r="2610" spans="1:36" hidden="1" x14ac:dyDescent="0.3">
      <c r="A2610" s="1" t="s">
        <v>2604</v>
      </c>
      <c r="B2610" s="2">
        <v>100438</v>
      </c>
      <c r="C2610" s="3" t="s">
        <v>2936</v>
      </c>
      <c r="D2610" s="4">
        <v>63667.889127039998</v>
      </c>
      <c r="E2610" s="3" t="s">
        <v>2930</v>
      </c>
      <c r="F2610" s="3" t="s">
        <v>2931</v>
      </c>
      <c r="G2610" s="3" t="s">
        <v>2931</v>
      </c>
      <c r="H2610" s="3" t="s">
        <v>2932</v>
      </c>
      <c r="I2610" s="3" t="s">
        <v>2933</v>
      </c>
      <c r="J2610" s="4">
        <v>50.912523999999998</v>
      </c>
      <c r="K2610" s="4">
        <v>14.545019999999999</v>
      </c>
      <c r="L2610" s="4">
        <v>10.532381000000001</v>
      </c>
      <c r="M2610" s="4">
        <v>3.0290010000000001</v>
      </c>
      <c r="N2610" s="4" t="s">
        <v>2924</v>
      </c>
      <c r="O2610" s="4">
        <v>18.852201000000001</v>
      </c>
      <c r="P2610" s="4">
        <v>1.0786979999999999</v>
      </c>
      <c r="Q2610" s="4" t="s">
        <v>2935</v>
      </c>
      <c r="R2610" s="4" t="s">
        <v>2935</v>
      </c>
      <c r="S2610" s="3" t="s">
        <v>7386</v>
      </c>
      <c r="T2610" s="4">
        <v>47.96</v>
      </c>
      <c r="U2610" s="4">
        <v>63667.889127039998</v>
      </c>
      <c r="V2610" s="10" t="s">
        <v>2935</v>
      </c>
      <c r="W2610" s="4">
        <v>4.33694745621351</v>
      </c>
      <c r="X2610" s="4">
        <v>48.06</v>
      </c>
      <c r="Y2610" s="4">
        <v>31.23</v>
      </c>
      <c r="Z2610" s="4" t="s">
        <v>2924</v>
      </c>
      <c r="AA2610" s="10">
        <v>12.8734398067</v>
      </c>
      <c r="AB2610" s="10">
        <v>13.0489198454</v>
      </c>
      <c r="AC2610" s="4" t="s">
        <v>2935</v>
      </c>
      <c r="AD2610" s="4" t="s">
        <v>2935</v>
      </c>
      <c r="AE2610" s="4" t="s">
        <v>2935</v>
      </c>
      <c r="AF2610" s="4" t="s">
        <v>2935</v>
      </c>
      <c r="AG2610" s="4" t="s">
        <v>2935</v>
      </c>
      <c r="AH2610" s="4" t="s">
        <v>2935</v>
      </c>
      <c r="AI2610" s="4">
        <v>1.0786979999999999</v>
      </c>
      <c r="AJ2610" s="4">
        <v>1.5813250000000001</v>
      </c>
    </row>
    <row r="2611" spans="1:36" hidden="1" x14ac:dyDescent="0.3">
      <c r="A2611" s="1" t="s">
        <v>2605</v>
      </c>
      <c r="B2611" s="2">
        <v>100497235</v>
      </c>
      <c r="C2611" s="3" t="s">
        <v>2941</v>
      </c>
      <c r="D2611" s="4">
        <v>6670.8224587000004</v>
      </c>
      <c r="E2611" s="3" t="s">
        <v>3107</v>
      </c>
      <c r="F2611" s="3" t="s">
        <v>3108</v>
      </c>
      <c r="G2611" s="3" t="s">
        <v>3109</v>
      </c>
      <c r="H2611" s="3" t="s">
        <v>3109</v>
      </c>
      <c r="I2611" s="3" t="s">
        <v>3222</v>
      </c>
      <c r="J2611" s="4">
        <v>69.531679999999994</v>
      </c>
      <c r="K2611" s="4">
        <v>35.550660999999998</v>
      </c>
      <c r="L2611" s="4">
        <v>-10.526316</v>
      </c>
      <c r="M2611" s="4">
        <v>9.5017790000000009</v>
      </c>
      <c r="N2611" s="4" t="s">
        <v>2924</v>
      </c>
      <c r="O2611" s="4" t="s">
        <v>2924</v>
      </c>
      <c r="P2611" s="4">
        <v>8.0782360000000004</v>
      </c>
      <c r="Q2611" s="4" t="s">
        <v>2924</v>
      </c>
      <c r="R2611" s="4" t="s">
        <v>2924</v>
      </c>
      <c r="S2611" s="3" t="s">
        <v>7387</v>
      </c>
      <c r="T2611" s="4">
        <v>30.77</v>
      </c>
      <c r="U2611" s="4">
        <v>6670.8224587000004</v>
      </c>
      <c r="V2611" s="10">
        <v>6010.2868580000004</v>
      </c>
      <c r="W2611" s="4" t="s">
        <v>2935</v>
      </c>
      <c r="X2611" s="4">
        <v>79.38</v>
      </c>
      <c r="Y2611" s="4">
        <v>11.75</v>
      </c>
      <c r="Z2611" s="4" t="s">
        <v>2924</v>
      </c>
      <c r="AA2611" s="10" t="s">
        <v>2935</v>
      </c>
      <c r="AB2611" s="10" t="s">
        <v>2935</v>
      </c>
      <c r="AC2611" s="4" t="s">
        <v>2924</v>
      </c>
      <c r="AD2611" s="4" t="s">
        <v>2935</v>
      </c>
      <c r="AE2611" s="4" t="s">
        <v>2935</v>
      </c>
      <c r="AF2611" s="4" t="s">
        <v>2924</v>
      </c>
      <c r="AG2611" s="4" t="s">
        <v>2935</v>
      </c>
      <c r="AH2611" s="4" t="s">
        <v>2935</v>
      </c>
      <c r="AI2611" s="4">
        <v>8.0782360000000004</v>
      </c>
      <c r="AJ2611" s="4">
        <v>9.8685050000000007</v>
      </c>
    </row>
    <row r="2612" spans="1:36" hidden="1" x14ac:dyDescent="0.3">
      <c r="A2612" s="1" t="s">
        <v>2606</v>
      </c>
      <c r="B2612" s="2">
        <v>4202601</v>
      </c>
      <c r="C2612" s="3" t="s">
        <v>2941</v>
      </c>
      <c r="D2612" s="4">
        <v>2269.6123504000002</v>
      </c>
      <c r="E2612" s="3" t="s">
        <v>2930</v>
      </c>
      <c r="F2612" s="3" t="s">
        <v>2958</v>
      </c>
      <c r="G2612" s="3" t="s">
        <v>2958</v>
      </c>
      <c r="H2612" s="3" t="s">
        <v>3118</v>
      </c>
      <c r="I2612" s="3" t="s">
        <v>3093</v>
      </c>
      <c r="J2612" s="4">
        <v>98.005172000000002</v>
      </c>
      <c r="K2612" s="4">
        <v>18.087685</v>
      </c>
      <c r="L2612" s="4">
        <v>1.901141</v>
      </c>
      <c r="M2612" s="4">
        <v>1.5921149999999999</v>
      </c>
      <c r="N2612" s="4" t="s">
        <v>2924</v>
      </c>
      <c r="O2612" s="4">
        <v>79.422568071534201</v>
      </c>
      <c r="P2612" s="4">
        <v>7.0880720000000004</v>
      </c>
      <c r="Q2612" s="4" t="s">
        <v>2924</v>
      </c>
      <c r="R2612" s="4" t="s">
        <v>2924</v>
      </c>
      <c r="S2612" s="3" t="s">
        <v>7388</v>
      </c>
      <c r="T2612" s="4">
        <v>53.6</v>
      </c>
      <c r="U2612" s="4">
        <v>2269.6123504000002</v>
      </c>
      <c r="V2612" s="10">
        <v>2261.0333500000002</v>
      </c>
      <c r="W2612" s="4" t="s">
        <v>2935</v>
      </c>
      <c r="X2612" s="4">
        <v>57.9</v>
      </c>
      <c r="Y2612" s="4">
        <v>19.690000000000001</v>
      </c>
      <c r="Z2612" s="4" t="s">
        <v>2924</v>
      </c>
      <c r="AA2612" s="10" t="s">
        <v>2924</v>
      </c>
      <c r="AB2612" s="10" t="s">
        <v>2924</v>
      </c>
      <c r="AC2612" s="4">
        <v>1.8172090000000001</v>
      </c>
      <c r="AD2612" s="4">
        <v>1.6621752208249001</v>
      </c>
      <c r="AE2612" s="4">
        <v>1.7631873374666001</v>
      </c>
      <c r="AF2612" s="4" t="s">
        <v>2924</v>
      </c>
      <c r="AG2612" s="4">
        <v>41.359735674761097</v>
      </c>
      <c r="AH2612" s="4">
        <v>53.609478139226098</v>
      </c>
      <c r="AI2612" s="4">
        <v>7.0880720000000004</v>
      </c>
      <c r="AJ2612" s="4">
        <v>8.7253779999999992</v>
      </c>
    </row>
    <row r="2613" spans="1:36" hidden="1" x14ac:dyDescent="0.3">
      <c r="A2613" s="1" t="s">
        <v>2607</v>
      </c>
      <c r="B2613" s="2">
        <v>100465</v>
      </c>
      <c r="C2613" s="3" t="s">
        <v>2919</v>
      </c>
      <c r="D2613" s="4">
        <v>713.27144615999998</v>
      </c>
      <c r="E2613" s="3" t="s">
        <v>2930</v>
      </c>
      <c r="F2613" s="3" t="s">
        <v>2931</v>
      </c>
      <c r="G2613" s="3" t="s">
        <v>2931</v>
      </c>
      <c r="H2613" s="3" t="s">
        <v>2932</v>
      </c>
      <c r="I2613" s="3" t="s">
        <v>2933</v>
      </c>
      <c r="J2613" s="4">
        <v>36.684882000000002</v>
      </c>
      <c r="K2613" s="4">
        <v>13.593703</v>
      </c>
      <c r="L2613" s="4">
        <v>12.100388000000001</v>
      </c>
      <c r="M2613" s="4">
        <v>2.3458809999999999</v>
      </c>
      <c r="N2613" s="4">
        <v>15.007999999999999</v>
      </c>
      <c r="O2613" s="4">
        <v>12.444444000000001</v>
      </c>
      <c r="P2613" s="4">
        <v>1.0661510000000001</v>
      </c>
      <c r="Q2613" s="4" t="s">
        <v>2935</v>
      </c>
      <c r="R2613" s="4" t="s">
        <v>2935</v>
      </c>
      <c r="S2613" s="3" t="s">
        <v>7389</v>
      </c>
      <c r="T2613" s="4">
        <v>37.520000000000003</v>
      </c>
      <c r="U2613" s="4">
        <v>713.27144615999998</v>
      </c>
      <c r="V2613" s="10" t="s">
        <v>2935</v>
      </c>
      <c r="W2613" s="4">
        <v>3.8379530916844402</v>
      </c>
      <c r="X2613" s="4">
        <v>37.840000000000003</v>
      </c>
      <c r="Y2613" s="4">
        <v>25.83</v>
      </c>
      <c r="Z2613" s="4">
        <v>15.129032</v>
      </c>
      <c r="AA2613" s="10">
        <v>14.7137254901</v>
      </c>
      <c r="AB2613" s="10">
        <v>13.878151260499999</v>
      </c>
      <c r="AC2613" s="4" t="s">
        <v>2935</v>
      </c>
      <c r="AD2613" s="4" t="s">
        <v>2935</v>
      </c>
      <c r="AE2613" s="4" t="s">
        <v>2935</v>
      </c>
      <c r="AF2613" s="4" t="s">
        <v>2935</v>
      </c>
      <c r="AG2613" s="4" t="s">
        <v>2935</v>
      </c>
      <c r="AH2613" s="4" t="s">
        <v>2935</v>
      </c>
      <c r="AI2613" s="4">
        <v>1.0661510000000001</v>
      </c>
      <c r="AJ2613" s="4">
        <v>1.0661510000000001</v>
      </c>
    </row>
    <row r="2614" spans="1:36" hidden="1" x14ac:dyDescent="0.3">
      <c r="A2614" s="1" t="s">
        <v>2608</v>
      </c>
      <c r="B2614" s="2">
        <v>100464</v>
      </c>
      <c r="C2614" s="3" t="s">
        <v>2919</v>
      </c>
      <c r="D2614" s="4">
        <v>2402.2872612800002</v>
      </c>
      <c r="E2614" s="3" t="s">
        <v>2930</v>
      </c>
      <c r="F2614" s="3" t="s">
        <v>2931</v>
      </c>
      <c r="G2614" s="3" t="s">
        <v>2931</v>
      </c>
      <c r="H2614" s="3" t="s">
        <v>2932</v>
      </c>
      <c r="I2614" s="3" t="s">
        <v>2933</v>
      </c>
      <c r="J2614" s="4">
        <v>71.303968999999995</v>
      </c>
      <c r="K2614" s="4">
        <v>24.42192</v>
      </c>
      <c r="L2614" s="4">
        <v>13.855073000000001</v>
      </c>
      <c r="M2614" s="4">
        <v>2.961992</v>
      </c>
      <c r="N2614" s="4">
        <v>106.16216216216201</v>
      </c>
      <c r="O2614" s="4">
        <v>48.613861</v>
      </c>
      <c r="P2614" s="4">
        <v>1.2141820000000001</v>
      </c>
      <c r="Q2614" s="4" t="s">
        <v>2935</v>
      </c>
      <c r="R2614" s="4" t="s">
        <v>2935</v>
      </c>
      <c r="S2614" s="3" t="s">
        <v>7390</v>
      </c>
      <c r="T2614" s="4">
        <v>39.28</v>
      </c>
      <c r="U2614" s="4">
        <v>2402.2872612800002</v>
      </c>
      <c r="V2614" s="10" t="s">
        <v>2935</v>
      </c>
      <c r="W2614" s="4">
        <v>2.3421588594704699</v>
      </c>
      <c r="X2614" s="4">
        <v>40.604999999999997</v>
      </c>
      <c r="Y2614" s="4">
        <v>22.11</v>
      </c>
      <c r="Z2614" s="4">
        <v>11.88862</v>
      </c>
      <c r="AA2614" s="10">
        <v>12.3599748269</v>
      </c>
      <c r="AB2614" s="10">
        <v>13.486695278899999</v>
      </c>
      <c r="AC2614" s="4" t="s">
        <v>2935</v>
      </c>
      <c r="AD2614" s="4" t="s">
        <v>2935</v>
      </c>
      <c r="AE2614" s="4" t="s">
        <v>2935</v>
      </c>
      <c r="AF2614" s="4" t="s">
        <v>2935</v>
      </c>
      <c r="AG2614" s="4" t="s">
        <v>2935</v>
      </c>
      <c r="AH2614" s="4" t="s">
        <v>2935</v>
      </c>
      <c r="AI2614" s="4">
        <v>1.2141820000000001</v>
      </c>
      <c r="AJ2614" s="4">
        <v>1.461201</v>
      </c>
    </row>
    <row r="2615" spans="1:36" hidden="1" x14ac:dyDescent="0.3">
      <c r="A2615" s="1" t="s">
        <v>2609</v>
      </c>
      <c r="B2615" s="2">
        <v>4980550</v>
      </c>
      <c r="C2615" s="3" t="s">
        <v>2936</v>
      </c>
      <c r="D2615" s="4">
        <v>591.58734015000005</v>
      </c>
      <c r="E2615" s="3" t="s">
        <v>3098</v>
      </c>
      <c r="F2615" s="3" t="s">
        <v>3098</v>
      </c>
      <c r="G2615" s="3" t="s">
        <v>3099</v>
      </c>
      <c r="H2615" s="3" t="s">
        <v>3156</v>
      </c>
      <c r="I2615" s="3" t="s">
        <v>3341</v>
      </c>
      <c r="J2615" s="4">
        <v>-3.744599</v>
      </c>
      <c r="K2615" s="4">
        <v>-16.804978999999999</v>
      </c>
      <c r="L2615" s="4">
        <v>-16.42351</v>
      </c>
      <c r="M2615" s="4">
        <v>-0.889768</v>
      </c>
      <c r="N2615" s="4">
        <v>3.5411519999999999</v>
      </c>
      <c r="O2615" s="4" t="s">
        <v>2924</v>
      </c>
      <c r="P2615" s="4">
        <v>0.34711399999999998</v>
      </c>
      <c r="Q2615" s="4">
        <v>4.8397889999999997</v>
      </c>
      <c r="R2615" s="4" t="s">
        <v>2924</v>
      </c>
      <c r="S2615" s="3" t="s">
        <v>7391</v>
      </c>
      <c r="T2615" s="4">
        <v>20.05</v>
      </c>
      <c r="U2615" s="4">
        <v>591.58734015000005</v>
      </c>
      <c r="V2615" s="10">
        <v>2013.8653400000001</v>
      </c>
      <c r="W2615" s="4">
        <v>4.4887780548628404</v>
      </c>
      <c r="X2615" s="4">
        <v>31.48</v>
      </c>
      <c r="Y2615" s="4">
        <v>18.88</v>
      </c>
      <c r="Z2615" s="4">
        <v>3.5411519999999999</v>
      </c>
      <c r="AA2615" s="10">
        <v>4.2478813558999997</v>
      </c>
      <c r="AB2615" s="10">
        <v>5.2418300653000003</v>
      </c>
      <c r="AC2615" s="4">
        <v>2.4483410000000001</v>
      </c>
      <c r="AD2615" s="4">
        <v>2.9703028613568998</v>
      </c>
      <c r="AE2615" s="4">
        <v>3.0652440487061998</v>
      </c>
      <c r="AF2615" s="4">
        <v>4.8397889999999997</v>
      </c>
      <c r="AG2615" s="4">
        <v>4.6295754942528999</v>
      </c>
      <c r="AH2615" s="4">
        <v>5.0900172880071004</v>
      </c>
      <c r="AI2615" s="4">
        <v>0.34711399999999998</v>
      </c>
      <c r="AJ2615" s="4">
        <v>0.34711399999999998</v>
      </c>
    </row>
    <row r="2616" spans="1:36" hidden="1" x14ac:dyDescent="0.3">
      <c r="A2616" s="1" t="s">
        <v>2610</v>
      </c>
      <c r="B2616" s="2">
        <v>4963656</v>
      </c>
      <c r="C2616" s="3" t="s">
        <v>2919</v>
      </c>
      <c r="D2616" s="4">
        <v>2447.2670400000002</v>
      </c>
      <c r="E2616" s="3" t="s">
        <v>2946</v>
      </c>
      <c r="F2616" s="3" t="s">
        <v>3022</v>
      </c>
      <c r="G2616" s="3" t="s">
        <v>3029</v>
      </c>
      <c r="H2616" s="3" t="s">
        <v>3259</v>
      </c>
      <c r="I2616" s="3" t="s">
        <v>3533</v>
      </c>
      <c r="J2616" s="4">
        <v>65.975104000000002</v>
      </c>
      <c r="K2616" s="4">
        <v>22.013217999999998</v>
      </c>
      <c r="L2616" s="4">
        <v>26.849893999999999</v>
      </c>
      <c r="M2616" s="4">
        <v>3.137086</v>
      </c>
      <c r="N2616" s="4">
        <v>36.308622999999997</v>
      </c>
      <c r="O2616" s="4">
        <v>108.597285</v>
      </c>
      <c r="P2616" s="4">
        <v>1.581861</v>
      </c>
      <c r="Q2616" s="4">
        <v>9.3950779999999998</v>
      </c>
      <c r="R2616" s="4">
        <v>48.256526999999998</v>
      </c>
      <c r="S2616" s="3" t="s">
        <v>7392</v>
      </c>
      <c r="T2616" s="4">
        <v>24</v>
      </c>
      <c r="U2616" s="4">
        <v>2447.2670400000002</v>
      </c>
      <c r="V2616" s="10">
        <v>2999.1250399999999</v>
      </c>
      <c r="W2616" s="4" t="s">
        <v>2935</v>
      </c>
      <c r="X2616" s="4">
        <v>25.49</v>
      </c>
      <c r="Y2616" s="4">
        <v>13.43</v>
      </c>
      <c r="Z2616" s="4">
        <v>36.308622999999997</v>
      </c>
      <c r="AA2616" s="10">
        <v>12.8686327077</v>
      </c>
      <c r="AB2616" s="10">
        <v>15.0943396226</v>
      </c>
      <c r="AC2616" s="4">
        <v>1.2703709999999999</v>
      </c>
      <c r="AD2616" s="4">
        <v>1.1872254640733999</v>
      </c>
      <c r="AE2616" s="4">
        <v>1.2381421211475001</v>
      </c>
      <c r="AF2616" s="4">
        <v>9.3950779999999998</v>
      </c>
      <c r="AG2616" s="4">
        <v>8.1562392901130991</v>
      </c>
      <c r="AH2616" s="4">
        <v>8.9254361049937998</v>
      </c>
      <c r="AI2616" s="4">
        <v>1.581861</v>
      </c>
      <c r="AJ2616" s="4">
        <v>3.8040889999999998</v>
      </c>
    </row>
    <row r="2617" spans="1:36" hidden="1" x14ac:dyDescent="0.3">
      <c r="A2617" s="1" t="s">
        <v>2611</v>
      </c>
      <c r="B2617" s="2">
        <v>4911214</v>
      </c>
      <c r="C2617" s="3" t="s">
        <v>2936</v>
      </c>
      <c r="D2617" s="4">
        <v>1108.7174885500001</v>
      </c>
      <c r="E2617" s="3" t="s">
        <v>3007</v>
      </c>
      <c r="F2617" s="3" t="s">
        <v>3008</v>
      </c>
      <c r="G2617" s="3" t="s">
        <v>3112</v>
      </c>
      <c r="H2617" s="3" t="s">
        <v>3112</v>
      </c>
      <c r="I2617" s="3" t="s">
        <v>3113</v>
      </c>
      <c r="J2617" s="4">
        <v>171.56480300000001</v>
      </c>
      <c r="K2617" s="4">
        <v>58.087308</v>
      </c>
      <c r="L2617" s="4">
        <v>39.160373</v>
      </c>
      <c r="M2617" s="4">
        <v>3.4169689999999999</v>
      </c>
      <c r="N2617" s="4">
        <v>25.292693</v>
      </c>
      <c r="O2617" s="4">
        <v>15.542049</v>
      </c>
      <c r="P2617" s="4">
        <v>5.9780530000000001</v>
      </c>
      <c r="Q2617" s="4">
        <v>13.186581</v>
      </c>
      <c r="R2617" s="4">
        <v>18.687465</v>
      </c>
      <c r="S2617" s="3" t="s">
        <v>7393</v>
      </c>
      <c r="T2617" s="4">
        <v>62.65</v>
      </c>
      <c r="U2617" s="4">
        <v>1108.7174885500001</v>
      </c>
      <c r="V2617" s="10">
        <v>1332.042488</v>
      </c>
      <c r="W2617" s="4">
        <v>0.44692737430167601</v>
      </c>
      <c r="X2617" s="4">
        <v>63.51</v>
      </c>
      <c r="Y2617" s="4">
        <v>21.98</v>
      </c>
      <c r="Z2617" s="4">
        <v>25.292693</v>
      </c>
      <c r="AA2617" s="10">
        <v>20.591618734499999</v>
      </c>
      <c r="AB2617" s="10">
        <v>23.708609271499999</v>
      </c>
      <c r="AC2617" s="4">
        <v>3.25359</v>
      </c>
      <c r="AD2617" s="4">
        <v>3.1923866595088</v>
      </c>
      <c r="AE2617" s="4">
        <v>3.2216201741482</v>
      </c>
      <c r="AF2617" s="4">
        <v>13.186581</v>
      </c>
      <c r="AG2617" s="4">
        <v>13.0821980534467</v>
      </c>
      <c r="AH2617" s="4">
        <v>13.059464137865101</v>
      </c>
      <c r="AI2617" s="4">
        <v>5.9780530000000001</v>
      </c>
      <c r="AJ2617" s="4" t="s">
        <v>2924</v>
      </c>
    </row>
    <row r="2618" spans="1:36" hidden="1" x14ac:dyDescent="0.3">
      <c r="A2618" s="1" t="s">
        <v>2612</v>
      </c>
      <c r="B2618" s="2">
        <v>4990006</v>
      </c>
      <c r="C2618" s="3" t="s">
        <v>2936</v>
      </c>
      <c r="D2618" s="4">
        <v>1495.4405815600001</v>
      </c>
      <c r="E2618" s="3" t="s">
        <v>2937</v>
      </c>
      <c r="F2618" s="3" t="s">
        <v>2938</v>
      </c>
      <c r="G2618" s="3" t="s">
        <v>3037</v>
      </c>
      <c r="H2618" s="3" t="s">
        <v>3037</v>
      </c>
      <c r="I2618" s="3" t="s">
        <v>3916</v>
      </c>
      <c r="J2618" s="4">
        <v>241.148325</v>
      </c>
      <c r="K2618" s="4">
        <v>33.395696999999998</v>
      </c>
      <c r="L2618" s="4">
        <v>-3.1907670000000001</v>
      </c>
      <c r="M2618" s="5" t="s">
        <v>3917</v>
      </c>
      <c r="N2618" s="4" t="s">
        <v>2924</v>
      </c>
      <c r="O2618" s="4">
        <v>5.5987439999999999</v>
      </c>
      <c r="P2618" s="4">
        <v>1.2323379999999999</v>
      </c>
      <c r="Q2618" s="4">
        <v>22.968802</v>
      </c>
      <c r="R2618" s="4">
        <v>5.6435979999999999</v>
      </c>
      <c r="S2618" s="3" t="s">
        <v>7394</v>
      </c>
      <c r="T2618" s="4">
        <v>28.52</v>
      </c>
      <c r="U2618" s="4">
        <v>1495.4405815600001</v>
      </c>
      <c r="V2618" s="10">
        <v>1964.567581</v>
      </c>
      <c r="W2618" s="4" t="s">
        <v>2935</v>
      </c>
      <c r="X2618" s="4">
        <v>34.549999999999997</v>
      </c>
      <c r="Y2618" s="4">
        <v>7.83</v>
      </c>
      <c r="Z2618" s="4" t="s">
        <v>2924</v>
      </c>
      <c r="AA2618" s="10">
        <v>17.159015703000001</v>
      </c>
      <c r="AB2618" s="10" t="s">
        <v>2924</v>
      </c>
      <c r="AC2618" s="4">
        <v>0.45893099999999998</v>
      </c>
      <c r="AD2618" s="4">
        <v>0.40849751672410001</v>
      </c>
      <c r="AE2618" s="4">
        <v>0.45377396960350003</v>
      </c>
      <c r="AF2618" s="4">
        <v>22.968802</v>
      </c>
      <c r="AG2618" s="4">
        <v>6.3581160720007004</v>
      </c>
      <c r="AH2618" s="4">
        <v>25.313891520337801</v>
      </c>
      <c r="AI2618" s="4">
        <v>1.2323379999999999</v>
      </c>
      <c r="AJ2618" s="4">
        <v>1.5879730000000001</v>
      </c>
    </row>
    <row r="2619" spans="1:36" hidden="1" x14ac:dyDescent="0.3">
      <c r="A2619" s="1" t="s">
        <v>2613</v>
      </c>
      <c r="B2619" s="2">
        <v>10864785</v>
      </c>
      <c r="C2619" s="3" t="s">
        <v>2919</v>
      </c>
      <c r="D2619" s="4">
        <v>527.15459566000004</v>
      </c>
      <c r="E2619" s="3" t="s">
        <v>2930</v>
      </c>
      <c r="F2619" s="3" t="s">
        <v>2958</v>
      </c>
      <c r="G2619" s="3" t="s">
        <v>2958</v>
      </c>
      <c r="H2619" s="3" t="s">
        <v>2959</v>
      </c>
      <c r="I2619" s="3" t="s">
        <v>3160</v>
      </c>
      <c r="J2619" s="4">
        <v>61.699227999999998</v>
      </c>
      <c r="K2619" s="4">
        <v>39.023437999999999</v>
      </c>
      <c r="L2619" s="4">
        <v>18.435939999999999</v>
      </c>
      <c r="M2619" s="4">
        <v>14.290302000000001</v>
      </c>
      <c r="N2619" s="4">
        <v>82.767442000000003</v>
      </c>
      <c r="O2619" s="4">
        <v>114.07051300000001</v>
      </c>
      <c r="P2619" s="4">
        <v>7.4161279999999996</v>
      </c>
      <c r="Q2619" s="4">
        <v>13.852009000000001</v>
      </c>
      <c r="R2619" s="4" t="s">
        <v>2935</v>
      </c>
      <c r="S2619" s="3" t="s">
        <v>7395</v>
      </c>
      <c r="T2619" s="4">
        <v>35.590000000000003</v>
      </c>
      <c r="U2619" s="4">
        <v>527.15459566000004</v>
      </c>
      <c r="V2619" s="10">
        <v>543.34159499999998</v>
      </c>
      <c r="W2619" s="4" t="s">
        <v>2935</v>
      </c>
      <c r="X2619" s="4">
        <v>36.5</v>
      </c>
      <c r="Y2619" s="4">
        <v>21.31</v>
      </c>
      <c r="Z2619" s="4">
        <v>82.767442000000003</v>
      </c>
      <c r="AA2619" s="10">
        <v>60.209778379200003</v>
      </c>
      <c r="AB2619" s="10" t="s">
        <v>2935</v>
      </c>
      <c r="AC2619" s="4">
        <v>2.7976869999999998</v>
      </c>
      <c r="AD2619" s="4">
        <v>2.3551388203188002</v>
      </c>
      <c r="AE2619" s="4">
        <v>2.682496090486</v>
      </c>
      <c r="AF2619" s="4">
        <v>13.852009000000001</v>
      </c>
      <c r="AG2619" s="4">
        <v>12.3177662183975</v>
      </c>
      <c r="AH2619" s="4">
        <v>13.762490093057499</v>
      </c>
      <c r="AI2619" s="4">
        <v>7.4161279999999996</v>
      </c>
      <c r="AJ2619" s="4" t="s">
        <v>2924</v>
      </c>
    </row>
    <row r="2620" spans="1:36" hidden="1" x14ac:dyDescent="0.3">
      <c r="A2620" s="1" t="s">
        <v>2614</v>
      </c>
      <c r="B2620" s="2">
        <v>4757889</v>
      </c>
      <c r="C2620" s="3" t="s">
        <v>2936</v>
      </c>
      <c r="D2620" s="4">
        <v>16005.58878195</v>
      </c>
      <c r="E2620" s="3" t="s">
        <v>2946</v>
      </c>
      <c r="F2620" s="3" t="s">
        <v>2947</v>
      </c>
      <c r="G2620" s="3" t="s">
        <v>2985</v>
      </c>
      <c r="H2620" s="3" t="s">
        <v>3065</v>
      </c>
      <c r="I2620" s="3" t="s">
        <v>3068</v>
      </c>
      <c r="J2620" s="4">
        <v>65.529821999999996</v>
      </c>
      <c r="K2620" s="4">
        <v>77.164686000000003</v>
      </c>
      <c r="L2620" s="4">
        <v>47.720838000000001</v>
      </c>
      <c r="M2620" s="4">
        <v>8.0339580000000002</v>
      </c>
      <c r="N2620" s="4" t="s">
        <v>2924</v>
      </c>
      <c r="O2620" s="4">
        <v>23.297611</v>
      </c>
      <c r="P2620" s="4">
        <v>1.970467</v>
      </c>
      <c r="Q2620" s="4" t="s">
        <v>2924</v>
      </c>
      <c r="R2620" s="4">
        <v>17.347776</v>
      </c>
      <c r="S2620" s="3" t="s">
        <v>7396</v>
      </c>
      <c r="T2620" s="4">
        <v>104.35</v>
      </c>
      <c r="U2620" s="4">
        <v>16005.58878195</v>
      </c>
      <c r="V2620" s="10">
        <v>14433.275781</v>
      </c>
      <c r="W2620" s="4" t="s">
        <v>2935</v>
      </c>
      <c r="X2620" s="4">
        <v>104.74</v>
      </c>
      <c r="Y2620" s="4">
        <v>52.51</v>
      </c>
      <c r="Z2620" s="4" t="s">
        <v>2924</v>
      </c>
      <c r="AA2620" s="10">
        <v>25.3129245099</v>
      </c>
      <c r="AB2620" s="10">
        <v>28.478637610300002</v>
      </c>
      <c r="AC2620" s="4">
        <v>3.3262900000000002</v>
      </c>
      <c r="AD2620" s="4">
        <v>3.0937092588750001</v>
      </c>
      <c r="AE2620" s="4">
        <v>3.2636176629708999</v>
      </c>
      <c r="AF2620" s="4" t="s">
        <v>2924</v>
      </c>
      <c r="AG2620" s="4">
        <v>16.3209337627904</v>
      </c>
      <c r="AH2620" s="4">
        <v>17.107062016555201</v>
      </c>
      <c r="AI2620" s="4">
        <v>1.970467</v>
      </c>
      <c r="AJ2620" s="4">
        <v>5.9618349999999998</v>
      </c>
    </row>
    <row r="2621" spans="1:36" hidden="1" x14ac:dyDescent="0.3">
      <c r="A2621" s="1" t="s">
        <v>2615</v>
      </c>
      <c r="B2621" s="2">
        <v>5262832</v>
      </c>
      <c r="C2621" s="3" t="s">
        <v>2919</v>
      </c>
      <c r="D2621" s="4">
        <v>2506.6224612000001</v>
      </c>
      <c r="E2621" s="3" t="s">
        <v>2920</v>
      </c>
      <c r="F2621" s="3" t="s">
        <v>2921</v>
      </c>
      <c r="G2621" s="3" t="s">
        <v>2942</v>
      </c>
      <c r="H2621" s="3" t="s">
        <v>2942</v>
      </c>
      <c r="I2621" s="3" t="s">
        <v>2943</v>
      </c>
      <c r="J2621" s="4">
        <v>72.472943000000001</v>
      </c>
      <c r="K2621" s="4">
        <v>-0.541686</v>
      </c>
      <c r="L2621" s="4">
        <v>-3.6064829999999999</v>
      </c>
      <c r="M2621" s="4">
        <v>14.475467999999999</v>
      </c>
      <c r="N2621" s="4" t="s">
        <v>2924</v>
      </c>
      <c r="O2621" s="4" t="s">
        <v>2924</v>
      </c>
      <c r="P2621" s="4">
        <v>5.2603390000000001</v>
      </c>
      <c r="Q2621" s="4" t="s">
        <v>2924</v>
      </c>
      <c r="R2621" s="4" t="s">
        <v>2924</v>
      </c>
      <c r="S2621" s="3" t="s">
        <v>7397</v>
      </c>
      <c r="T2621" s="4">
        <v>42.23</v>
      </c>
      <c r="U2621" s="4">
        <v>2506.6224612000001</v>
      </c>
      <c r="V2621" s="10">
        <v>2315.2494609999999</v>
      </c>
      <c r="W2621" s="4" t="s">
        <v>2935</v>
      </c>
      <c r="X2621" s="4">
        <v>60.9</v>
      </c>
      <c r="Y2621" s="4">
        <v>23.07</v>
      </c>
      <c r="Z2621" s="4" t="s">
        <v>2924</v>
      </c>
      <c r="AA2621" s="10" t="s">
        <v>2924</v>
      </c>
      <c r="AB2621" s="10" t="s">
        <v>2924</v>
      </c>
      <c r="AC2621" s="4">
        <v>7.3975780000000002</v>
      </c>
      <c r="AD2621" s="4">
        <v>6.2097200184711001</v>
      </c>
      <c r="AE2621" s="4">
        <v>6.2097200184711001</v>
      </c>
      <c r="AF2621" s="4" t="s">
        <v>2924</v>
      </c>
      <c r="AG2621" s="4" t="s">
        <v>2924</v>
      </c>
      <c r="AH2621" s="4" t="s">
        <v>2924</v>
      </c>
      <c r="AI2621" s="4">
        <v>5.2603390000000001</v>
      </c>
      <c r="AJ2621" s="4">
        <v>6.6766800000000002</v>
      </c>
    </row>
    <row r="2622" spans="1:36" hidden="1" x14ac:dyDescent="0.3">
      <c r="A2622" s="1" t="s">
        <v>2616</v>
      </c>
      <c r="B2622" s="2">
        <v>4244702</v>
      </c>
      <c r="C2622" s="3" t="s">
        <v>2936</v>
      </c>
      <c r="D2622" s="4">
        <v>1216.8524792400001</v>
      </c>
      <c r="E2622" s="3" t="s">
        <v>2930</v>
      </c>
      <c r="F2622" s="3" t="s">
        <v>2954</v>
      </c>
      <c r="G2622" s="3" t="s">
        <v>3052</v>
      </c>
      <c r="H2622" s="3" t="s">
        <v>3053</v>
      </c>
      <c r="I2622" s="3" t="s">
        <v>2972</v>
      </c>
      <c r="J2622" s="4">
        <v>-14.556041</v>
      </c>
      <c r="K2622" s="4">
        <v>-13.929619000000001</v>
      </c>
      <c r="L2622" s="4">
        <v>-8.9216449999999998</v>
      </c>
      <c r="M2622" s="4">
        <v>1.1197239999999999</v>
      </c>
      <c r="N2622" s="4" t="s">
        <v>2924</v>
      </c>
      <c r="O2622" s="4">
        <v>4.1908853885291997</v>
      </c>
      <c r="P2622" s="4">
        <v>0.77609600000000001</v>
      </c>
      <c r="Q2622" s="4" t="s">
        <v>2935</v>
      </c>
      <c r="R2622" s="4" t="s">
        <v>2935</v>
      </c>
      <c r="S2622" s="3" t="s">
        <v>7398</v>
      </c>
      <c r="T2622" s="4">
        <v>11.74</v>
      </c>
      <c r="U2622" s="4">
        <v>1216.8524792400001</v>
      </c>
      <c r="V2622" s="10" t="s">
        <v>2935</v>
      </c>
      <c r="W2622" s="4">
        <v>15.3321976149915</v>
      </c>
      <c r="X2622" s="4">
        <v>14.5898</v>
      </c>
      <c r="Y2622" s="5" t="s">
        <v>7399</v>
      </c>
      <c r="Z2622" s="4" t="s">
        <v>2924</v>
      </c>
      <c r="AA2622" s="10">
        <v>7.3850412027000001</v>
      </c>
      <c r="AB2622" s="10">
        <v>21.5753298783</v>
      </c>
      <c r="AC2622" s="4" t="s">
        <v>2935</v>
      </c>
      <c r="AD2622" s="4" t="s">
        <v>2935</v>
      </c>
      <c r="AE2622" s="4" t="s">
        <v>2935</v>
      </c>
      <c r="AF2622" s="4" t="s">
        <v>2935</v>
      </c>
      <c r="AG2622" s="4" t="s">
        <v>2935</v>
      </c>
      <c r="AH2622" s="4" t="s">
        <v>2935</v>
      </c>
      <c r="AI2622" s="4">
        <v>0.77609600000000001</v>
      </c>
      <c r="AJ2622" s="4">
        <v>0.77609600000000001</v>
      </c>
    </row>
    <row r="2623" spans="1:36" hidden="1" x14ac:dyDescent="0.3">
      <c r="A2623" s="1" t="s">
        <v>2617</v>
      </c>
      <c r="B2623" s="2">
        <v>4006880</v>
      </c>
      <c r="C2623" s="3" t="s">
        <v>2936</v>
      </c>
      <c r="D2623" s="4">
        <v>4400.8767353599997</v>
      </c>
      <c r="E2623" s="3" t="s">
        <v>3095</v>
      </c>
      <c r="F2623" s="3" t="s">
        <v>3095</v>
      </c>
      <c r="G2623" s="3" t="s">
        <v>3096</v>
      </c>
      <c r="H2623" s="3" t="s">
        <v>3096</v>
      </c>
      <c r="I2623" s="3" t="s">
        <v>3097</v>
      </c>
      <c r="J2623" s="4">
        <v>16.166667</v>
      </c>
      <c r="K2623" s="4">
        <v>19.700686999999999</v>
      </c>
      <c r="L2623" s="4">
        <v>12.238325</v>
      </c>
      <c r="M2623" s="4">
        <v>5.3779700000000004</v>
      </c>
      <c r="N2623" s="4">
        <v>24.804269999999999</v>
      </c>
      <c r="O2623" s="4" t="s">
        <v>2924</v>
      </c>
      <c r="P2623" s="4">
        <v>1.7890140000000001</v>
      </c>
      <c r="Q2623" s="4">
        <v>13.217142000000001</v>
      </c>
      <c r="R2623" s="4" t="s">
        <v>2924</v>
      </c>
      <c r="S2623" s="3" t="s">
        <v>7400</v>
      </c>
      <c r="T2623" s="4">
        <v>48.79</v>
      </c>
      <c r="U2623" s="4">
        <v>4400.8767353599997</v>
      </c>
      <c r="V2623" s="10">
        <v>10028.202735000001</v>
      </c>
      <c r="W2623" s="4">
        <v>3.1768805083008802</v>
      </c>
      <c r="X2623" s="4">
        <v>49.09</v>
      </c>
      <c r="Y2623" s="4">
        <v>34.625</v>
      </c>
      <c r="Z2623" s="4">
        <v>24.804269999999999</v>
      </c>
      <c r="AA2623" s="10">
        <v>17.041564792100001</v>
      </c>
      <c r="AB2623" s="10">
        <v>17.953209057900001</v>
      </c>
      <c r="AC2623" s="4">
        <v>5.2604230000000003</v>
      </c>
      <c r="AD2623" s="4">
        <v>4.5551625873545003</v>
      </c>
      <c r="AE2623" s="4">
        <v>4.6122229960872003</v>
      </c>
      <c r="AF2623" s="4">
        <v>13.217142000000001</v>
      </c>
      <c r="AG2623" s="4">
        <v>11.2820071655273</v>
      </c>
      <c r="AH2623" s="4">
        <v>12.070537716658601</v>
      </c>
      <c r="AI2623" s="4">
        <v>1.7890140000000001</v>
      </c>
      <c r="AJ2623" s="4">
        <v>2.0171990000000002</v>
      </c>
    </row>
    <row r="2624" spans="1:36" hidden="1" x14ac:dyDescent="0.3">
      <c r="A2624" s="1" t="s">
        <v>2618</v>
      </c>
      <c r="B2624" s="2">
        <v>7624254</v>
      </c>
      <c r="C2624" s="3" t="s">
        <v>2936</v>
      </c>
      <c r="D2624" s="4">
        <v>746.25917568</v>
      </c>
      <c r="E2624" s="3" t="s">
        <v>3098</v>
      </c>
      <c r="F2624" s="3" t="s">
        <v>3098</v>
      </c>
      <c r="G2624" s="3" t="s">
        <v>3099</v>
      </c>
      <c r="H2624" s="3" t="s">
        <v>3158</v>
      </c>
      <c r="I2624" s="3" t="s">
        <v>3414</v>
      </c>
      <c r="J2624" s="4">
        <v>-1.7241379999999999</v>
      </c>
      <c r="K2624" s="4">
        <v>-4.2016809999999998</v>
      </c>
      <c r="L2624" s="4">
        <v>-4.0505000000000004</v>
      </c>
      <c r="M2624" s="4">
        <v>-0.38230500000000001</v>
      </c>
      <c r="N2624" s="4" t="s">
        <v>2924</v>
      </c>
      <c r="O2624" s="4" t="s">
        <v>2924</v>
      </c>
      <c r="P2624" s="4">
        <v>1.2009479999999999</v>
      </c>
      <c r="Q2624" s="4">
        <v>12.989741</v>
      </c>
      <c r="R2624" s="4" t="s">
        <v>2924</v>
      </c>
      <c r="S2624" s="3" t="s">
        <v>7401</v>
      </c>
      <c r="T2624" s="4">
        <v>18.239999999999998</v>
      </c>
      <c r="U2624" s="4">
        <v>746.25917568</v>
      </c>
      <c r="V2624" s="10">
        <v>897.51317500000005</v>
      </c>
      <c r="W2624" s="4">
        <v>12.719298245614</v>
      </c>
      <c r="X2624" s="4">
        <v>23.555800000000001</v>
      </c>
      <c r="Y2624" s="4">
        <v>17.2</v>
      </c>
      <c r="Z2624" s="4" t="s">
        <v>2924</v>
      </c>
      <c r="AA2624" s="10">
        <v>13.662921348299999</v>
      </c>
      <c r="AB2624" s="10">
        <v>23.235668789799998</v>
      </c>
      <c r="AC2624" s="4">
        <v>3.144193</v>
      </c>
      <c r="AD2624" s="4">
        <v>2.5428471962510999</v>
      </c>
      <c r="AE2624" s="4">
        <v>3.2122416822952</v>
      </c>
      <c r="AF2624" s="4">
        <v>12.989741</v>
      </c>
      <c r="AG2624" s="4">
        <v>6.2628704459657003</v>
      </c>
      <c r="AH2624" s="4">
        <v>8.901869365125</v>
      </c>
      <c r="AI2624" s="4">
        <v>1.2009479999999999</v>
      </c>
      <c r="AJ2624" s="4">
        <v>1.2009479999999999</v>
      </c>
    </row>
    <row r="2625" spans="1:36" hidden="1" x14ac:dyDescent="0.3">
      <c r="A2625" s="1" t="s">
        <v>2619</v>
      </c>
      <c r="B2625" s="2">
        <v>4964207</v>
      </c>
      <c r="C2625" s="3" t="s">
        <v>2936</v>
      </c>
      <c r="D2625" s="4">
        <v>26068.190137649999</v>
      </c>
      <c r="E2625" s="3" t="s">
        <v>2946</v>
      </c>
      <c r="F2625" s="3" t="s">
        <v>2947</v>
      </c>
      <c r="G2625" s="3" t="s">
        <v>2948</v>
      </c>
      <c r="H2625" s="3" t="s">
        <v>2990</v>
      </c>
      <c r="I2625" s="3" t="s">
        <v>2950</v>
      </c>
      <c r="J2625" s="4">
        <v>48.515068999999997</v>
      </c>
      <c r="K2625" s="4">
        <v>6.3578260000000002</v>
      </c>
      <c r="L2625" s="4">
        <v>3.9651109999999998</v>
      </c>
      <c r="M2625" s="5" t="s">
        <v>3918</v>
      </c>
      <c r="N2625" s="4">
        <v>111.228999</v>
      </c>
      <c r="O2625" s="4">
        <v>52.458013999999999</v>
      </c>
      <c r="P2625" s="4">
        <v>7.9571759999999996</v>
      </c>
      <c r="Q2625" s="4">
        <v>68.095433</v>
      </c>
      <c r="R2625" s="4">
        <v>48.222698000000001</v>
      </c>
      <c r="S2625" s="3" t="s">
        <v>7402</v>
      </c>
      <c r="T2625" s="5" t="s">
        <v>7403</v>
      </c>
      <c r="U2625" s="4">
        <v>26068.190137649999</v>
      </c>
      <c r="V2625" s="10">
        <v>26165.738137</v>
      </c>
      <c r="W2625" s="4" t="s">
        <v>2935</v>
      </c>
      <c r="X2625" s="4">
        <v>631.42999999999995</v>
      </c>
      <c r="Y2625" s="4">
        <v>397.80239999999998</v>
      </c>
      <c r="Z2625" s="4">
        <v>111.228999</v>
      </c>
      <c r="AA2625" s="10">
        <v>57.8136568141</v>
      </c>
      <c r="AB2625" s="10">
        <v>63.726808281700002</v>
      </c>
      <c r="AC2625" s="4">
        <v>12.594177</v>
      </c>
      <c r="AD2625" s="4">
        <v>11.3738611297905</v>
      </c>
      <c r="AE2625" s="4">
        <v>12.2429961647727</v>
      </c>
      <c r="AF2625" s="4">
        <v>68.095433</v>
      </c>
      <c r="AG2625" s="4">
        <v>41.575912450732801</v>
      </c>
      <c r="AH2625" s="4">
        <v>45.0844277283067</v>
      </c>
      <c r="AI2625" s="4">
        <v>7.9571759999999996</v>
      </c>
      <c r="AJ2625" s="4" t="s">
        <v>2924</v>
      </c>
    </row>
    <row r="2626" spans="1:36" hidden="1" x14ac:dyDescent="0.3">
      <c r="A2626" s="1" t="s">
        <v>2620</v>
      </c>
      <c r="B2626" s="2">
        <v>19753798</v>
      </c>
      <c r="C2626" s="3" t="s">
        <v>2919</v>
      </c>
      <c r="D2626" s="4">
        <v>836.96098974999995</v>
      </c>
      <c r="E2626" s="3" t="s">
        <v>2920</v>
      </c>
      <c r="F2626" s="3" t="s">
        <v>2921</v>
      </c>
      <c r="G2626" s="3" t="s">
        <v>2942</v>
      </c>
      <c r="H2626" s="3" t="s">
        <v>2942</v>
      </c>
      <c r="I2626" s="3" t="s">
        <v>2943</v>
      </c>
      <c r="J2626" s="4">
        <v>41.592129</v>
      </c>
      <c r="K2626" s="4">
        <v>-27.285254999999999</v>
      </c>
      <c r="L2626" s="4">
        <v>-43.785511</v>
      </c>
      <c r="M2626" s="4">
        <v>2.8589989999999998</v>
      </c>
      <c r="N2626" s="4" t="s">
        <v>2924</v>
      </c>
      <c r="O2626" s="4" t="s">
        <v>2924</v>
      </c>
      <c r="P2626" s="4">
        <v>2.3102740000000002</v>
      </c>
      <c r="Q2626" s="4" t="s">
        <v>2924</v>
      </c>
      <c r="R2626" s="4" t="s">
        <v>2924</v>
      </c>
      <c r="S2626" s="3" t="s">
        <v>7404</v>
      </c>
      <c r="T2626" s="4">
        <v>15.83</v>
      </c>
      <c r="U2626" s="4">
        <v>836.96098974999995</v>
      </c>
      <c r="V2626" s="10">
        <v>483.14898899999997</v>
      </c>
      <c r="W2626" s="4" t="s">
        <v>2935</v>
      </c>
      <c r="X2626" s="4">
        <v>29.6</v>
      </c>
      <c r="Y2626" s="5" t="s">
        <v>7405</v>
      </c>
      <c r="Z2626" s="4" t="s">
        <v>2924</v>
      </c>
      <c r="AA2626" s="10" t="s">
        <v>2924</v>
      </c>
      <c r="AB2626" s="10" t="s">
        <v>2924</v>
      </c>
      <c r="AC2626" s="4" t="s">
        <v>2935</v>
      </c>
      <c r="AD2626" s="4" t="s">
        <v>2935</v>
      </c>
      <c r="AE2626" s="4" t="s">
        <v>2935</v>
      </c>
      <c r="AF2626" s="4" t="s">
        <v>2924</v>
      </c>
      <c r="AG2626" s="4" t="s">
        <v>2924</v>
      </c>
      <c r="AH2626" s="4" t="s">
        <v>2924</v>
      </c>
      <c r="AI2626" s="4">
        <v>2.3102740000000002</v>
      </c>
      <c r="AJ2626" s="4">
        <v>2.3102740000000002</v>
      </c>
    </row>
    <row r="2627" spans="1:36" hidden="1" x14ac:dyDescent="0.3">
      <c r="A2627" s="1" t="s">
        <v>2621</v>
      </c>
      <c r="B2627" s="2">
        <v>3009699</v>
      </c>
      <c r="C2627" s="3" t="s">
        <v>2936</v>
      </c>
      <c r="D2627" s="4">
        <v>22693.477315669999</v>
      </c>
      <c r="E2627" s="3" t="s">
        <v>3007</v>
      </c>
      <c r="F2627" s="3" t="s">
        <v>3008</v>
      </c>
      <c r="G2627" s="3" t="s">
        <v>3009</v>
      </c>
      <c r="H2627" s="3" t="s">
        <v>3010</v>
      </c>
      <c r="I2627" s="3" t="s">
        <v>3919</v>
      </c>
      <c r="J2627" s="4">
        <v>32.028986000000003</v>
      </c>
      <c r="K2627" s="4">
        <v>1.2061580000000001</v>
      </c>
      <c r="L2627" s="4">
        <v>8.2866359999999997</v>
      </c>
      <c r="M2627" s="4">
        <v>-0.85509999999999997</v>
      </c>
      <c r="N2627" s="4">
        <v>28.342222</v>
      </c>
      <c r="O2627" s="4">
        <v>15.481913</v>
      </c>
      <c r="P2627" s="4">
        <v>1.2344889999999999</v>
      </c>
      <c r="Q2627" s="4">
        <v>8.0482040000000001</v>
      </c>
      <c r="R2627" s="4">
        <v>18.988371000000001</v>
      </c>
      <c r="S2627" s="3" t="s">
        <v>7406</v>
      </c>
      <c r="T2627" s="4">
        <v>63.77</v>
      </c>
      <c r="U2627" s="4">
        <v>22693.477315669999</v>
      </c>
      <c r="V2627" s="10">
        <v>31468.477315</v>
      </c>
      <c r="W2627" s="4">
        <v>3.1362709738121399</v>
      </c>
      <c r="X2627" s="4">
        <v>66.88</v>
      </c>
      <c r="Y2627" s="4">
        <v>46.51</v>
      </c>
      <c r="Z2627" s="4">
        <v>28.342222</v>
      </c>
      <c r="AA2627" s="10">
        <v>18.367199988399999</v>
      </c>
      <c r="AB2627" s="10">
        <v>18.367199988399999</v>
      </c>
      <c r="AC2627" s="4">
        <v>0.59030300000000002</v>
      </c>
      <c r="AD2627" s="4">
        <v>0.58677048561900003</v>
      </c>
      <c r="AE2627" s="4">
        <v>0.58677048561900003</v>
      </c>
      <c r="AF2627" s="4">
        <v>8.0482040000000001</v>
      </c>
      <c r="AG2627" s="4">
        <v>9.4240567966601994</v>
      </c>
      <c r="AH2627" s="4">
        <v>9.4240567966601994</v>
      </c>
      <c r="AI2627" s="4">
        <v>1.2344889999999999</v>
      </c>
      <c r="AJ2627" s="4">
        <v>8.4207049999999999</v>
      </c>
    </row>
    <row r="2628" spans="1:36" hidden="1" x14ac:dyDescent="0.3">
      <c r="A2628" s="1" t="s">
        <v>2622</v>
      </c>
      <c r="B2628" s="2">
        <v>4047176</v>
      </c>
      <c r="C2628" s="3" t="s">
        <v>2936</v>
      </c>
      <c r="D2628" s="4">
        <v>81886.064720349998</v>
      </c>
      <c r="E2628" s="3" t="s">
        <v>2930</v>
      </c>
      <c r="F2628" s="3" t="s">
        <v>2931</v>
      </c>
      <c r="G2628" s="3" t="s">
        <v>2931</v>
      </c>
      <c r="H2628" s="3" t="s">
        <v>3243</v>
      </c>
      <c r="I2628" s="3" t="s">
        <v>2933</v>
      </c>
      <c r="J2628" s="4">
        <v>41.102150999999999</v>
      </c>
      <c r="K2628" s="4">
        <v>18.782530000000001</v>
      </c>
      <c r="L2628" s="4">
        <v>9.2858630000000009</v>
      </c>
      <c r="M2628" s="4">
        <v>5.1903810000000004</v>
      </c>
      <c r="N2628" s="4">
        <v>16.051987767584102</v>
      </c>
      <c r="O2628" s="4">
        <v>12.467933</v>
      </c>
      <c r="P2628" s="4">
        <v>1.573866</v>
      </c>
      <c r="Q2628" s="4" t="s">
        <v>2935</v>
      </c>
      <c r="R2628" s="4" t="s">
        <v>2935</v>
      </c>
      <c r="S2628" s="3" t="s">
        <v>7407</v>
      </c>
      <c r="T2628" s="4">
        <v>52.49</v>
      </c>
      <c r="U2628" s="4">
        <v>81886.064720349998</v>
      </c>
      <c r="V2628" s="10" t="s">
        <v>2935</v>
      </c>
      <c r="W2628" s="4">
        <v>3.8102495713469202</v>
      </c>
      <c r="X2628" s="4">
        <v>52.69</v>
      </c>
      <c r="Y2628" s="4">
        <v>36.494999999999997</v>
      </c>
      <c r="Z2628" s="4">
        <v>16.125959999999999</v>
      </c>
      <c r="AA2628" s="10">
        <v>12.532231878499999</v>
      </c>
      <c r="AB2628" s="10">
        <v>13.4278836437</v>
      </c>
      <c r="AC2628" s="4" t="s">
        <v>2935</v>
      </c>
      <c r="AD2628" s="4" t="s">
        <v>2935</v>
      </c>
      <c r="AE2628" s="4" t="s">
        <v>2935</v>
      </c>
      <c r="AF2628" s="4" t="s">
        <v>2935</v>
      </c>
      <c r="AG2628" s="4" t="s">
        <v>2935</v>
      </c>
      <c r="AH2628" s="4" t="s">
        <v>2935</v>
      </c>
      <c r="AI2628" s="4">
        <v>1.573866</v>
      </c>
      <c r="AJ2628" s="4">
        <v>2.2036099999999998</v>
      </c>
    </row>
    <row r="2629" spans="1:36" hidden="1" x14ac:dyDescent="0.3">
      <c r="A2629" s="1" t="s">
        <v>2623</v>
      </c>
      <c r="B2629" s="2">
        <v>4812024</v>
      </c>
      <c r="C2629" s="3" t="s">
        <v>2936</v>
      </c>
      <c r="D2629" s="4">
        <v>1476.7425782099999</v>
      </c>
      <c r="E2629" s="3" t="s">
        <v>2920</v>
      </c>
      <c r="F2629" s="3" t="s">
        <v>2961</v>
      </c>
      <c r="G2629" s="3" t="s">
        <v>2974</v>
      </c>
      <c r="H2629" s="3" t="s">
        <v>2975</v>
      </c>
      <c r="I2629" s="3" t="s">
        <v>3494</v>
      </c>
      <c r="J2629" s="4">
        <v>11.157823</v>
      </c>
      <c r="K2629" s="4">
        <v>18.581817999999998</v>
      </c>
      <c r="L2629" s="4">
        <v>18.023886999999998</v>
      </c>
      <c r="M2629" s="5" t="s">
        <v>3920</v>
      </c>
      <c r="N2629" s="4">
        <v>104.407684</v>
      </c>
      <c r="O2629" s="4">
        <v>20.034814999999998</v>
      </c>
      <c r="P2629" s="4">
        <v>3.0552779999999999</v>
      </c>
      <c r="Q2629" s="4">
        <v>12.980411999999999</v>
      </c>
      <c r="R2629" s="4">
        <v>22.403779</v>
      </c>
      <c r="S2629" s="3" t="s">
        <v>7408</v>
      </c>
      <c r="T2629" s="4">
        <v>97.83</v>
      </c>
      <c r="U2629" s="4">
        <v>1476.7425782099999</v>
      </c>
      <c r="V2629" s="10">
        <v>1800.7205779999999</v>
      </c>
      <c r="W2629" s="4">
        <v>1.7990391495451299</v>
      </c>
      <c r="X2629" s="4">
        <v>113.63</v>
      </c>
      <c r="Y2629" s="4">
        <v>76.177999999999997</v>
      </c>
      <c r="Z2629" s="4">
        <v>104.407684</v>
      </c>
      <c r="AA2629" s="10">
        <v>35.661429665</v>
      </c>
      <c r="AB2629" s="10">
        <v>36.839409846400002</v>
      </c>
      <c r="AC2629" s="4">
        <v>2.8177560000000001</v>
      </c>
      <c r="AD2629" s="4">
        <v>2.5078053145312</v>
      </c>
      <c r="AE2629" s="4">
        <v>2.7202316788515999</v>
      </c>
      <c r="AF2629" s="4">
        <v>12.980411999999999</v>
      </c>
      <c r="AG2629" s="4">
        <v>20.205322622813199</v>
      </c>
      <c r="AH2629" s="4">
        <v>22.0043350500844</v>
      </c>
      <c r="AI2629" s="4">
        <v>3.0552779999999999</v>
      </c>
      <c r="AJ2629" s="4" t="s">
        <v>2924</v>
      </c>
    </row>
    <row r="2630" spans="1:36" hidden="1" x14ac:dyDescent="0.3">
      <c r="A2630" s="1" t="s">
        <v>2624</v>
      </c>
      <c r="B2630" s="2">
        <v>4398745</v>
      </c>
      <c r="C2630" s="3" t="s">
        <v>2936</v>
      </c>
      <c r="D2630" s="4">
        <v>150579.27383075</v>
      </c>
      <c r="E2630" s="3" t="s">
        <v>2937</v>
      </c>
      <c r="F2630" s="3" t="s">
        <v>3060</v>
      </c>
      <c r="G2630" s="3" t="s">
        <v>3178</v>
      </c>
      <c r="H2630" s="3" t="s">
        <v>3229</v>
      </c>
      <c r="I2630" s="3" t="s">
        <v>3580</v>
      </c>
      <c r="J2630" s="4">
        <v>29.266088</v>
      </c>
      <c r="K2630" s="4">
        <v>-2.455327</v>
      </c>
      <c r="L2630" s="4">
        <v>-11.068275</v>
      </c>
      <c r="M2630" s="4">
        <v>-2.3754270000000002</v>
      </c>
      <c r="N2630" s="4">
        <v>35.418523999999998</v>
      </c>
      <c r="O2630" s="4">
        <v>25.012242000000001</v>
      </c>
      <c r="P2630" s="4">
        <v>10.180809</v>
      </c>
      <c r="Q2630" s="4">
        <v>39.385024999999999</v>
      </c>
      <c r="R2630" s="4">
        <v>36.025292</v>
      </c>
      <c r="S2630" s="3" t="s">
        <v>7409</v>
      </c>
      <c r="T2630" s="4">
        <v>71.510000000000005</v>
      </c>
      <c r="U2630" s="4">
        <v>150579.27383075</v>
      </c>
      <c r="V2630" s="10">
        <v>152085.27382999999</v>
      </c>
      <c r="W2630" s="4" t="s">
        <v>2935</v>
      </c>
      <c r="X2630" s="4">
        <v>87</v>
      </c>
      <c r="Y2630" s="4">
        <v>54.84</v>
      </c>
      <c r="Z2630" s="4">
        <v>35.418523999999998</v>
      </c>
      <c r="AA2630" s="10">
        <v>33.083506823900002</v>
      </c>
      <c r="AB2630" s="10">
        <v>38.936077534500001</v>
      </c>
      <c r="AC2630" s="4">
        <v>3.624962</v>
      </c>
      <c r="AD2630" s="4">
        <v>3.1006632993614001</v>
      </c>
      <c r="AE2630" s="4">
        <v>3.4815931542607998</v>
      </c>
      <c r="AF2630" s="4">
        <v>39.385024999999999</v>
      </c>
      <c r="AG2630" s="4">
        <v>19.076082561502901</v>
      </c>
      <c r="AH2630" s="4">
        <v>23.439533976019899</v>
      </c>
      <c r="AI2630" s="4">
        <v>10.180809</v>
      </c>
      <c r="AJ2630" s="4">
        <v>27.346080000000001</v>
      </c>
    </row>
    <row r="2631" spans="1:36" hidden="1" x14ac:dyDescent="0.3">
      <c r="A2631" s="1" t="s">
        <v>2625</v>
      </c>
      <c r="B2631" s="2">
        <v>4971407</v>
      </c>
      <c r="C2631" s="3" t="s">
        <v>2936</v>
      </c>
      <c r="D2631" s="4">
        <v>21677.455878000001</v>
      </c>
      <c r="E2631" s="3" t="s">
        <v>2946</v>
      </c>
      <c r="F2631" s="3" t="s">
        <v>3022</v>
      </c>
      <c r="G2631" s="3" t="s">
        <v>3023</v>
      </c>
      <c r="H2631" s="3" t="s">
        <v>3023</v>
      </c>
      <c r="I2631" s="3" t="s">
        <v>3169</v>
      </c>
      <c r="J2631" s="4">
        <v>208.60881499999999</v>
      </c>
      <c r="K2631" s="4">
        <v>102.95533</v>
      </c>
      <c r="L2631" s="4">
        <v>42.485790000000001</v>
      </c>
      <c r="M2631" s="4">
        <v>6.9642540000000004</v>
      </c>
      <c r="N2631" s="4">
        <v>55.543849000000002</v>
      </c>
      <c r="O2631" s="4">
        <v>31.142385999999998</v>
      </c>
      <c r="P2631" s="4">
        <v>115.22983000000001</v>
      </c>
      <c r="Q2631" s="4">
        <v>38.282609000000001</v>
      </c>
      <c r="R2631" s="4">
        <v>32.727922</v>
      </c>
      <c r="S2631" s="3" t="s">
        <v>7410</v>
      </c>
      <c r="T2631" s="4">
        <v>358.48</v>
      </c>
      <c r="U2631" s="4">
        <v>21677.455878000001</v>
      </c>
      <c r="V2631" s="10">
        <v>22112.264878000002</v>
      </c>
      <c r="W2631" s="4">
        <v>0.66949341664807005</v>
      </c>
      <c r="X2631" s="5" t="s">
        <v>7411</v>
      </c>
      <c r="Y2631" s="4">
        <v>104.24</v>
      </c>
      <c r="Z2631" s="4">
        <v>55.543849000000002</v>
      </c>
      <c r="AA2631" s="10">
        <v>40.305824151099998</v>
      </c>
      <c r="AB2631" s="10">
        <v>40.483342744200002</v>
      </c>
      <c r="AC2631" s="4">
        <v>10.969713</v>
      </c>
      <c r="AD2631" s="4">
        <v>9.6715952246195993</v>
      </c>
      <c r="AE2631" s="4">
        <v>10.066701513947899</v>
      </c>
      <c r="AF2631" s="4">
        <v>38.282609000000001</v>
      </c>
      <c r="AG2631" s="4" t="s">
        <v>2935</v>
      </c>
      <c r="AH2631" s="4" t="s">
        <v>2935</v>
      </c>
      <c r="AI2631" s="4">
        <v>115.22983000000001</v>
      </c>
      <c r="AJ2631" s="4">
        <v>117.572975</v>
      </c>
    </row>
    <row r="2632" spans="1:36" hidden="1" x14ac:dyDescent="0.3">
      <c r="A2632" s="1" t="s">
        <v>2626</v>
      </c>
      <c r="B2632" s="2">
        <v>4609664</v>
      </c>
      <c r="C2632" s="3" t="s">
        <v>2919</v>
      </c>
      <c r="D2632" s="4">
        <v>1120.52288256</v>
      </c>
      <c r="E2632" s="3" t="s">
        <v>2925</v>
      </c>
      <c r="F2632" s="3" t="s">
        <v>2981</v>
      </c>
      <c r="G2632" s="3" t="s">
        <v>3017</v>
      </c>
      <c r="H2632" s="3" t="s">
        <v>3020</v>
      </c>
      <c r="I2632" s="3" t="s">
        <v>3021</v>
      </c>
      <c r="J2632" s="4">
        <v>-47.107438000000002</v>
      </c>
      <c r="K2632" s="4">
        <v>-3.6386449999999999</v>
      </c>
      <c r="L2632" s="4">
        <v>-7.358263</v>
      </c>
      <c r="M2632" s="4">
        <v>-3.5175879999999999</v>
      </c>
      <c r="N2632" s="4" t="s">
        <v>2924</v>
      </c>
      <c r="O2632" s="4">
        <v>54.857143000000001</v>
      </c>
      <c r="P2632" s="4">
        <v>5.7399100000000001</v>
      </c>
      <c r="Q2632" s="4" t="s">
        <v>2924</v>
      </c>
      <c r="R2632" s="4">
        <v>6.757307</v>
      </c>
      <c r="S2632" s="3" t="s">
        <v>7412</v>
      </c>
      <c r="T2632" s="4">
        <v>7.68</v>
      </c>
      <c r="U2632" s="4">
        <v>1120.52288256</v>
      </c>
      <c r="V2632" s="10">
        <v>775.526882</v>
      </c>
      <c r="W2632" s="4" t="s">
        <v>2935</v>
      </c>
      <c r="X2632" s="4">
        <v>16.010000000000002</v>
      </c>
      <c r="Y2632" s="4">
        <v>6.67</v>
      </c>
      <c r="Z2632" s="4" t="s">
        <v>2924</v>
      </c>
      <c r="AA2632" s="10">
        <v>24.1737488196</v>
      </c>
      <c r="AB2632" s="10">
        <v>66.024759284699996</v>
      </c>
      <c r="AC2632" s="4">
        <v>0.99917400000000001</v>
      </c>
      <c r="AD2632" s="4">
        <v>0.97016957926369995</v>
      </c>
      <c r="AE2632" s="4">
        <v>0.99254971295450001</v>
      </c>
      <c r="AF2632" s="4" t="s">
        <v>2924</v>
      </c>
      <c r="AG2632" s="4">
        <v>12.582246295220701</v>
      </c>
      <c r="AH2632" s="4">
        <v>22.056043501940302</v>
      </c>
      <c r="AI2632" s="4">
        <v>5.7399100000000001</v>
      </c>
      <c r="AJ2632" s="4">
        <v>7.626614</v>
      </c>
    </row>
    <row r="2633" spans="1:36" hidden="1" x14ac:dyDescent="0.3">
      <c r="A2633" s="1" t="s">
        <v>2627</v>
      </c>
      <c r="B2633" s="2">
        <v>103025</v>
      </c>
      <c r="C2633" s="3" t="s">
        <v>2936</v>
      </c>
      <c r="D2633" s="4">
        <v>14877.905192550001</v>
      </c>
      <c r="E2633" s="3" t="s">
        <v>2977</v>
      </c>
      <c r="F2633" s="3" t="s">
        <v>2978</v>
      </c>
      <c r="G2633" s="3" t="s">
        <v>3135</v>
      </c>
      <c r="H2633" s="3" t="s">
        <v>3161</v>
      </c>
      <c r="I2633" s="3" t="s">
        <v>2980</v>
      </c>
      <c r="J2633" s="4">
        <v>35.202399</v>
      </c>
      <c r="K2633" s="4">
        <v>5.9445490000000003</v>
      </c>
      <c r="L2633" s="4">
        <v>1.8522700000000001</v>
      </c>
      <c r="M2633" s="4">
        <v>1.7603249999999999</v>
      </c>
      <c r="N2633" s="4">
        <v>121.864864864865</v>
      </c>
      <c r="O2633" s="4">
        <v>17.843292000000002</v>
      </c>
      <c r="P2633" s="4">
        <v>4.2865289999999998</v>
      </c>
      <c r="Q2633" s="4">
        <v>22.000242</v>
      </c>
      <c r="R2633" s="4">
        <v>26.811442</v>
      </c>
      <c r="S2633" s="3" t="s">
        <v>7413</v>
      </c>
      <c r="T2633" s="4">
        <v>45.09</v>
      </c>
      <c r="U2633" s="4">
        <v>14877.905192550001</v>
      </c>
      <c r="V2633" s="10">
        <v>22061.996191999999</v>
      </c>
      <c r="W2633" s="4">
        <v>3.77023730317143</v>
      </c>
      <c r="X2633" s="4">
        <v>47.55</v>
      </c>
      <c r="Y2633" s="4">
        <v>32.85</v>
      </c>
      <c r="Z2633" s="4">
        <v>120.88471800000001</v>
      </c>
      <c r="AA2633" s="10">
        <v>96.967741935399999</v>
      </c>
      <c r="AB2633" s="10">
        <v>118.75477363109999</v>
      </c>
      <c r="AC2633" s="4">
        <v>13.149995000000001</v>
      </c>
      <c r="AD2633" s="4">
        <v>12.9302804409635</v>
      </c>
      <c r="AE2633" s="4">
        <v>13.248279264887699</v>
      </c>
      <c r="AF2633" s="4">
        <v>22.000242</v>
      </c>
      <c r="AG2633" s="4">
        <v>20.968738584072899</v>
      </c>
      <c r="AH2633" s="4">
        <v>21.4831337963513</v>
      </c>
      <c r="AI2633" s="4">
        <v>4.2865289999999998</v>
      </c>
      <c r="AJ2633" s="4">
        <v>4.3235210000000004</v>
      </c>
    </row>
    <row r="2634" spans="1:36" hidden="1" x14ac:dyDescent="0.3">
      <c r="A2634" s="1" t="s">
        <v>2628</v>
      </c>
      <c r="B2634" s="2">
        <v>4013931</v>
      </c>
      <c r="C2634" s="3" t="s">
        <v>2919</v>
      </c>
      <c r="D2634" s="4">
        <v>8080.6310384799999</v>
      </c>
      <c r="E2634" s="3" t="s">
        <v>2937</v>
      </c>
      <c r="F2634" s="3" t="s">
        <v>2938</v>
      </c>
      <c r="G2634" s="3" t="s">
        <v>2944</v>
      </c>
      <c r="H2634" s="3" t="s">
        <v>2944</v>
      </c>
      <c r="I2634" s="3" t="s">
        <v>3921</v>
      </c>
      <c r="J2634" s="4">
        <v>20.120961000000001</v>
      </c>
      <c r="K2634" s="4">
        <v>11.692126999999999</v>
      </c>
      <c r="L2634" s="4">
        <v>2.3379219999999998</v>
      </c>
      <c r="M2634" s="4">
        <v>2.9873850000000002</v>
      </c>
      <c r="N2634" s="4">
        <v>18.319108</v>
      </c>
      <c r="O2634" s="4">
        <v>14.788842000000001</v>
      </c>
      <c r="P2634" s="4">
        <v>2.545528</v>
      </c>
      <c r="Q2634" s="4">
        <v>9.9897799999999997</v>
      </c>
      <c r="R2634" s="4">
        <v>18.709523000000001</v>
      </c>
      <c r="S2634" s="3" t="s">
        <v>7414</v>
      </c>
      <c r="T2634" s="5" t="s">
        <v>7415</v>
      </c>
      <c r="U2634" s="4">
        <v>8080.6310384799999</v>
      </c>
      <c r="V2634" s="10">
        <v>7282.1300380000002</v>
      </c>
      <c r="W2634" s="4">
        <v>0.99195911926054003</v>
      </c>
      <c r="X2634" s="4">
        <v>139.535</v>
      </c>
      <c r="Y2634" s="4">
        <v>107.49</v>
      </c>
      <c r="Z2634" s="4">
        <v>18.319108</v>
      </c>
      <c r="AA2634" s="10">
        <v>19.139877741799999</v>
      </c>
      <c r="AB2634" s="10">
        <v>19.334544133600001</v>
      </c>
      <c r="AC2634" s="4">
        <v>1.0845119999999999</v>
      </c>
      <c r="AD2634" s="4">
        <v>1.0801216967789</v>
      </c>
      <c r="AE2634" s="4">
        <v>1.1010434722589999</v>
      </c>
      <c r="AF2634" s="4">
        <v>9.9897799999999997</v>
      </c>
      <c r="AG2634" s="4">
        <v>10.599774730425301</v>
      </c>
      <c r="AH2634" s="4">
        <v>10.845230053797</v>
      </c>
      <c r="AI2634" s="4">
        <v>2.545528</v>
      </c>
      <c r="AJ2634" s="4">
        <v>3.023288</v>
      </c>
    </row>
    <row r="2635" spans="1:36" hidden="1" x14ac:dyDescent="0.3">
      <c r="A2635" s="1" t="s">
        <v>2629</v>
      </c>
      <c r="B2635" s="2">
        <v>4981287</v>
      </c>
      <c r="C2635" s="3" t="s">
        <v>2957</v>
      </c>
      <c r="D2635" s="4">
        <v>2388.7989710100001</v>
      </c>
      <c r="E2635" s="3" t="s">
        <v>2920</v>
      </c>
      <c r="F2635" s="3" t="s">
        <v>2961</v>
      </c>
      <c r="G2635" s="3" t="s">
        <v>2962</v>
      </c>
      <c r="H2635" s="3" t="s">
        <v>3090</v>
      </c>
      <c r="I2635" s="3" t="s">
        <v>3111</v>
      </c>
      <c r="J2635" s="4">
        <v>80.122677999999993</v>
      </c>
      <c r="K2635" s="4">
        <v>-3.3202880000000001</v>
      </c>
      <c r="L2635" s="5" t="s">
        <v>3922</v>
      </c>
      <c r="M2635" s="4">
        <v>5.5402979999999999</v>
      </c>
      <c r="N2635" s="4">
        <v>44.518020999999997</v>
      </c>
      <c r="O2635" s="4">
        <v>52.437668000000002</v>
      </c>
      <c r="P2635" s="4">
        <v>7.2575719999999997</v>
      </c>
      <c r="Q2635" s="4">
        <v>28.525169000000002</v>
      </c>
      <c r="R2635" s="4">
        <v>146.464349</v>
      </c>
      <c r="S2635" s="3" t="s">
        <v>7416</v>
      </c>
      <c r="T2635" s="4">
        <v>311.27</v>
      </c>
      <c r="U2635" s="4">
        <v>2388.7989710100001</v>
      </c>
      <c r="V2635" s="10">
        <v>2600.382971</v>
      </c>
      <c r="W2635" s="4" t="s">
        <v>2935</v>
      </c>
      <c r="X2635" s="4">
        <v>366.40940000000001</v>
      </c>
      <c r="Y2635" s="4">
        <v>152.43010000000001</v>
      </c>
      <c r="Z2635" s="4">
        <v>44.518020999999997</v>
      </c>
      <c r="AA2635" s="10">
        <v>37.356135613500001</v>
      </c>
      <c r="AB2635" s="10">
        <v>40.956578947300002</v>
      </c>
      <c r="AC2635" s="4">
        <v>5.6303869999999998</v>
      </c>
      <c r="AD2635" s="4">
        <v>4.5455606481644004</v>
      </c>
      <c r="AE2635" s="4">
        <v>5.1658071685162001</v>
      </c>
      <c r="AF2635" s="4">
        <v>28.525169000000002</v>
      </c>
      <c r="AG2635" s="4">
        <v>21.7523175019302</v>
      </c>
      <c r="AH2635" s="4">
        <v>24.711814499004198</v>
      </c>
      <c r="AI2635" s="4">
        <v>7.2575719999999997</v>
      </c>
      <c r="AJ2635" s="4" t="s">
        <v>2924</v>
      </c>
    </row>
    <row r="2636" spans="1:36" hidden="1" x14ac:dyDescent="0.3">
      <c r="A2636" s="1" t="s">
        <v>2630</v>
      </c>
      <c r="B2636" s="2">
        <v>4057537</v>
      </c>
      <c r="C2636" s="3" t="s">
        <v>2936</v>
      </c>
      <c r="D2636" s="4">
        <v>6118.6259264999999</v>
      </c>
      <c r="E2636" s="3" t="s">
        <v>3095</v>
      </c>
      <c r="F2636" s="3" t="s">
        <v>3095</v>
      </c>
      <c r="G2636" s="3" t="s">
        <v>3217</v>
      </c>
      <c r="H2636" s="3" t="s">
        <v>3217</v>
      </c>
      <c r="I2636" s="3" t="s">
        <v>3218</v>
      </c>
      <c r="J2636" s="4">
        <v>29.958960000000001</v>
      </c>
      <c r="K2636" s="4">
        <v>16.374030000000001</v>
      </c>
      <c r="L2636" s="4">
        <v>14.228457000000001</v>
      </c>
      <c r="M2636" s="4">
        <v>18.159203999999999</v>
      </c>
      <c r="N2636" s="4">
        <v>9.0648850000000003</v>
      </c>
      <c r="O2636" s="4">
        <v>13.392856999999999</v>
      </c>
      <c r="P2636" s="5" t="s">
        <v>3923</v>
      </c>
      <c r="Q2636" s="4">
        <v>6.6420370000000002</v>
      </c>
      <c r="R2636" s="4">
        <v>26.070163999999998</v>
      </c>
      <c r="S2636" s="3" t="s">
        <v>7417</v>
      </c>
      <c r="T2636" s="4">
        <v>28.5</v>
      </c>
      <c r="U2636" s="4">
        <v>6118.6259264999999</v>
      </c>
      <c r="V2636" s="10">
        <v>12865.625926000001</v>
      </c>
      <c r="W2636" s="4">
        <v>5.2631578947368398</v>
      </c>
      <c r="X2636" s="4">
        <v>28.66</v>
      </c>
      <c r="Y2636" s="4">
        <v>21.51</v>
      </c>
      <c r="Z2636" s="4">
        <v>9.0648850000000003</v>
      </c>
      <c r="AA2636" s="10">
        <v>9.8958333333000006</v>
      </c>
      <c r="AB2636" s="10">
        <v>9.8958333333000006</v>
      </c>
      <c r="AC2636" s="4">
        <v>1.7452019999999999</v>
      </c>
      <c r="AD2636" s="4">
        <v>1.3883968759220999</v>
      </c>
      <c r="AE2636" s="4">
        <v>1.3883968759220999</v>
      </c>
      <c r="AF2636" s="4">
        <v>6.6420370000000002</v>
      </c>
      <c r="AG2636" s="4">
        <v>7.2761146510575996</v>
      </c>
      <c r="AH2636" s="4">
        <v>7.2761146510575996</v>
      </c>
      <c r="AI2636" s="5" t="s">
        <v>3923</v>
      </c>
      <c r="AJ2636" s="4">
        <v>4.891025</v>
      </c>
    </row>
    <row r="2637" spans="1:36" hidden="1" x14ac:dyDescent="0.3">
      <c r="A2637" s="1" t="s">
        <v>2631</v>
      </c>
      <c r="B2637" s="2">
        <v>4023192</v>
      </c>
      <c r="C2637" s="3" t="s">
        <v>2936</v>
      </c>
      <c r="D2637" s="4">
        <v>12525.65105228</v>
      </c>
      <c r="E2637" s="3" t="s">
        <v>2937</v>
      </c>
      <c r="F2637" s="3" t="s">
        <v>3060</v>
      </c>
      <c r="G2637" s="3" t="s">
        <v>3178</v>
      </c>
      <c r="H2637" s="3" t="s">
        <v>3179</v>
      </c>
      <c r="I2637" s="3" t="s">
        <v>3924</v>
      </c>
      <c r="J2637" s="4">
        <v>28.576609000000001</v>
      </c>
      <c r="K2637" s="4">
        <v>1.999425</v>
      </c>
      <c r="L2637" s="4">
        <v>1.3434330000000001</v>
      </c>
      <c r="M2637" s="4">
        <v>2.977055</v>
      </c>
      <c r="N2637" s="4">
        <v>28.931049000000002</v>
      </c>
      <c r="O2637" s="4" t="s">
        <v>2924</v>
      </c>
      <c r="P2637" s="4">
        <v>1.8124420000000001</v>
      </c>
      <c r="Q2637" s="4">
        <v>10.473860999999999</v>
      </c>
      <c r="R2637" s="4" t="s">
        <v>2924</v>
      </c>
      <c r="S2637" s="3" t="s">
        <v>7418</v>
      </c>
      <c r="T2637" s="4">
        <v>70.91</v>
      </c>
      <c r="U2637" s="4">
        <v>12525.65105228</v>
      </c>
      <c r="V2637" s="10">
        <v>17751.267051999999</v>
      </c>
      <c r="W2637" s="4" t="s">
        <v>2935</v>
      </c>
      <c r="X2637" s="4">
        <v>79.034999999999997</v>
      </c>
      <c r="Y2637" s="4">
        <v>54.46</v>
      </c>
      <c r="Z2637" s="4">
        <v>28.931049000000002</v>
      </c>
      <c r="AA2637" s="10">
        <v>23.325657894700001</v>
      </c>
      <c r="AB2637" s="10">
        <v>30.046610169400001</v>
      </c>
      <c r="AC2637" s="4">
        <v>3.1462140000000001</v>
      </c>
      <c r="AD2637" s="4" t="s">
        <v>2935</v>
      </c>
      <c r="AE2637" s="4">
        <v>3.1315434976508998</v>
      </c>
      <c r="AF2637" s="4">
        <v>10.473860999999999</v>
      </c>
      <c r="AG2637" s="4" t="s">
        <v>2935</v>
      </c>
      <c r="AH2637" s="4" t="s">
        <v>2935</v>
      </c>
      <c r="AI2637" s="4">
        <v>1.8124420000000001</v>
      </c>
      <c r="AJ2637" s="4">
        <v>1.8124420000000001</v>
      </c>
    </row>
    <row r="2638" spans="1:36" hidden="1" x14ac:dyDescent="0.3">
      <c r="A2638" s="1" t="s">
        <v>2632</v>
      </c>
      <c r="B2638" s="2">
        <v>9208881</v>
      </c>
      <c r="C2638" s="3" t="s">
        <v>2936</v>
      </c>
      <c r="D2638" s="4">
        <v>7831.3951417600001</v>
      </c>
      <c r="E2638" s="3" t="s">
        <v>2946</v>
      </c>
      <c r="F2638" s="3" t="s">
        <v>2947</v>
      </c>
      <c r="G2638" s="3" t="s">
        <v>2948</v>
      </c>
      <c r="H2638" s="3" t="s">
        <v>2949</v>
      </c>
      <c r="I2638" s="3" t="s">
        <v>2950</v>
      </c>
      <c r="J2638" s="4">
        <v>-22.397819999999999</v>
      </c>
      <c r="K2638" s="4">
        <v>18.076284999999999</v>
      </c>
      <c r="L2638" s="4">
        <v>12.658227999999999</v>
      </c>
      <c r="M2638" s="4">
        <v>15.117219</v>
      </c>
      <c r="N2638" s="4" t="s">
        <v>2924</v>
      </c>
      <c r="O2638" s="4">
        <v>24.765217</v>
      </c>
      <c r="P2638" s="4">
        <v>4.3534090000000001</v>
      </c>
      <c r="Q2638" s="4" t="s">
        <v>2924</v>
      </c>
      <c r="R2638" s="4">
        <v>14.490145999999999</v>
      </c>
      <c r="S2638" s="3" t="s">
        <v>7419</v>
      </c>
      <c r="T2638" s="4">
        <v>14.24</v>
      </c>
      <c r="U2638" s="4">
        <v>7831.3951417600001</v>
      </c>
      <c r="V2638" s="10">
        <v>6170.6251410000004</v>
      </c>
      <c r="W2638" s="4" t="s">
        <v>2935</v>
      </c>
      <c r="X2638" s="4">
        <v>27.87</v>
      </c>
      <c r="Y2638" s="4">
        <v>10.37</v>
      </c>
      <c r="Z2638" s="4" t="s">
        <v>2924</v>
      </c>
      <c r="AA2638" s="10">
        <v>35.7609241587</v>
      </c>
      <c r="AB2638" s="10">
        <v>35.682068758100002</v>
      </c>
      <c r="AC2638" s="4">
        <v>4.4632560000000003</v>
      </c>
      <c r="AD2638" s="4">
        <v>4.1368336256309997</v>
      </c>
      <c r="AE2638" s="4">
        <v>4.3359706722169999</v>
      </c>
      <c r="AF2638" s="4" t="s">
        <v>2924</v>
      </c>
      <c r="AG2638" s="4">
        <v>33.768624306021103</v>
      </c>
      <c r="AH2638" s="4">
        <v>32.577200756326903</v>
      </c>
      <c r="AI2638" s="4">
        <v>4.3534090000000001</v>
      </c>
      <c r="AJ2638" s="4">
        <v>4.6054329999999997</v>
      </c>
    </row>
    <row r="2639" spans="1:36" x14ac:dyDescent="0.3">
      <c r="A2639" s="1" t="s">
        <v>2735</v>
      </c>
      <c r="B2639" s="2">
        <v>4241337</v>
      </c>
      <c r="C2639" s="3" t="s">
        <v>2919</v>
      </c>
      <c r="D2639" s="4">
        <v>41054.167622820001</v>
      </c>
      <c r="E2639" s="3" t="s">
        <v>2937</v>
      </c>
      <c r="F2639" s="3" t="s">
        <v>2967</v>
      </c>
      <c r="G2639" s="3" t="s">
        <v>3087</v>
      </c>
      <c r="H2639" s="3" t="s">
        <v>3125</v>
      </c>
      <c r="I2639" s="3" t="s">
        <v>3001</v>
      </c>
      <c r="J2639" s="10">
        <v>21.370125999999999</v>
      </c>
      <c r="K2639" s="10">
        <v>7.7057019999999996</v>
      </c>
      <c r="L2639" s="10">
        <v>8.6475580000000001</v>
      </c>
      <c r="M2639" s="10">
        <v>3.5363250000000002</v>
      </c>
      <c r="N2639" s="4">
        <v>44.907322000000001</v>
      </c>
      <c r="O2639" s="4">
        <v>45.405279</v>
      </c>
      <c r="P2639" s="4">
        <v>137.20151000000001</v>
      </c>
      <c r="Q2639" s="4">
        <v>31.07011</v>
      </c>
      <c r="R2639" s="4">
        <v>51.783363999999999</v>
      </c>
      <c r="S2639" s="3" t="s">
        <v>7538</v>
      </c>
      <c r="T2639" s="4">
        <v>290.73</v>
      </c>
      <c r="U2639" s="4">
        <v>41054.167622820001</v>
      </c>
      <c r="V2639" s="10">
        <v>43858.567622000002</v>
      </c>
      <c r="W2639" s="4">
        <v>0.53658033226705204</v>
      </c>
      <c r="X2639" s="4">
        <v>291.41899999999998</v>
      </c>
      <c r="Y2639" s="4">
        <v>217.34</v>
      </c>
      <c r="Z2639" s="4">
        <v>45.320343000000001</v>
      </c>
      <c r="AA2639" s="10">
        <v>41.470651166099998</v>
      </c>
      <c r="AB2639" s="10">
        <v>43.933841585499998</v>
      </c>
      <c r="AC2639" s="4">
        <v>15.534504999999999</v>
      </c>
      <c r="AD2639" s="4">
        <v>14.438809291338099</v>
      </c>
      <c r="AE2639" s="4">
        <v>15.230254158635001</v>
      </c>
      <c r="AF2639" s="4">
        <v>31.07011</v>
      </c>
      <c r="AG2639" s="4">
        <v>26.3236799749839</v>
      </c>
      <c r="AH2639" s="4">
        <v>27.706071996610898</v>
      </c>
      <c r="AI2639" s="4">
        <v>137.20151000000001</v>
      </c>
      <c r="AJ2639" s="4" t="s">
        <v>2924</v>
      </c>
    </row>
    <row r="2640" spans="1:36" hidden="1" x14ac:dyDescent="0.3">
      <c r="A2640" s="1" t="s">
        <v>2634</v>
      </c>
      <c r="B2640" s="2">
        <v>4107935</v>
      </c>
      <c r="C2640" s="3" t="s">
        <v>2919</v>
      </c>
      <c r="D2640" s="4">
        <v>15942.681322259999</v>
      </c>
      <c r="E2640" s="3" t="s">
        <v>2925</v>
      </c>
      <c r="F2640" s="3" t="s">
        <v>2926</v>
      </c>
      <c r="G2640" s="3" t="s">
        <v>2927</v>
      </c>
      <c r="H2640" s="3" t="s">
        <v>2928</v>
      </c>
      <c r="I2640" s="3" t="s">
        <v>3767</v>
      </c>
      <c r="J2640" s="4">
        <v>-18.407599999999999</v>
      </c>
      <c r="K2640" s="4">
        <v>-9.5869180000000007</v>
      </c>
      <c r="L2640" s="4">
        <v>-7.2956909999999997</v>
      </c>
      <c r="M2640" s="4">
        <v>-7.336309</v>
      </c>
      <c r="N2640" s="4">
        <v>13.574839000000001</v>
      </c>
      <c r="O2640" s="4">
        <v>16.506340999999999</v>
      </c>
      <c r="P2640" s="4">
        <v>6.8161310000000004</v>
      </c>
      <c r="Q2640" s="4">
        <v>7.696205</v>
      </c>
      <c r="R2640" s="4">
        <v>24.274097000000001</v>
      </c>
      <c r="S2640" s="3" t="s">
        <v>7421</v>
      </c>
      <c r="T2640" s="4">
        <v>338.38</v>
      </c>
      <c r="U2640" s="4">
        <v>15942.681322259999</v>
      </c>
      <c r="V2640" s="10">
        <v>17457.718322000001</v>
      </c>
      <c r="W2640" s="4" t="s">
        <v>2935</v>
      </c>
      <c r="X2640" s="4">
        <v>574.76</v>
      </c>
      <c r="Y2640" s="4">
        <v>318.17</v>
      </c>
      <c r="Z2640" s="4">
        <v>13.574839000000001</v>
      </c>
      <c r="AA2640" s="10">
        <v>14.953180168999999</v>
      </c>
      <c r="AB2640" s="10">
        <v>14.639599688800001</v>
      </c>
      <c r="AC2640" s="4">
        <v>1.5420419999999999</v>
      </c>
      <c r="AD2640" s="4">
        <v>1.5418320971982</v>
      </c>
      <c r="AE2640" s="4">
        <v>1.5636426108981001</v>
      </c>
      <c r="AF2640" s="4">
        <v>7.696205</v>
      </c>
      <c r="AG2640" s="4">
        <v>10.648638261300301</v>
      </c>
      <c r="AH2640" s="4">
        <v>10.278382586506901</v>
      </c>
      <c r="AI2640" s="4">
        <v>6.8161310000000004</v>
      </c>
      <c r="AJ2640" s="4">
        <v>6.848827</v>
      </c>
    </row>
    <row r="2641" spans="1:36" hidden="1" x14ac:dyDescent="0.3">
      <c r="A2641" s="1" t="s">
        <v>1297</v>
      </c>
      <c r="B2641" s="2">
        <v>4329961</v>
      </c>
      <c r="C2641" s="3" t="s">
        <v>2919</v>
      </c>
      <c r="D2641" s="4">
        <v>5404.2466934399999</v>
      </c>
      <c r="E2641" s="3" t="s">
        <v>2946</v>
      </c>
      <c r="F2641" s="3" t="s">
        <v>2991</v>
      </c>
      <c r="G2641" s="3" t="s">
        <v>2991</v>
      </c>
      <c r="H2641" s="3" t="s">
        <v>3031</v>
      </c>
      <c r="I2641" s="3" t="s">
        <v>3032</v>
      </c>
      <c r="J2641" s="18">
        <v>131.563636</v>
      </c>
      <c r="K2641" s="18">
        <v>20.583223</v>
      </c>
      <c r="L2641" s="18">
        <v>-14.523490000000001</v>
      </c>
      <c r="M2641" s="18">
        <v>8.2318280000000001</v>
      </c>
      <c r="N2641" s="4">
        <v>186.19882999999999</v>
      </c>
      <c r="O2641" s="4">
        <v>51.997822999999997</v>
      </c>
      <c r="P2641" s="4">
        <v>39.676012</v>
      </c>
      <c r="Q2641" s="4" t="s">
        <v>2924</v>
      </c>
      <c r="R2641" s="4">
        <v>93.090610999999996</v>
      </c>
      <c r="S2641" s="3" t="s">
        <v>5718</v>
      </c>
      <c r="T2641" s="5" t="s">
        <v>5719</v>
      </c>
      <c r="U2641" s="4">
        <v>5404.2466934399999</v>
      </c>
      <c r="V2641" s="10">
        <v>5527.2666929999996</v>
      </c>
      <c r="W2641" s="4" t="s">
        <v>2935</v>
      </c>
      <c r="X2641" s="18">
        <v>239.88</v>
      </c>
      <c r="Y2641" s="18">
        <v>78.17</v>
      </c>
      <c r="Z2641" s="4">
        <v>186.19882999999999</v>
      </c>
      <c r="AA2641" s="10">
        <v>73.817619783599994</v>
      </c>
      <c r="AB2641" s="10">
        <v>92.200772200700001</v>
      </c>
      <c r="AC2641" s="4">
        <v>16.013218999999999</v>
      </c>
      <c r="AD2641" s="4">
        <v>13.1370844423972</v>
      </c>
      <c r="AE2641" s="4">
        <v>15.0478753436111</v>
      </c>
      <c r="AF2641" s="4" t="s">
        <v>2924</v>
      </c>
      <c r="AG2641" s="4">
        <v>63.045337447944803</v>
      </c>
      <c r="AH2641" s="4">
        <v>83.372237388992602</v>
      </c>
      <c r="AI2641" s="4">
        <v>39.676012</v>
      </c>
      <c r="AJ2641" s="4">
        <v>51.576673999999997</v>
      </c>
    </row>
    <row r="2642" spans="1:36" hidden="1" x14ac:dyDescent="0.3">
      <c r="A2642" s="1" t="s">
        <v>2636</v>
      </c>
      <c r="B2642" s="2">
        <v>4812764</v>
      </c>
      <c r="C2642" s="3" t="s">
        <v>2919</v>
      </c>
      <c r="D2642" s="4">
        <v>4359.0872977999998</v>
      </c>
      <c r="E2642" s="3" t="s">
        <v>2920</v>
      </c>
      <c r="F2642" s="3" t="s">
        <v>2921</v>
      </c>
      <c r="G2642" s="3" t="s">
        <v>2942</v>
      </c>
      <c r="H2642" s="3" t="s">
        <v>2942</v>
      </c>
      <c r="I2642" s="3" t="s">
        <v>2943</v>
      </c>
      <c r="J2642" s="4">
        <v>20.694941</v>
      </c>
      <c r="K2642" s="4">
        <v>-16.181688999999999</v>
      </c>
      <c r="L2642" s="4">
        <v>-13.779887</v>
      </c>
      <c r="M2642" s="4">
        <v>5.5642459999999998</v>
      </c>
      <c r="N2642" s="4" t="s">
        <v>2924</v>
      </c>
      <c r="O2642" s="4" t="s">
        <v>2924</v>
      </c>
      <c r="P2642" s="4">
        <v>12.563829999999999</v>
      </c>
      <c r="Q2642" s="4" t="s">
        <v>2924</v>
      </c>
      <c r="R2642" s="4" t="s">
        <v>2924</v>
      </c>
      <c r="S2642" s="3" t="s">
        <v>7424</v>
      </c>
      <c r="T2642" s="4">
        <v>47.24</v>
      </c>
      <c r="U2642" s="4">
        <v>4359.0872977999998</v>
      </c>
      <c r="V2642" s="10">
        <v>4467.9912969999996</v>
      </c>
      <c r="W2642" s="4" t="s">
        <v>2935</v>
      </c>
      <c r="X2642" s="4">
        <v>60.37</v>
      </c>
      <c r="Y2642" s="4">
        <v>37.020000000000003</v>
      </c>
      <c r="Z2642" s="4" t="s">
        <v>2924</v>
      </c>
      <c r="AA2642" s="10" t="s">
        <v>2924</v>
      </c>
      <c r="AB2642" s="10" t="s">
        <v>2924</v>
      </c>
      <c r="AC2642" s="4">
        <v>8.5471719999999998</v>
      </c>
      <c r="AD2642" s="4">
        <v>7.2874897419574003</v>
      </c>
      <c r="AE2642" s="4">
        <v>8.2381000238201008</v>
      </c>
      <c r="AF2642" s="4" t="s">
        <v>2924</v>
      </c>
      <c r="AG2642" s="4" t="s">
        <v>2924</v>
      </c>
      <c r="AH2642" s="4" t="s">
        <v>2924</v>
      </c>
      <c r="AI2642" s="4">
        <v>12.563829999999999</v>
      </c>
      <c r="AJ2642" s="4">
        <v>31.683433999999998</v>
      </c>
    </row>
    <row r="2643" spans="1:36" hidden="1" x14ac:dyDescent="0.3">
      <c r="A2643" s="1" t="s">
        <v>2637</v>
      </c>
      <c r="B2643" s="2">
        <v>100473</v>
      </c>
      <c r="C2643" s="3" t="s">
        <v>2919</v>
      </c>
      <c r="D2643" s="4">
        <v>6099.8053749999999</v>
      </c>
      <c r="E2643" s="3" t="s">
        <v>2930</v>
      </c>
      <c r="F2643" s="3" t="s">
        <v>2931</v>
      </c>
      <c r="G2643" s="3" t="s">
        <v>2931</v>
      </c>
      <c r="H2643" s="3" t="s">
        <v>2932</v>
      </c>
      <c r="I2643" s="3" t="s">
        <v>2933</v>
      </c>
      <c r="J2643" s="4">
        <v>75.315567999999999</v>
      </c>
      <c r="K2643" s="4">
        <v>27.174686999999999</v>
      </c>
      <c r="L2643" s="4">
        <v>17.030241</v>
      </c>
      <c r="M2643" s="4">
        <v>2.8891269999999998</v>
      </c>
      <c r="N2643" s="4">
        <v>15.625</v>
      </c>
      <c r="O2643" s="4">
        <v>16.935375000000001</v>
      </c>
      <c r="P2643" s="4">
        <v>1.7252799999999999</v>
      </c>
      <c r="Q2643" s="4" t="s">
        <v>2935</v>
      </c>
      <c r="R2643" s="4" t="s">
        <v>2935</v>
      </c>
      <c r="S2643" s="3" t="s">
        <v>7425</v>
      </c>
      <c r="T2643" s="4">
        <v>125</v>
      </c>
      <c r="U2643" s="4">
        <v>6099.8053749999999</v>
      </c>
      <c r="V2643" s="10" t="s">
        <v>2935</v>
      </c>
      <c r="W2643" s="5" t="s">
        <v>7309</v>
      </c>
      <c r="X2643" s="4">
        <v>128.72999999999999</v>
      </c>
      <c r="Y2643" s="4">
        <v>69.959999999999994</v>
      </c>
      <c r="Z2643" s="4">
        <v>15.601597999999999</v>
      </c>
      <c r="AA2643" s="10">
        <v>14.016438479</v>
      </c>
      <c r="AB2643" s="10">
        <v>13.942878814</v>
      </c>
      <c r="AC2643" s="4" t="s">
        <v>2935</v>
      </c>
      <c r="AD2643" s="4" t="s">
        <v>2935</v>
      </c>
      <c r="AE2643" s="4" t="s">
        <v>2935</v>
      </c>
      <c r="AF2643" s="4" t="s">
        <v>2935</v>
      </c>
      <c r="AG2643" s="4" t="s">
        <v>2935</v>
      </c>
      <c r="AH2643" s="4" t="s">
        <v>2935</v>
      </c>
      <c r="AI2643" s="4">
        <v>1.7252799999999999</v>
      </c>
      <c r="AJ2643" s="4">
        <v>1.8696060000000001</v>
      </c>
    </row>
    <row r="2644" spans="1:36" hidden="1" x14ac:dyDescent="0.3">
      <c r="A2644" s="1" t="s">
        <v>2638</v>
      </c>
      <c r="B2644" s="2">
        <v>103232</v>
      </c>
      <c r="C2644" s="3" t="s">
        <v>2936</v>
      </c>
      <c r="D2644" s="4">
        <v>1518.0319403599999</v>
      </c>
      <c r="E2644" s="3" t="s">
        <v>2977</v>
      </c>
      <c r="F2644" s="3" t="s">
        <v>2978</v>
      </c>
      <c r="G2644" s="3" t="s">
        <v>3135</v>
      </c>
      <c r="H2644" s="3" t="s">
        <v>3136</v>
      </c>
      <c r="I2644" s="3" t="s">
        <v>2980</v>
      </c>
      <c r="J2644" s="4">
        <v>35.588442999999998</v>
      </c>
      <c r="K2644" s="4">
        <v>-0.92688000000000004</v>
      </c>
      <c r="L2644" s="4">
        <v>2.231668</v>
      </c>
      <c r="M2644" s="4">
        <v>0.41753699999999999</v>
      </c>
      <c r="N2644" s="4">
        <v>148</v>
      </c>
      <c r="O2644" s="4">
        <v>21.073384000000001</v>
      </c>
      <c r="P2644" s="4">
        <v>2.7544740000000001</v>
      </c>
      <c r="Q2644" s="4">
        <v>23.416831999999999</v>
      </c>
      <c r="R2644" s="4">
        <v>27.485063</v>
      </c>
      <c r="S2644" s="3" t="s">
        <v>7426</v>
      </c>
      <c r="T2644" s="4">
        <v>19.239999999999998</v>
      </c>
      <c r="U2644" s="4">
        <v>1518.0319403599999</v>
      </c>
      <c r="V2644" s="10">
        <v>2378.07294</v>
      </c>
      <c r="W2644" s="4">
        <v>4.4698544698544698</v>
      </c>
      <c r="X2644" s="4">
        <v>20.635000000000002</v>
      </c>
      <c r="Y2644" s="4">
        <v>13.91</v>
      </c>
      <c r="Z2644" s="4">
        <v>163.050847</v>
      </c>
      <c r="AA2644" s="10">
        <v>91.619047619</v>
      </c>
      <c r="AB2644" s="10">
        <v>219.8857142857</v>
      </c>
      <c r="AC2644" s="4">
        <v>10.110811</v>
      </c>
      <c r="AD2644" s="4">
        <v>9.6582393464115004</v>
      </c>
      <c r="AE2644" s="4">
        <v>10.4718389270966</v>
      </c>
      <c r="AF2644" s="4">
        <v>23.416831999999999</v>
      </c>
      <c r="AG2644" s="4">
        <v>19.505607403045001</v>
      </c>
      <c r="AH2644" s="4">
        <v>21.0570374082114</v>
      </c>
      <c r="AI2644" s="4">
        <v>2.7544740000000001</v>
      </c>
      <c r="AJ2644" s="4">
        <v>2.7544740000000001</v>
      </c>
    </row>
    <row r="2645" spans="1:36" hidden="1" x14ac:dyDescent="0.3">
      <c r="A2645" s="1" t="s">
        <v>2639</v>
      </c>
      <c r="B2645" s="2">
        <v>4256987</v>
      </c>
      <c r="C2645" s="3" t="s">
        <v>2936</v>
      </c>
      <c r="D2645" s="4">
        <v>3949.0395411999998</v>
      </c>
      <c r="E2645" s="3" t="s">
        <v>2925</v>
      </c>
      <c r="F2645" s="3" t="s">
        <v>2997</v>
      </c>
      <c r="G2645" s="3" t="s">
        <v>3128</v>
      </c>
      <c r="H2645" s="3" t="s">
        <v>3129</v>
      </c>
      <c r="I2645" s="3" t="s">
        <v>3343</v>
      </c>
      <c r="J2645" s="4">
        <v>23.958333</v>
      </c>
      <c r="K2645" s="4">
        <v>14.698795</v>
      </c>
      <c r="L2645" s="4">
        <v>6.1315499999999998</v>
      </c>
      <c r="M2645" s="4">
        <v>-4.225352</v>
      </c>
      <c r="N2645" s="4" t="s">
        <v>2924</v>
      </c>
      <c r="O2645" s="4" t="s">
        <v>2924</v>
      </c>
      <c r="P2645" s="4">
        <v>2.0731709999999999</v>
      </c>
      <c r="Q2645" s="4">
        <v>8.0385550000000006</v>
      </c>
      <c r="R2645" s="4">
        <v>14.881247999999999</v>
      </c>
      <c r="S2645" s="3" t="s">
        <v>7427</v>
      </c>
      <c r="T2645" s="4">
        <v>9.52</v>
      </c>
      <c r="U2645" s="4">
        <v>3949.0395411999998</v>
      </c>
      <c r="V2645" s="10">
        <v>4750.1185409999998</v>
      </c>
      <c r="W2645" s="4" t="s">
        <v>2935</v>
      </c>
      <c r="X2645" s="4">
        <v>11.89</v>
      </c>
      <c r="Y2645" s="5" t="s">
        <v>4345</v>
      </c>
      <c r="Z2645" s="4" t="s">
        <v>2924</v>
      </c>
      <c r="AA2645" s="10">
        <v>35.615413393099999</v>
      </c>
      <c r="AB2645" s="10">
        <v>34.532791642399999</v>
      </c>
      <c r="AC2645" s="4">
        <v>0.87949999999999995</v>
      </c>
      <c r="AD2645" s="4">
        <v>0.93028361093480005</v>
      </c>
      <c r="AE2645" s="4">
        <v>0.93004309208949998</v>
      </c>
      <c r="AF2645" s="4">
        <v>8.0385550000000006</v>
      </c>
      <c r="AG2645" s="4">
        <v>14.316589894487899</v>
      </c>
      <c r="AH2645" s="4">
        <v>14.969409250315699</v>
      </c>
      <c r="AI2645" s="4">
        <v>2.0731709999999999</v>
      </c>
      <c r="AJ2645" s="4">
        <v>2.773085</v>
      </c>
    </row>
    <row r="2646" spans="1:36" hidden="1" x14ac:dyDescent="0.3">
      <c r="A2646" s="1" t="s">
        <v>2640</v>
      </c>
      <c r="B2646" s="2">
        <v>4988356</v>
      </c>
      <c r="C2646" s="3" t="s">
        <v>2936</v>
      </c>
      <c r="D2646" s="4">
        <v>3718.42107227</v>
      </c>
      <c r="E2646" s="3" t="s">
        <v>2937</v>
      </c>
      <c r="F2646" s="3" t="s">
        <v>2967</v>
      </c>
      <c r="G2646" s="3" t="s">
        <v>2968</v>
      </c>
      <c r="H2646" s="3" t="s">
        <v>3000</v>
      </c>
      <c r="I2646" s="3" t="s">
        <v>3926</v>
      </c>
      <c r="J2646" s="4">
        <v>16.704552</v>
      </c>
      <c r="K2646" s="4">
        <v>8.4493310000000008</v>
      </c>
      <c r="L2646" s="4">
        <v>5.4230510000000001</v>
      </c>
      <c r="M2646" s="4">
        <v>2.1477400000000002</v>
      </c>
      <c r="N2646" s="4">
        <v>25.769627</v>
      </c>
      <c r="O2646" s="4">
        <v>27.70966</v>
      </c>
      <c r="P2646" s="4">
        <v>1.7654319999999999</v>
      </c>
      <c r="Q2646" s="4">
        <v>10.302102</v>
      </c>
      <c r="R2646" s="4">
        <v>27.924105000000001</v>
      </c>
      <c r="S2646" s="3" t="s">
        <v>7428</v>
      </c>
      <c r="T2646" s="4">
        <v>200.23</v>
      </c>
      <c r="U2646" s="4">
        <v>3718.42107227</v>
      </c>
      <c r="V2646" s="10">
        <v>3612.1540719999998</v>
      </c>
      <c r="W2646" s="4">
        <v>0.69919592468660996</v>
      </c>
      <c r="X2646" s="4">
        <v>205.38</v>
      </c>
      <c r="Y2646" s="4">
        <v>149.58000000000001</v>
      </c>
      <c r="Z2646" s="4">
        <v>25.769627</v>
      </c>
      <c r="AA2646" s="10">
        <v>26.091148972199999</v>
      </c>
      <c r="AB2646" s="10">
        <v>26.091148972199999</v>
      </c>
      <c r="AC2646" s="4">
        <v>1.488056</v>
      </c>
      <c r="AD2646" s="4">
        <v>1.4840166482474999</v>
      </c>
      <c r="AE2646" s="4">
        <v>1.4840166482474999</v>
      </c>
      <c r="AF2646" s="4">
        <v>10.302102</v>
      </c>
      <c r="AG2646" s="4">
        <v>10.848365693741099</v>
      </c>
      <c r="AH2646" s="4">
        <v>10.848365693741099</v>
      </c>
      <c r="AI2646" s="4">
        <v>1.7654319999999999</v>
      </c>
      <c r="AJ2646" s="4">
        <v>2.7786569999999999</v>
      </c>
    </row>
    <row r="2647" spans="1:36" hidden="1" x14ac:dyDescent="0.3">
      <c r="A2647" s="1" t="s">
        <v>2641</v>
      </c>
      <c r="B2647" s="2">
        <v>4004099</v>
      </c>
      <c r="C2647" s="3" t="s">
        <v>2936</v>
      </c>
      <c r="D2647" s="4">
        <v>146950.54381852999</v>
      </c>
      <c r="E2647" s="3" t="s">
        <v>2937</v>
      </c>
      <c r="F2647" s="3" t="s">
        <v>3060</v>
      </c>
      <c r="G2647" s="3" t="s">
        <v>3178</v>
      </c>
      <c r="H2647" s="3" t="s">
        <v>3444</v>
      </c>
      <c r="I2647" s="3" t="s">
        <v>3445</v>
      </c>
      <c r="J2647" s="4">
        <v>8.0747280000000003</v>
      </c>
      <c r="K2647" s="4">
        <v>-0.78994799999999998</v>
      </c>
      <c r="L2647" s="4">
        <v>0.38931500000000002</v>
      </c>
      <c r="M2647" s="4">
        <v>2.8951060000000002</v>
      </c>
      <c r="N2647" s="4">
        <v>22.278493000000001</v>
      </c>
      <c r="O2647" s="4">
        <v>26.706699</v>
      </c>
      <c r="P2647" s="4">
        <v>8.8706309999999995</v>
      </c>
      <c r="Q2647" s="4">
        <v>14.388754</v>
      </c>
      <c r="R2647" s="4">
        <v>35.882128000000002</v>
      </c>
      <c r="S2647" s="3" t="s">
        <v>7429</v>
      </c>
      <c r="T2647" s="4">
        <v>242.39</v>
      </c>
      <c r="U2647" s="4">
        <v>146950.54381852999</v>
      </c>
      <c r="V2647" s="10">
        <v>178679.54381800001</v>
      </c>
      <c r="W2647" s="4">
        <v>2.2113123478691401</v>
      </c>
      <c r="X2647" s="4">
        <v>258.66000000000003</v>
      </c>
      <c r="Y2647" s="4">
        <v>218.55</v>
      </c>
      <c r="Z2647" s="4">
        <v>22.278493000000001</v>
      </c>
      <c r="AA2647" s="10">
        <v>20.700109311999999</v>
      </c>
      <c r="AB2647" s="10">
        <v>22.1148871993</v>
      </c>
      <c r="AC2647" s="4">
        <v>7.3567010000000002</v>
      </c>
      <c r="AD2647" s="4">
        <v>7.1690359853986001</v>
      </c>
      <c r="AE2647" s="4">
        <v>7.3630213062785002</v>
      </c>
      <c r="AF2647" s="4">
        <v>14.388754</v>
      </c>
      <c r="AG2647" s="4">
        <v>14.0070083837741</v>
      </c>
      <c r="AH2647" s="4">
        <v>14.719387891522</v>
      </c>
      <c r="AI2647" s="4">
        <v>8.8706309999999995</v>
      </c>
      <c r="AJ2647" s="4">
        <v>9.3241270000000007</v>
      </c>
    </row>
    <row r="2648" spans="1:36" hidden="1" x14ac:dyDescent="0.3">
      <c r="A2648" s="1" t="s">
        <v>2642</v>
      </c>
      <c r="B2648" s="2">
        <v>4004095</v>
      </c>
      <c r="C2648" s="3" t="s">
        <v>2936</v>
      </c>
      <c r="D2648" s="4">
        <v>568.08057033</v>
      </c>
      <c r="E2648" s="3" t="s">
        <v>2946</v>
      </c>
      <c r="F2648" s="3" t="s">
        <v>2947</v>
      </c>
      <c r="G2648" s="3" t="s">
        <v>2985</v>
      </c>
      <c r="H2648" s="3" t="s">
        <v>2986</v>
      </c>
      <c r="I2648" s="3" t="s">
        <v>3291</v>
      </c>
      <c r="J2648" s="4">
        <v>55.407969999999999</v>
      </c>
      <c r="K2648" s="4">
        <v>57.197696999999998</v>
      </c>
      <c r="L2648" s="4">
        <v>31.04</v>
      </c>
      <c r="M2648" s="4">
        <v>9.3457939999999997</v>
      </c>
      <c r="N2648" s="4" t="s">
        <v>2924</v>
      </c>
      <c r="O2648" s="4">
        <v>38.093023000000002</v>
      </c>
      <c r="P2648" s="4" t="s">
        <v>2924</v>
      </c>
      <c r="Q2648" s="4" t="s">
        <v>2924</v>
      </c>
      <c r="R2648" s="4" t="s">
        <v>2924</v>
      </c>
      <c r="S2648" s="3" t="s">
        <v>7430</v>
      </c>
      <c r="T2648" s="5" t="s">
        <v>5147</v>
      </c>
      <c r="U2648" s="4">
        <v>568.08057033</v>
      </c>
      <c r="V2648" s="10">
        <v>734.28057000000001</v>
      </c>
      <c r="W2648" s="4" t="s">
        <v>2935</v>
      </c>
      <c r="X2648" s="4">
        <v>8.49</v>
      </c>
      <c r="Y2648" s="5" t="s">
        <v>7431</v>
      </c>
      <c r="Z2648" s="4" t="s">
        <v>2924</v>
      </c>
      <c r="AA2648" s="10">
        <v>10.367088607499999</v>
      </c>
      <c r="AB2648" s="10">
        <v>19.8146759248</v>
      </c>
      <c r="AC2648" s="4">
        <v>0.36339700000000003</v>
      </c>
      <c r="AD2648" s="4">
        <v>0.35361452925600001</v>
      </c>
      <c r="AE2648" s="4">
        <v>0.36460023728789998</v>
      </c>
      <c r="AF2648" s="4" t="s">
        <v>2924</v>
      </c>
      <c r="AG2648" s="4">
        <v>2.3998708683004</v>
      </c>
      <c r="AH2648" s="4">
        <v>2.6078390954441</v>
      </c>
      <c r="AI2648" s="4" t="s">
        <v>2924</v>
      </c>
      <c r="AJ2648" s="4" t="s">
        <v>2924</v>
      </c>
    </row>
    <row r="2649" spans="1:36" hidden="1" x14ac:dyDescent="0.3">
      <c r="A2649" s="1" t="s">
        <v>2643</v>
      </c>
      <c r="B2649" s="2">
        <v>4994529</v>
      </c>
      <c r="C2649" s="3" t="s">
        <v>2919</v>
      </c>
      <c r="D2649" s="4">
        <v>31322.140716000002</v>
      </c>
      <c r="E2649" s="3" t="s">
        <v>2937</v>
      </c>
      <c r="F2649" s="3" t="s">
        <v>3060</v>
      </c>
      <c r="G2649" s="3" t="s">
        <v>3069</v>
      </c>
      <c r="H2649" s="3" t="s">
        <v>3069</v>
      </c>
      <c r="I2649" s="3" t="s">
        <v>3132</v>
      </c>
      <c r="J2649" s="4">
        <v>139.838832</v>
      </c>
      <c r="K2649" s="4">
        <v>129.826255</v>
      </c>
      <c r="L2649" s="4">
        <v>27.856088</v>
      </c>
      <c r="M2649" s="4">
        <v>4.464188</v>
      </c>
      <c r="N2649" s="4">
        <v>11.473316000000001</v>
      </c>
      <c r="O2649" s="4">
        <v>102.518837</v>
      </c>
      <c r="P2649" s="4">
        <v>2.7384339999999998</v>
      </c>
      <c r="Q2649" s="4">
        <v>4.3373520000000001</v>
      </c>
      <c r="R2649" s="4" t="s">
        <v>2924</v>
      </c>
      <c r="S2649" s="3" t="s">
        <v>7432</v>
      </c>
      <c r="T2649" s="4">
        <v>95.24</v>
      </c>
      <c r="U2649" s="4">
        <v>31322.140716000002</v>
      </c>
      <c r="V2649" s="10">
        <v>50517.140716000002</v>
      </c>
      <c r="W2649" s="4" t="s">
        <v>2935</v>
      </c>
      <c r="X2649" s="4">
        <v>95.99</v>
      </c>
      <c r="Y2649" s="4">
        <v>37.020000000000003</v>
      </c>
      <c r="Z2649" s="4">
        <v>11.473316000000001</v>
      </c>
      <c r="AA2649" s="10">
        <v>7.6960372357000004</v>
      </c>
      <c r="AB2649" s="10">
        <v>9.2837006913</v>
      </c>
      <c r="AC2649" s="4">
        <v>0.90218799999999999</v>
      </c>
      <c r="AD2649" s="4">
        <v>0.85378751507210005</v>
      </c>
      <c r="AE2649" s="4">
        <v>0.89178710785680004</v>
      </c>
      <c r="AF2649" s="4">
        <v>4.3373520000000001</v>
      </c>
      <c r="AG2649" s="4">
        <v>5.6133680922564997</v>
      </c>
      <c r="AH2649" s="4">
        <v>6.2401745152950996</v>
      </c>
      <c r="AI2649" s="4">
        <v>2.7384339999999998</v>
      </c>
      <c r="AJ2649" s="4">
        <v>7.4232269999999998</v>
      </c>
    </row>
    <row r="2650" spans="1:36" hidden="1" x14ac:dyDescent="0.3">
      <c r="A2650" s="1" t="s">
        <v>2644</v>
      </c>
      <c r="B2650" s="2">
        <v>100469</v>
      </c>
      <c r="C2650" s="3" t="s">
        <v>2919</v>
      </c>
      <c r="D2650" s="4">
        <v>5775.2374573500001</v>
      </c>
      <c r="E2650" s="3" t="s">
        <v>2930</v>
      </c>
      <c r="F2650" s="3" t="s">
        <v>2931</v>
      </c>
      <c r="G2650" s="3" t="s">
        <v>2931</v>
      </c>
      <c r="H2650" s="3" t="s">
        <v>2932</v>
      </c>
      <c r="I2650" s="3" t="s">
        <v>2933</v>
      </c>
      <c r="J2650" s="4">
        <v>28.327338000000001</v>
      </c>
      <c r="K2650" s="4">
        <v>16.712105000000001</v>
      </c>
      <c r="L2650" s="4">
        <v>16.521502000000002</v>
      </c>
      <c r="M2650" s="4">
        <v>1.3974420000000001</v>
      </c>
      <c r="N2650" s="4">
        <v>16.215909090909101</v>
      </c>
      <c r="O2650" s="4">
        <v>12.234923999999999</v>
      </c>
      <c r="P2650" s="4">
        <v>1.162525</v>
      </c>
      <c r="Q2650" s="4" t="s">
        <v>2935</v>
      </c>
      <c r="R2650" s="4" t="s">
        <v>2935</v>
      </c>
      <c r="S2650" s="3" t="s">
        <v>7433</v>
      </c>
      <c r="T2650" s="4">
        <v>42.81</v>
      </c>
      <c r="U2650" s="4">
        <v>5775.2374573500001</v>
      </c>
      <c r="V2650" s="10" t="s">
        <v>2935</v>
      </c>
      <c r="W2650" s="4">
        <v>3.45713618313478</v>
      </c>
      <c r="X2650" s="4">
        <v>43.77</v>
      </c>
      <c r="Y2650" s="4">
        <v>30.68</v>
      </c>
      <c r="Z2650" s="4">
        <v>16.160814999999999</v>
      </c>
      <c r="AA2650" s="10">
        <v>15.6013119533</v>
      </c>
      <c r="AB2650" s="10">
        <v>15.612691465999999</v>
      </c>
      <c r="AC2650" s="4" t="s">
        <v>2935</v>
      </c>
      <c r="AD2650" s="4" t="s">
        <v>2935</v>
      </c>
      <c r="AE2650" s="4" t="s">
        <v>2935</v>
      </c>
      <c r="AF2650" s="4" t="s">
        <v>2935</v>
      </c>
      <c r="AG2650" s="4" t="s">
        <v>2935</v>
      </c>
      <c r="AH2650" s="4" t="s">
        <v>2935</v>
      </c>
      <c r="AI2650" s="4">
        <v>1.162525</v>
      </c>
      <c r="AJ2650" s="4">
        <v>1.875739</v>
      </c>
    </row>
    <row r="2651" spans="1:36" hidden="1" x14ac:dyDescent="0.3">
      <c r="A2651" s="1" t="s">
        <v>2645</v>
      </c>
      <c r="B2651" s="2">
        <v>1022041</v>
      </c>
      <c r="C2651" s="3" t="s">
        <v>2936</v>
      </c>
      <c r="D2651" s="4">
        <v>4087.9588416199999</v>
      </c>
      <c r="E2651" s="3" t="s">
        <v>2930</v>
      </c>
      <c r="F2651" s="3" t="s">
        <v>2931</v>
      </c>
      <c r="G2651" s="3" t="s">
        <v>2931</v>
      </c>
      <c r="H2651" s="3" t="s">
        <v>2932</v>
      </c>
      <c r="I2651" s="3" t="s">
        <v>2933</v>
      </c>
      <c r="J2651" s="4">
        <v>39.535831000000002</v>
      </c>
      <c r="K2651" s="4">
        <v>17.403220000000001</v>
      </c>
      <c r="L2651" s="4">
        <v>19.532613000000001</v>
      </c>
      <c r="M2651" s="4">
        <v>4.5135709999999998</v>
      </c>
      <c r="N2651" s="4">
        <v>22.253246753246799</v>
      </c>
      <c r="O2651" s="4">
        <v>25.272860999999999</v>
      </c>
      <c r="P2651" s="4">
        <v>1.2318480000000001</v>
      </c>
      <c r="Q2651" s="4" t="s">
        <v>2935</v>
      </c>
      <c r="R2651" s="4" t="s">
        <v>2935</v>
      </c>
      <c r="S2651" s="3" t="s">
        <v>7434</v>
      </c>
      <c r="T2651" s="4">
        <v>34.270000000000003</v>
      </c>
      <c r="U2651" s="4">
        <v>4087.9588416199999</v>
      </c>
      <c r="V2651" s="10" t="s">
        <v>2935</v>
      </c>
      <c r="W2651" s="4">
        <v>2.8012839217974901</v>
      </c>
      <c r="X2651" s="4">
        <v>34.35</v>
      </c>
      <c r="Y2651" s="4">
        <v>24.02</v>
      </c>
      <c r="Z2651" s="4">
        <v>22.354859999999999</v>
      </c>
      <c r="AA2651" s="10">
        <v>15.1349202844</v>
      </c>
      <c r="AB2651" s="10">
        <v>15.308880222599999</v>
      </c>
      <c r="AC2651" s="4" t="s">
        <v>2935</v>
      </c>
      <c r="AD2651" s="4" t="s">
        <v>2935</v>
      </c>
      <c r="AE2651" s="4" t="s">
        <v>2935</v>
      </c>
      <c r="AF2651" s="4" t="s">
        <v>2935</v>
      </c>
      <c r="AG2651" s="4" t="s">
        <v>2935</v>
      </c>
      <c r="AH2651" s="4" t="s">
        <v>2935</v>
      </c>
      <c r="AI2651" s="4">
        <v>1.2318480000000001</v>
      </c>
      <c r="AJ2651" s="4">
        <v>1.744464</v>
      </c>
    </row>
    <row r="2652" spans="1:36" hidden="1" x14ac:dyDescent="0.3">
      <c r="A2652" s="1" t="s">
        <v>2646</v>
      </c>
      <c r="B2652" s="2">
        <v>103396</v>
      </c>
      <c r="C2652" s="3" t="s">
        <v>2919</v>
      </c>
      <c r="D2652" s="4">
        <v>757.47578745999999</v>
      </c>
      <c r="E2652" s="3" t="s">
        <v>2930</v>
      </c>
      <c r="F2652" s="3" t="s">
        <v>2958</v>
      </c>
      <c r="G2652" s="3" t="s">
        <v>2958</v>
      </c>
      <c r="H2652" s="3" t="s">
        <v>3118</v>
      </c>
      <c r="I2652" s="3" t="s">
        <v>3133</v>
      </c>
      <c r="J2652" s="4">
        <v>42.197907000000001</v>
      </c>
      <c r="K2652" s="4">
        <v>49.077306999999998</v>
      </c>
      <c r="L2652" s="4">
        <v>48.780487999999998</v>
      </c>
      <c r="M2652" s="4">
        <v>17.584579000000002</v>
      </c>
      <c r="N2652" s="4">
        <v>15.4072164948454</v>
      </c>
      <c r="O2652" s="4">
        <v>3.9069610746233798</v>
      </c>
      <c r="P2652" s="4">
        <v>0.96388300000000005</v>
      </c>
      <c r="Q2652" s="4">
        <v>7.7894759999999996</v>
      </c>
      <c r="R2652" s="4">
        <v>4.2220089999999999</v>
      </c>
      <c r="S2652" s="3" t="s">
        <v>7435</v>
      </c>
      <c r="T2652" s="4">
        <v>29.89</v>
      </c>
      <c r="U2652" s="4">
        <v>757.47578745999999</v>
      </c>
      <c r="V2652" s="10">
        <v>677.11578699999995</v>
      </c>
      <c r="W2652" s="4">
        <v>2.1411843425894901</v>
      </c>
      <c r="X2652" s="4">
        <v>30.43</v>
      </c>
      <c r="Y2652" s="4">
        <v>18.04</v>
      </c>
      <c r="Z2652" s="4">
        <v>15.391349</v>
      </c>
      <c r="AA2652" s="10">
        <v>14.439613526500001</v>
      </c>
      <c r="AB2652" s="10">
        <v>16.2445652173</v>
      </c>
      <c r="AC2652" s="4">
        <v>0.56078099999999997</v>
      </c>
      <c r="AD2652" s="4">
        <v>0.49868595301219998</v>
      </c>
      <c r="AE2652" s="4">
        <v>0.54260420466379999</v>
      </c>
      <c r="AF2652" s="4">
        <v>7.7894759999999996</v>
      </c>
      <c r="AG2652" s="4" t="s">
        <v>2935</v>
      </c>
      <c r="AH2652" s="4" t="s">
        <v>2935</v>
      </c>
      <c r="AI2652" s="4">
        <v>0.96388300000000005</v>
      </c>
      <c r="AJ2652" s="4">
        <v>0.96894499999999995</v>
      </c>
    </row>
    <row r="2653" spans="1:36" hidden="1" x14ac:dyDescent="0.3">
      <c r="A2653" s="1" t="s">
        <v>2647</v>
      </c>
      <c r="B2653" s="2">
        <v>4204677</v>
      </c>
      <c r="C2653" s="3" t="s">
        <v>2936</v>
      </c>
      <c r="D2653" s="4">
        <v>1414.4570855699999</v>
      </c>
      <c r="E2653" s="3" t="s">
        <v>3007</v>
      </c>
      <c r="F2653" s="3" t="s">
        <v>3075</v>
      </c>
      <c r="G2653" s="3" t="s">
        <v>3075</v>
      </c>
      <c r="H2653" s="3" t="s">
        <v>3788</v>
      </c>
      <c r="I2653" s="3" t="s">
        <v>3863</v>
      </c>
      <c r="J2653" s="4">
        <v>54.011741999999998</v>
      </c>
      <c r="K2653" s="4">
        <v>77.252251999999999</v>
      </c>
      <c r="L2653" s="4">
        <v>14.33414</v>
      </c>
      <c r="M2653" s="5" t="s">
        <v>3927</v>
      </c>
      <c r="N2653" s="4" t="s">
        <v>2924</v>
      </c>
      <c r="O2653" s="4" t="s">
        <v>2924</v>
      </c>
      <c r="P2653" s="4">
        <v>0.85605500000000001</v>
      </c>
      <c r="Q2653" s="4">
        <v>5.8185070000000003</v>
      </c>
      <c r="R2653" s="4">
        <v>40.060687999999999</v>
      </c>
      <c r="S2653" s="3" t="s">
        <v>7436</v>
      </c>
      <c r="T2653" s="4">
        <v>23.61</v>
      </c>
      <c r="U2653" s="4">
        <v>1414.4570855699999</v>
      </c>
      <c r="V2653" s="10">
        <v>4922.457085</v>
      </c>
      <c r="W2653" s="4" t="s">
        <v>2935</v>
      </c>
      <c r="X2653" s="4">
        <v>23.78</v>
      </c>
      <c r="Y2653" s="4">
        <v>8.58</v>
      </c>
      <c r="Z2653" s="4" t="s">
        <v>2924</v>
      </c>
      <c r="AA2653" s="10">
        <v>43.220385523600001</v>
      </c>
      <c r="AB2653" s="10">
        <v>43.220385523600001</v>
      </c>
      <c r="AC2653" s="4">
        <v>0.158891</v>
      </c>
      <c r="AD2653" s="4">
        <v>0.16022171455100001</v>
      </c>
      <c r="AE2653" s="4">
        <v>0.16022171455100001</v>
      </c>
      <c r="AF2653" s="4">
        <v>5.8185070000000003</v>
      </c>
      <c r="AG2653" s="4">
        <v>8.8706010580660006</v>
      </c>
      <c r="AH2653" s="4">
        <v>8.8706010580660006</v>
      </c>
      <c r="AI2653" s="4">
        <v>0.85605500000000001</v>
      </c>
      <c r="AJ2653" s="4">
        <v>1.4437720000000001</v>
      </c>
    </row>
    <row r="2654" spans="1:36" hidden="1" x14ac:dyDescent="0.3">
      <c r="A2654" s="1" t="s">
        <v>2648</v>
      </c>
      <c r="B2654" s="2">
        <v>4051574</v>
      </c>
      <c r="C2654" s="3" t="s">
        <v>2936</v>
      </c>
      <c r="D2654" s="4">
        <v>115051.28380956</v>
      </c>
      <c r="E2654" s="3" t="s">
        <v>2937</v>
      </c>
      <c r="F2654" s="3" t="s">
        <v>3060</v>
      </c>
      <c r="G2654" s="3" t="s">
        <v>3061</v>
      </c>
      <c r="H2654" s="3" t="s">
        <v>3061</v>
      </c>
      <c r="I2654" s="3" t="s">
        <v>3928</v>
      </c>
      <c r="J2654" s="4">
        <v>-11.320133999999999</v>
      </c>
      <c r="K2654" s="4">
        <v>6.291391</v>
      </c>
      <c r="L2654" s="4">
        <v>2.6574279999999999</v>
      </c>
      <c r="M2654" s="4">
        <v>0.55940900000000005</v>
      </c>
      <c r="N2654" s="4">
        <v>20.368635999999999</v>
      </c>
      <c r="O2654" s="4">
        <v>26.482026999999999</v>
      </c>
      <c r="P2654" s="4">
        <v>6.822184</v>
      </c>
      <c r="Q2654" s="4">
        <v>9.4932820000000007</v>
      </c>
      <c r="R2654" s="4">
        <v>29.233615</v>
      </c>
      <c r="S2654" s="3" t="s">
        <v>7437</v>
      </c>
      <c r="T2654" s="4">
        <v>134.82</v>
      </c>
      <c r="U2654" s="4">
        <v>115051.28380956</v>
      </c>
      <c r="V2654" s="10">
        <v>135260.28380899999</v>
      </c>
      <c r="W2654" s="4">
        <v>4.8360777332739904</v>
      </c>
      <c r="X2654" s="4">
        <v>163.815</v>
      </c>
      <c r="Y2654" s="5" t="s">
        <v>7438</v>
      </c>
      <c r="Z2654" s="4">
        <v>20.368635999999999</v>
      </c>
      <c r="AA2654" s="10">
        <v>15.835467123900001</v>
      </c>
      <c r="AB2654" s="10">
        <v>18.010123180000001</v>
      </c>
      <c r="AC2654" s="4">
        <v>1.4915229999999999</v>
      </c>
      <c r="AD2654" s="4">
        <v>1.4441675753936001</v>
      </c>
      <c r="AE2654" s="4">
        <v>1.4851404737492999</v>
      </c>
      <c r="AF2654" s="4">
        <v>9.4932820000000007</v>
      </c>
      <c r="AG2654" s="4">
        <v>10.063455422423299</v>
      </c>
      <c r="AH2654" s="4">
        <v>11.0667694468154</v>
      </c>
      <c r="AI2654" s="4">
        <v>6.822184</v>
      </c>
      <c r="AJ2654" s="4">
        <v>12.315702999999999</v>
      </c>
    </row>
    <row r="2655" spans="1:36" hidden="1" x14ac:dyDescent="0.3">
      <c r="A2655" s="1" t="s">
        <v>2649</v>
      </c>
      <c r="B2655" s="2">
        <v>4243311</v>
      </c>
      <c r="C2655" s="3" t="s">
        <v>2936</v>
      </c>
      <c r="D2655" s="4">
        <v>3124.7494031000001</v>
      </c>
      <c r="E2655" s="3" t="s">
        <v>2925</v>
      </c>
      <c r="F2655" s="3" t="s">
        <v>2981</v>
      </c>
      <c r="G2655" s="3" t="s">
        <v>2982</v>
      </c>
      <c r="H2655" s="3" t="s">
        <v>3293</v>
      </c>
      <c r="I2655" s="3" t="s">
        <v>3855</v>
      </c>
      <c r="J2655" s="4">
        <v>13.802083</v>
      </c>
      <c r="K2655" s="4">
        <v>17.013387999999999</v>
      </c>
      <c r="L2655" s="4">
        <v>7.5335979999999996</v>
      </c>
      <c r="M2655" s="4">
        <v>-0.420684</v>
      </c>
      <c r="N2655" s="4">
        <v>14.778876</v>
      </c>
      <c r="O2655" s="4">
        <v>19.356048000000001</v>
      </c>
      <c r="P2655" s="4" t="s">
        <v>2924</v>
      </c>
      <c r="Q2655" s="4">
        <v>7.7595499999999999</v>
      </c>
      <c r="R2655" s="4">
        <v>31.475439000000001</v>
      </c>
      <c r="S2655" s="3" t="s">
        <v>7439</v>
      </c>
      <c r="T2655" s="4">
        <v>56.81</v>
      </c>
      <c r="U2655" s="4">
        <v>3124.7494031000001</v>
      </c>
      <c r="V2655" s="10">
        <v>5418.406403</v>
      </c>
      <c r="W2655" s="4" t="s">
        <v>2935</v>
      </c>
      <c r="X2655" s="4">
        <v>60.36</v>
      </c>
      <c r="Y2655" s="4">
        <v>44.72</v>
      </c>
      <c r="Z2655" s="4">
        <v>14.778876</v>
      </c>
      <c r="AA2655" s="10">
        <v>12.0818357755</v>
      </c>
      <c r="AB2655" s="10">
        <v>13.6980355941</v>
      </c>
      <c r="AC2655" s="4">
        <v>3.1322399999999999</v>
      </c>
      <c r="AD2655" s="4">
        <v>3.1001290038685001</v>
      </c>
      <c r="AE2655" s="4">
        <v>3.1502074710676999</v>
      </c>
      <c r="AF2655" s="4">
        <v>7.7595499999999999</v>
      </c>
      <c r="AG2655" s="4">
        <v>7.7026877535029001</v>
      </c>
      <c r="AH2655" s="4">
        <v>7.8039559445142999</v>
      </c>
      <c r="AI2655" s="4" t="s">
        <v>2924</v>
      </c>
      <c r="AJ2655" s="4" t="s">
        <v>2924</v>
      </c>
    </row>
    <row r="2656" spans="1:36" hidden="1" x14ac:dyDescent="0.3">
      <c r="A2656" s="1" t="s">
        <v>2650</v>
      </c>
      <c r="B2656" s="2">
        <v>4086110</v>
      </c>
      <c r="C2656" s="3" t="s">
        <v>2936</v>
      </c>
      <c r="D2656" s="4">
        <v>55734.398932279997</v>
      </c>
      <c r="E2656" s="3" t="s">
        <v>2937</v>
      </c>
      <c r="F2656" s="3" t="s">
        <v>2938</v>
      </c>
      <c r="G2656" s="3" t="s">
        <v>3039</v>
      </c>
      <c r="H2656" s="3" t="s">
        <v>3039</v>
      </c>
      <c r="I2656" s="3" t="s">
        <v>3725</v>
      </c>
      <c r="J2656" s="4">
        <v>81.746592000000007</v>
      </c>
      <c r="K2656" s="4">
        <v>18.446411999999999</v>
      </c>
      <c r="L2656" s="4">
        <v>0.21947900000000001</v>
      </c>
      <c r="M2656" s="4">
        <v>1.5933010000000001</v>
      </c>
      <c r="N2656" s="4">
        <v>22.202123</v>
      </c>
      <c r="O2656" s="4">
        <v>25.233823000000001</v>
      </c>
      <c r="P2656" s="4">
        <v>6.5030169999999998</v>
      </c>
      <c r="Q2656" s="4">
        <v>13.882714</v>
      </c>
      <c r="R2656" s="4">
        <v>23.27195</v>
      </c>
      <c r="S2656" s="3" t="s">
        <v>7440</v>
      </c>
      <c r="T2656" s="4">
        <v>849.32</v>
      </c>
      <c r="U2656" s="4">
        <v>55734.398932279997</v>
      </c>
      <c r="V2656" s="10">
        <v>69670.398931999996</v>
      </c>
      <c r="W2656" s="4">
        <v>0.76767296189893097</v>
      </c>
      <c r="X2656" s="4">
        <v>896.98</v>
      </c>
      <c r="Y2656" s="4">
        <v>454.71</v>
      </c>
      <c r="Z2656" s="4">
        <v>22.202123</v>
      </c>
      <c r="AA2656" s="10">
        <v>18.628134773799999</v>
      </c>
      <c r="AB2656" s="10">
        <v>19.6277403486</v>
      </c>
      <c r="AC2656" s="4">
        <v>4.6515149999999998</v>
      </c>
      <c r="AD2656" s="4">
        <v>4.4528001086203002</v>
      </c>
      <c r="AE2656" s="4">
        <v>4.5870639502441</v>
      </c>
      <c r="AF2656" s="4">
        <v>13.882714</v>
      </c>
      <c r="AG2656" s="4">
        <v>9.4228711685163997</v>
      </c>
      <c r="AH2656" s="4">
        <v>9.7625620525531005</v>
      </c>
      <c r="AI2656" s="4">
        <v>6.5030169999999998</v>
      </c>
      <c r="AJ2656" s="4">
        <v>53.966195999999997</v>
      </c>
    </row>
    <row r="2657" spans="1:36" hidden="1" x14ac:dyDescent="0.3">
      <c r="A2657" s="1" t="s">
        <v>2651</v>
      </c>
      <c r="B2657" s="2">
        <v>4057227</v>
      </c>
      <c r="C2657" s="3" t="s">
        <v>2936</v>
      </c>
      <c r="D2657" s="4">
        <v>5587.7440147999996</v>
      </c>
      <c r="E2657" s="3" t="s">
        <v>3107</v>
      </c>
      <c r="F2657" s="3" t="s">
        <v>3153</v>
      </c>
      <c r="G2657" s="3" t="s">
        <v>3576</v>
      </c>
      <c r="H2657" s="3" t="s">
        <v>3576</v>
      </c>
      <c r="I2657" s="3" t="s">
        <v>3143</v>
      </c>
      <c r="J2657" s="4">
        <v>45.881033000000002</v>
      </c>
      <c r="K2657" s="4">
        <v>22.715257000000001</v>
      </c>
      <c r="L2657" s="4">
        <v>10.358295</v>
      </c>
      <c r="M2657" s="4">
        <v>5.6061100000000001</v>
      </c>
      <c r="N2657" s="4" t="s">
        <v>2924</v>
      </c>
      <c r="O2657" s="4">
        <v>24.016998999999998</v>
      </c>
      <c r="P2657" s="4">
        <v>1.2056169999999999</v>
      </c>
      <c r="Q2657" s="4">
        <v>7.6363019999999997</v>
      </c>
      <c r="R2657" s="4">
        <v>78.815794999999994</v>
      </c>
      <c r="S2657" s="3" t="s">
        <v>7441</v>
      </c>
      <c r="T2657" s="4">
        <v>64.989999999999995</v>
      </c>
      <c r="U2657" s="4">
        <v>5587.7440147999996</v>
      </c>
      <c r="V2657" s="10">
        <v>9201.7440139999999</v>
      </c>
      <c r="W2657" s="4" t="s">
        <v>2935</v>
      </c>
      <c r="X2657" s="4">
        <v>68.307400000000001</v>
      </c>
      <c r="Y2657" s="4">
        <v>32.01</v>
      </c>
      <c r="Z2657" s="4" t="s">
        <v>2924</v>
      </c>
      <c r="AA2657" s="10">
        <v>69.013486248199996</v>
      </c>
      <c r="AB2657" s="10" t="s">
        <v>2924</v>
      </c>
      <c r="AC2657" s="4">
        <v>2.4221490000000001</v>
      </c>
      <c r="AD2657" s="4">
        <v>2.5126157226619998</v>
      </c>
      <c r="AE2657" s="4">
        <v>2.4413797235624002</v>
      </c>
      <c r="AF2657" s="4">
        <v>7.6363019999999997</v>
      </c>
      <c r="AG2657" s="4">
        <v>9.1258217400337998</v>
      </c>
      <c r="AH2657" s="4">
        <v>9.0344807220497003</v>
      </c>
      <c r="AI2657" s="4">
        <v>1.2056169999999999</v>
      </c>
      <c r="AJ2657" s="4" t="s">
        <v>2924</v>
      </c>
    </row>
    <row r="2658" spans="1:36" hidden="1" x14ac:dyDescent="0.3">
      <c r="A2658" s="1" t="s">
        <v>2652</v>
      </c>
      <c r="B2658" s="2">
        <v>4354067</v>
      </c>
      <c r="C2658" s="3" t="s">
        <v>2919</v>
      </c>
      <c r="D2658" s="4">
        <v>4267.7594305499997</v>
      </c>
      <c r="E2658" s="3" t="s">
        <v>3033</v>
      </c>
      <c r="F2658" s="3" t="s">
        <v>3033</v>
      </c>
      <c r="G2658" s="3" t="s">
        <v>3431</v>
      </c>
      <c r="H2658" s="3" t="s">
        <v>3431</v>
      </c>
      <c r="I2658" s="3" t="s">
        <v>3929</v>
      </c>
      <c r="J2658" s="4">
        <v>235.56701000000001</v>
      </c>
      <c r="K2658" s="4">
        <v>94.101633000000007</v>
      </c>
      <c r="L2658" s="4">
        <v>45.354819999999997</v>
      </c>
      <c r="M2658" s="4">
        <v>6.0335669999999997</v>
      </c>
      <c r="N2658" s="4">
        <v>43.488236999999998</v>
      </c>
      <c r="O2658" s="4">
        <v>50.346335000000003</v>
      </c>
      <c r="P2658" s="4">
        <v>8.9998199999999997</v>
      </c>
      <c r="Q2658" s="4">
        <v>28.714268000000001</v>
      </c>
      <c r="R2658" s="4">
        <v>68.941637999999998</v>
      </c>
      <c r="S2658" s="3" t="s">
        <v>7442</v>
      </c>
      <c r="T2658" s="4">
        <v>149.72999999999999</v>
      </c>
      <c r="U2658" s="4">
        <v>4267.7594305499997</v>
      </c>
      <c r="V2658" s="10">
        <v>4017.9014299999999</v>
      </c>
      <c r="W2658" s="4">
        <v>0.13357376611233601</v>
      </c>
      <c r="X2658" s="4">
        <v>151.47</v>
      </c>
      <c r="Y2658" s="4">
        <v>41.908000000000001</v>
      </c>
      <c r="Z2658" s="4">
        <v>43.488236999999998</v>
      </c>
      <c r="AA2658" s="10">
        <v>17.586800573800002</v>
      </c>
      <c r="AB2658" s="10">
        <v>17.827225130799999</v>
      </c>
      <c r="AC2658" s="4">
        <v>13.245056999999999</v>
      </c>
      <c r="AD2658" s="4">
        <v>1.9204380472052001</v>
      </c>
      <c r="AE2658" s="4">
        <v>1.9359180187541001</v>
      </c>
      <c r="AF2658" s="4">
        <v>28.714268000000001</v>
      </c>
      <c r="AG2658" s="4" t="s">
        <v>2935</v>
      </c>
      <c r="AH2658" s="4" t="s">
        <v>2935</v>
      </c>
      <c r="AI2658" s="4">
        <v>8.9998199999999997</v>
      </c>
      <c r="AJ2658" s="4">
        <v>8.9998199999999997</v>
      </c>
    </row>
    <row r="2659" spans="1:36" hidden="1" x14ac:dyDescent="0.3">
      <c r="A2659" s="1" t="s">
        <v>2653</v>
      </c>
      <c r="B2659" s="2">
        <v>4009384</v>
      </c>
      <c r="C2659" s="3" t="s">
        <v>2936</v>
      </c>
      <c r="D2659" s="4">
        <v>8788.4218662599997</v>
      </c>
      <c r="E2659" s="3" t="s">
        <v>3033</v>
      </c>
      <c r="F2659" s="3" t="s">
        <v>3033</v>
      </c>
      <c r="G2659" s="3" t="s">
        <v>3054</v>
      </c>
      <c r="H2659" s="3" t="s">
        <v>3084</v>
      </c>
      <c r="I2659" s="3" t="s">
        <v>3930</v>
      </c>
      <c r="J2659" s="4">
        <v>11.994261</v>
      </c>
      <c r="K2659" s="4">
        <v>2.3066840000000002</v>
      </c>
      <c r="L2659" s="4">
        <v>0.28263100000000002</v>
      </c>
      <c r="M2659" s="4">
        <v>8.931063</v>
      </c>
      <c r="N2659" s="4">
        <v>24.780951999999999</v>
      </c>
      <c r="O2659" s="4" t="s">
        <v>2924</v>
      </c>
      <c r="P2659" s="4">
        <v>0.75904300000000002</v>
      </c>
      <c r="Q2659" s="4">
        <v>8.7944759999999995</v>
      </c>
      <c r="R2659" s="4" t="s">
        <v>2924</v>
      </c>
      <c r="S2659" s="3" t="s">
        <v>7443</v>
      </c>
      <c r="T2659" s="4">
        <v>39.03</v>
      </c>
      <c r="U2659" s="4">
        <v>8788.4218662599997</v>
      </c>
      <c r="V2659" s="10">
        <v>11428.421866000001</v>
      </c>
      <c r="W2659" s="4">
        <v>0.51242633871381005</v>
      </c>
      <c r="X2659" s="4">
        <v>50.2</v>
      </c>
      <c r="Y2659" s="4">
        <v>26.914999999999999</v>
      </c>
      <c r="Z2659" s="4">
        <v>24.780951999999999</v>
      </c>
      <c r="AA2659" s="10">
        <v>17.5723740488</v>
      </c>
      <c r="AB2659" s="10">
        <v>16.475027859299999</v>
      </c>
      <c r="AC2659" s="4">
        <v>0.70220700000000003</v>
      </c>
      <c r="AD2659" s="4">
        <v>0.67923909972929997</v>
      </c>
      <c r="AE2659" s="4">
        <v>0.72515237691699996</v>
      </c>
      <c r="AF2659" s="4">
        <v>8.7944759999999995</v>
      </c>
      <c r="AG2659" s="4">
        <v>7.1344030376902001</v>
      </c>
      <c r="AH2659" s="4">
        <v>7.9618006141521001</v>
      </c>
      <c r="AI2659" s="4">
        <v>0.75904300000000002</v>
      </c>
      <c r="AJ2659" s="4">
        <v>0.85848100000000005</v>
      </c>
    </row>
    <row r="2660" spans="1:36" hidden="1" x14ac:dyDescent="0.3">
      <c r="A2660" s="1" t="s">
        <v>2654</v>
      </c>
      <c r="B2660" s="2">
        <v>4437855</v>
      </c>
      <c r="C2660" s="3" t="s">
        <v>2919</v>
      </c>
      <c r="D2660" s="4">
        <v>16647.49468991</v>
      </c>
      <c r="E2660" s="3" t="s">
        <v>2920</v>
      </c>
      <c r="F2660" s="3" t="s">
        <v>2921</v>
      </c>
      <c r="G2660" s="3" t="s">
        <v>2942</v>
      </c>
      <c r="H2660" s="3" t="s">
        <v>2942</v>
      </c>
      <c r="I2660" s="3" t="s">
        <v>2943</v>
      </c>
      <c r="J2660" s="4">
        <v>61.333449000000002</v>
      </c>
      <c r="K2660" s="4">
        <v>7.5013690000000004</v>
      </c>
      <c r="L2660" s="4">
        <v>0.71031200000000005</v>
      </c>
      <c r="M2660" s="4">
        <v>2.6538200000000001</v>
      </c>
      <c r="N2660" s="4">
        <v>16.410245</v>
      </c>
      <c r="O2660" s="4">
        <v>18.994956999999999</v>
      </c>
      <c r="P2660" s="4">
        <v>2.7269399999999999</v>
      </c>
      <c r="Q2660" s="4">
        <v>8.7752820000000007</v>
      </c>
      <c r="R2660" s="4">
        <v>16.781217999999999</v>
      </c>
      <c r="S2660" s="3" t="s">
        <v>7444</v>
      </c>
      <c r="T2660" s="4">
        <v>372.89</v>
      </c>
      <c r="U2660" s="4">
        <v>16647.49468991</v>
      </c>
      <c r="V2660" s="10">
        <v>12441.594689</v>
      </c>
      <c r="W2660" s="4" t="s">
        <v>2935</v>
      </c>
      <c r="X2660" s="4">
        <v>417.815</v>
      </c>
      <c r="Y2660" s="4">
        <v>208.6249</v>
      </c>
      <c r="Z2660" s="4">
        <v>16.410245</v>
      </c>
      <c r="AA2660" s="10">
        <v>12.862711279699999</v>
      </c>
      <c r="AB2660" s="10">
        <v>15.2165281472</v>
      </c>
      <c r="AC2660" s="4">
        <v>4.5140390000000004</v>
      </c>
      <c r="AD2660" s="4">
        <v>3.9724576309798998</v>
      </c>
      <c r="AE2660" s="4">
        <v>4.3166686104799004</v>
      </c>
      <c r="AF2660" s="4">
        <v>8.7752820000000007</v>
      </c>
      <c r="AG2660" s="4">
        <v>7.9200409402174996</v>
      </c>
      <c r="AH2660" s="4">
        <v>8.3673298999307004</v>
      </c>
      <c r="AI2660" s="4">
        <v>2.7269399999999999</v>
      </c>
      <c r="AJ2660" s="4">
        <v>2.7779720000000001</v>
      </c>
    </row>
    <row r="2661" spans="1:36" hidden="1" x14ac:dyDescent="0.3">
      <c r="A2661" s="1" t="s">
        <v>2655</v>
      </c>
      <c r="B2661" s="2">
        <v>111568</v>
      </c>
      <c r="C2661" s="3" t="s">
        <v>2936</v>
      </c>
      <c r="D2661" s="4">
        <v>543768.40443057998</v>
      </c>
      <c r="E2661" s="3" t="s">
        <v>2920</v>
      </c>
      <c r="F2661" s="3" t="s">
        <v>2961</v>
      </c>
      <c r="G2661" s="3" t="s">
        <v>2974</v>
      </c>
      <c r="H2661" s="3" t="s">
        <v>3092</v>
      </c>
      <c r="I2661" s="3" t="s">
        <v>3366</v>
      </c>
      <c r="J2661" s="5" t="s">
        <v>3931</v>
      </c>
      <c r="K2661" s="4">
        <v>2.0994609999999998</v>
      </c>
      <c r="L2661" s="4">
        <v>3.686871</v>
      </c>
      <c r="M2661" s="4">
        <v>-0.22964100000000001</v>
      </c>
      <c r="N2661" s="4">
        <v>38.493159609120497</v>
      </c>
      <c r="O2661" s="4">
        <v>41.805396260488202</v>
      </c>
      <c r="P2661" s="4">
        <v>5.7690320000000002</v>
      </c>
      <c r="Q2661" s="4">
        <v>16.448426000000001</v>
      </c>
      <c r="R2661" s="4" t="s">
        <v>2924</v>
      </c>
      <c r="S2661" s="3" t="s">
        <v>7445</v>
      </c>
      <c r="T2661" s="4">
        <v>590.87</v>
      </c>
      <c r="U2661" s="4">
        <v>543768.40443057998</v>
      </c>
      <c r="V2661" s="10">
        <v>599298.40443</v>
      </c>
      <c r="W2661" s="4">
        <v>1.4216325079966801</v>
      </c>
      <c r="X2661" s="4">
        <v>630.73</v>
      </c>
      <c r="Y2661" s="4">
        <v>436.38</v>
      </c>
      <c r="Z2661" s="4">
        <v>38.410583000000003</v>
      </c>
      <c r="AA2661" s="10">
        <v>20.1764719942</v>
      </c>
      <c r="AB2661" s="10">
        <v>21.398618670499999</v>
      </c>
      <c r="AC2661" s="4">
        <v>1.5214559999999999</v>
      </c>
      <c r="AD2661" s="4">
        <v>1.4175772049449</v>
      </c>
      <c r="AE2661" s="4">
        <v>1.494787859348</v>
      </c>
      <c r="AF2661" s="4">
        <v>16.448426000000001</v>
      </c>
      <c r="AG2661" s="4">
        <v>14.385252850248101</v>
      </c>
      <c r="AH2661" s="4">
        <v>15.6222981918327</v>
      </c>
      <c r="AI2661" s="4">
        <v>5.7690320000000002</v>
      </c>
      <c r="AJ2661" s="4" t="s">
        <v>2924</v>
      </c>
    </row>
    <row r="2662" spans="1:36" hidden="1" x14ac:dyDescent="0.3">
      <c r="A2662" s="1" t="s">
        <v>2656</v>
      </c>
      <c r="B2662" s="2">
        <v>4584941</v>
      </c>
      <c r="C2662" s="3" t="s">
        <v>2919</v>
      </c>
      <c r="D2662" s="4">
        <v>1491.53986384</v>
      </c>
      <c r="E2662" s="3" t="s">
        <v>2977</v>
      </c>
      <c r="F2662" s="3" t="s">
        <v>2978</v>
      </c>
      <c r="G2662" s="3" t="s">
        <v>3141</v>
      </c>
      <c r="H2662" s="3" t="s">
        <v>3504</v>
      </c>
      <c r="I2662" s="3" t="s">
        <v>2980</v>
      </c>
      <c r="J2662" s="4">
        <v>12.316177</v>
      </c>
      <c r="K2662" s="4">
        <v>41.763340999999997</v>
      </c>
      <c r="L2662" s="4">
        <v>7.1929829999999999</v>
      </c>
      <c r="M2662" s="4">
        <v>9.3023260000000008</v>
      </c>
      <c r="N2662" s="4">
        <v>14.902439024390199</v>
      </c>
      <c r="O2662" s="4" t="s">
        <v>2924</v>
      </c>
      <c r="P2662" s="4" t="s">
        <v>2924</v>
      </c>
      <c r="Q2662" s="4">
        <v>8.2069749999999999</v>
      </c>
      <c r="R2662" s="4">
        <v>31.969643999999999</v>
      </c>
      <c r="S2662" s="3" t="s">
        <v>7446</v>
      </c>
      <c r="T2662" s="5" t="s">
        <v>7187</v>
      </c>
      <c r="U2662" s="4">
        <v>1491.53986384</v>
      </c>
      <c r="V2662" s="10">
        <v>7337.4848629999997</v>
      </c>
      <c r="W2662" s="4" t="s">
        <v>2935</v>
      </c>
      <c r="X2662" s="4">
        <v>6.71</v>
      </c>
      <c r="Y2662" s="4">
        <v>2.57</v>
      </c>
      <c r="Z2662" s="4">
        <v>14.376471</v>
      </c>
      <c r="AA2662" s="10">
        <v>15.808538163</v>
      </c>
      <c r="AB2662" s="10">
        <v>15.3517587939</v>
      </c>
      <c r="AC2662" s="4">
        <v>6.3294119999999996</v>
      </c>
      <c r="AD2662" s="4">
        <v>6.1389094488281</v>
      </c>
      <c r="AE2662" s="4">
        <v>6.2838602713237002</v>
      </c>
      <c r="AF2662" s="4">
        <v>8.2069749999999999</v>
      </c>
      <c r="AG2662" s="4">
        <v>7.6458121786603002</v>
      </c>
      <c r="AH2662" s="4">
        <v>7.8079780014089</v>
      </c>
      <c r="AI2662" s="4" t="s">
        <v>2924</v>
      </c>
      <c r="AJ2662" s="4" t="s">
        <v>2924</v>
      </c>
    </row>
    <row r="2663" spans="1:36" hidden="1" x14ac:dyDescent="0.3">
      <c r="A2663" s="1" t="s">
        <v>2657</v>
      </c>
      <c r="B2663" s="2">
        <v>4056953</v>
      </c>
      <c r="C2663" s="3" t="s">
        <v>2936</v>
      </c>
      <c r="D2663" s="4">
        <v>977.66856594000001</v>
      </c>
      <c r="E2663" s="3" t="s">
        <v>3095</v>
      </c>
      <c r="F2663" s="3" t="s">
        <v>3095</v>
      </c>
      <c r="G2663" s="3" t="s">
        <v>3130</v>
      </c>
      <c r="H2663" s="3" t="s">
        <v>3130</v>
      </c>
      <c r="I2663" s="3" t="s">
        <v>3514</v>
      </c>
      <c r="J2663" s="4">
        <v>20.731707</v>
      </c>
      <c r="K2663" s="4">
        <v>2.182741</v>
      </c>
      <c r="L2663" s="4">
        <v>2.5471219999999999</v>
      </c>
      <c r="M2663" s="4">
        <v>2.096365</v>
      </c>
      <c r="N2663" s="4">
        <v>20.709876999999999</v>
      </c>
      <c r="O2663" s="4" t="s">
        <v>2924</v>
      </c>
      <c r="P2663" s="4">
        <v>1.9453659999999999</v>
      </c>
      <c r="Q2663" s="4">
        <v>10.111799</v>
      </c>
      <c r="R2663" s="4" t="s">
        <v>2924</v>
      </c>
      <c r="S2663" s="3" t="s">
        <v>7447</v>
      </c>
      <c r="T2663" s="4">
        <v>60.39</v>
      </c>
      <c r="U2663" s="4">
        <v>977.66856594000001</v>
      </c>
      <c r="V2663" s="10">
        <v>1684.1605649999999</v>
      </c>
      <c r="W2663" s="4">
        <v>2.81503560192085</v>
      </c>
      <c r="X2663" s="4">
        <v>63.517499999999998</v>
      </c>
      <c r="Y2663" s="4">
        <v>45.26</v>
      </c>
      <c r="Z2663" s="4">
        <v>20.709876999999999</v>
      </c>
      <c r="AA2663" s="10">
        <v>19.930693069299998</v>
      </c>
      <c r="AB2663" s="10">
        <v>20.728856669100001</v>
      </c>
      <c r="AC2663" s="4">
        <v>3.389335</v>
      </c>
      <c r="AD2663" s="4">
        <v>3.0510155163042998</v>
      </c>
      <c r="AE2663" s="4">
        <v>3.0312465172785998</v>
      </c>
      <c r="AF2663" s="4">
        <v>10.111799</v>
      </c>
      <c r="AG2663" s="4">
        <v>9.6196519491646004</v>
      </c>
      <c r="AH2663" s="4">
        <v>10.332273404907999</v>
      </c>
      <c r="AI2663" s="4">
        <v>1.9453659999999999</v>
      </c>
      <c r="AJ2663" s="4">
        <v>1.9453659999999999</v>
      </c>
    </row>
    <row r="2664" spans="1:36" hidden="1" x14ac:dyDescent="0.3">
      <c r="A2664" s="1" t="s">
        <v>2658</v>
      </c>
      <c r="B2664" s="2">
        <v>5261676</v>
      </c>
      <c r="C2664" s="3" t="s">
        <v>2936</v>
      </c>
      <c r="D2664" s="4">
        <v>9478.8274824100008</v>
      </c>
      <c r="E2664" s="3" t="s">
        <v>2946</v>
      </c>
      <c r="F2664" s="3" t="s">
        <v>2947</v>
      </c>
      <c r="G2664" s="3" t="s">
        <v>2948</v>
      </c>
      <c r="H2664" s="3" t="s">
        <v>2990</v>
      </c>
      <c r="I2664" s="3" t="s">
        <v>2950</v>
      </c>
      <c r="J2664" s="4">
        <v>-18.440207999999998</v>
      </c>
      <c r="K2664" s="4">
        <v>39.478363999999999</v>
      </c>
      <c r="L2664" s="4">
        <v>10.938237000000001</v>
      </c>
      <c r="M2664" s="4">
        <v>35.697808999999999</v>
      </c>
      <c r="N2664" s="4" t="s">
        <v>2924</v>
      </c>
      <c r="O2664" s="4">
        <v>40.017007</v>
      </c>
      <c r="P2664" s="4">
        <v>2.9754679999999998</v>
      </c>
      <c r="Q2664" s="4" t="s">
        <v>2924</v>
      </c>
      <c r="R2664" s="4">
        <v>14.860272999999999</v>
      </c>
      <c r="S2664" s="3" t="s">
        <v>7448</v>
      </c>
      <c r="T2664" s="4">
        <v>23.53</v>
      </c>
      <c r="U2664" s="4">
        <v>9478.8274824100008</v>
      </c>
      <c r="V2664" s="10">
        <v>10673.922482</v>
      </c>
      <c r="W2664" s="4" t="s">
        <v>2935</v>
      </c>
      <c r="X2664" s="4">
        <v>43.54</v>
      </c>
      <c r="Y2664" s="4">
        <v>13.895</v>
      </c>
      <c r="Z2664" s="4" t="s">
        <v>2924</v>
      </c>
      <c r="AA2664" s="10">
        <v>31.7844117249</v>
      </c>
      <c r="AB2664" s="10">
        <v>26.032216665899998</v>
      </c>
      <c r="AC2664" s="4">
        <v>5.4308500000000004</v>
      </c>
      <c r="AD2664" s="4">
        <v>6.0328399820246004</v>
      </c>
      <c r="AE2664" s="4">
        <v>5.9790390319420998</v>
      </c>
      <c r="AF2664" s="4" t="s">
        <v>2924</v>
      </c>
      <c r="AG2664" s="4">
        <v>28.612801123504202</v>
      </c>
      <c r="AH2664" s="4">
        <v>29.0349715688332</v>
      </c>
      <c r="AI2664" s="4">
        <v>2.9754679999999998</v>
      </c>
      <c r="AJ2664" s="4" t="s">
        <v>2924</v>
      </c>
    </row>
    <row r="2665" spans="1:36" hidden="1" x14ac:dyDescent="0.3">
      <c r="A2665" s="1" t="s">
        <v>2659</v>
      </c>
      <c r="B2665" s="2">
        <v>4912929</v>
      </c>
      <c r="C2665" s="3" t="s">
        <v>2936</v>
      </c>
      <c r="D2665" s="4">
        <v>1409.7089262300001</v>
      </c>
      <c r="E2665" s="3" t="s">
        <v>3007</v>
      </c>
      <c r="F2665" s="3" t="s">
        <v>3008</v>
      </c>
      <c r="G2665" s="3" t="s">
        <v>3112</v>
      </c>
      <c r="H2665" s="3" t="s">
        <v>3112</v>
      </c>
      <c r="I2665" s="3" t="s">
        <v>3113</v>
      </c>
      <c r="J2665" s="4">
        <v>3.856649</v>
      </c>
      <c r="K2665" s="5" t="s">
        <v>3932</v>
      </c>
      <c r="L2665" s="4">
        <v>12.205189000000001</v>
      </c>
      <c r="M2665" s="4">
        <v>4.8484850000000002</v>
      </c>
      <c r="N2665" s="4">
        <v>11.749331</v>
      </c>
      <c r="O2665" s="4" t="s">
        <v>2924</v>
      </c>
      <c r="P2665" s="4">
        <v>0.99666600000000005</v>
      </c>
      <c r="Q2665" s="4">
        <v>8.0730789999999999</v>
      </c>
      <c r="R2665" s="4" t="s">
        <v>2924</v>
      </c>
      <c r="S2665" s="3" t="s">
        <v>7449</v>
      </c>
      <c r="T2665" s="4">
        <v>57.09</v>
      </c>
      <c r="U2665" s="4">
        <v>1409.7089262300001</v>
      </c>
      <c r="V2665" s="10">
        <v>2563.6849259999999</v>
      </c>
      <c r="W2665" s="4">
        <v>5.6752496058854396</v>
      </c>
      <c r="X2665" s="4">
        <v>67.8</v>
      </c>
      <c r="Y2665" s="4">
        <v>45.19</v>
      </c>
      <c r="Z2665" s="4">
        <v>11.749331</v>
      </c>
      <c r="AA2665" s="10" t="s">
        <v>2935</v>
      </c>
      <c r="AB2665" s="10">
        <v>15.8</v>
      </c>
      <c r="AC2665" s="4">
        <v>0.90656800000000004</v>
      </c>
      <c r="AD2665" s="4" t="s">
        <v>2935</v>
      </c>
      <c r="AE2665" s="4">
        <v>0.76992958663883104</v>
      </c>
      <c r="AF2665" s="4">
        <v>8.0730789999999999</v>
      </c>
      <c r="AG2665" s="4" t="s">
        <v>2935</v>
      </c>
      <c r="AH2665" s="4" t="s">
        <v>2935</v>
      </c>
      <c r="AI2665" s="4">
        <v>0.99666600000000005</v>
      </c>
      <c r="AJ2665" s="4">
        <v>1.2427619999999999</v>
      </c>
    </row>
    <row r="2666" spans="1:36" hidden="1" x14ac:dyDescent="0.3">
      <c r="A2666" s="1" t="s">
        <v>2660</v>
      </c>
      <c r="B2666" s="2">
        <v>4965935</v>
      </c>
      <c r="C2666" s="3" t="s">
        <v>2919</v>
      </c>
      <c r="D2666" s="4">
        <v>7992.9757212799996</v>
      </c>
      <c r="E2666" s="3" t="s">
        <v>2946</v>
      </c>
      <c r="F2666" s="3" t="s">
        <v>2991</v>
      </c>
      <c r="G2666" s="3" t="s">
        <v>2991</v>
      </c>
      <c r="H2666" s="3" t="s">
        <v>3031</v>
      </c>
      <c r="I2666" s="3" t="s">
        <v>3253</v>
      </c>
      <c r="J2666" s="4">
        <v>1.770607</v>
      </c>
      <c r="K2666" s="4">
        <v>-11.363158</v>
      </c>
      <c r="L2666" s="4">
        <v>-17.956837</v>
      </c>
      <c r="M2666" s="4">
        <v>2.6702430000000001</v>
      </c>
      <c r="N2666" s="4">
        <v>33.817269000000003</v>
      </c>
      <c r="O2666" s="4">
        <v>36.642733</v>
      </c>
      <c r="P2666" s="4">
        <v>5.0373890000000001</v>
      </c>
      <c r="Q2666" s="4">
        <v>24.848009999999999</v>
      </c>
      <c r="R2666" s="4">
        <v>39.047902999999998</v>
      </c>
      <c r="S2666" s="3" t="s">
        <v>7450</v>
      </c>
      <c r="T2666" s="4">
        <v>168.41</v>
      </c>
      <c r="U2666" s="4">
        <v>7992.9757212799996</v>
      </c>
      <c r="V2666" s="10">
        <v>7465.2367210000002</v>
      </c>
      <c r="W2666" s="4">
        <v>0.95006234784157695</v>
      </c>
      <c r="X2666" s="4">
        <v>237</v>
      </c>
      <c r="Y2666" s="4">
        <v>148.75</v>
      </c>
      <c r="Z2666" s="4">
        <v>33.817269000000003</v>
      </c>
      <c r="AA2666" s="10">
        <v>33.596664472199997</v>
      </c>
      <c r="AB2666" s="10">
        <v>35.191430852099998</v>
      </c>
      <c r="AC2666" s="4">
        <v>11.597187</v>
      </c>
      <c r="AD2666" s="4">
        <v>11.0919442068382</v>
      </c>
      <c r="AE2666" s="4">
        <v>11.7189840642726</v>
      </c>
      <c r="AF2666" s="4">
        <v>24.848009999999999</v>
      </c>
      <c r="AG2666" s="4">
        <v>26.536015931057602</v>
      </c>
      <c r="AH2666" s="4">
        <v>26.113413064225998</v>
      </c>
      <c r="AI2666" s="4">
        <v>5.0373890000000001</v>
      </c>
      <c r="AJ2666" s="4">
        <v>5.3727869999999998</v>
      </c>
    </row>
    <row r="2667" spans="1:36" hidden="1" x14ac:dyDescent="0.3">
      <c r="A2667" s="1" t="s">
        <v>2661</v>
      </c>
      <c r="B2667" s="2">
        <v>103026</v>
      </c>
      <c r="C2667" s="3" t="s">
        <v>2936</v>
      </c>
      <c r="D2667" s="4">
        <v>562.98493919999999</v>
      </c>
      <c r="E2667" s="3" t="s">
        <v>2977</v>
      </c>
      <c r="F2667" s="3" t="s">
        <v>2978</v>
      </c>
      <c r="G2667" s="3" t="s">
        <v>3083</v>
      </c>
      <c r="H2667" s="3" t="s">
        <v>3083</v>
      </c>
      <c r="I2667" s="3" t="s">
        <v>2980</v>
      </c>
      <c r="J2667" s="4">
        <v>2.7553079999999999</v>
      </c>
      <c r="K2667" s="4">
        <v>-6.25</v>
      </c>
      <c r="L2667" s="4">
        <v>-1.977333</v>
      </c>
      <c r="M2667" s="4">
        <v>0</v>
      </c>
      <c r="N2667" s="4">
        <v>31.030534351145</v>
      </c>
      <c r="O2667" s="4">
        <v>12.687265999999999</v>
      </c>
      <c r="P2667" s="4">
        <v>3.099504</v>
      </c>
      <c r="Q2667" s="4">
        <v>14.262368</v>
      </c>
      <c r="R2667" s="4">
        <v>18.517174000000001</v>
      </c>
      <c r="S2667" s="3" t="s">
        <v>7451</v>
      </c>
      <c r="T2667" s="4">
        <v>40.65</v>
      </c>
      <c r="U2667" s="4">
        <v>562.98493919999999</v>
      </c>
      <c r="V2667" s="10">
        <v>931.64993900000002</v>
      </c>
      <c r="W2667" s="4">
        <v>7.1832718327183303</v>
      </c>
      <c r="X2667" s="4">
        <v>47.3</v>
      </c>
      <c r="Y2667" s="4">
        <v>32.274900000000002</v>
      </c>
      <c r="Z2667" s="4">
        <v>31.030533999999999</v>
      </c>
      <c r="AA2667" s="10">
        <v>35.873134328299997</v>
      </c>
      <c r="AB2667" s="10">
        <v>37.790880503099999</v>
      </c>
      <c r="AC2667" s="4">
        <v>9.3259190000000007</v>
      </c>
      <c r="AD2667" s="4">
        <v>12.9572649610878</v>
      </c>
      <c r="AE2667" s="4">
        <v>13.0677310659028</v>
      </c>
      <c r="AF2667" s="4">
        <v>14.262368</v>
      </c>
      <c r="AG2667" s="4" t="s">
        <v>2935</v>
      </c>
      <c r="AH2667" s="4" t="s">
        <v>2935</v>
      </c>
      <c r="AI2667" s="4">
        <v>3.099504</v>
      </c>
      <c r="AJ2667" s="4">
        <v>3.2377539999999998</v>
      </c>
    </row>
    <row r="2668" spans="1:36" hidden="1" x14ac:dyDescent="0.3">
      <c r="A2668" s="1" t="s">
        <v>2662</v>
      </c>
      <c r="B2668" s="2">
        <v>4540311</v>
      </c>
      <c r="C2668" s="3" t="s">
        <v>2936</v>
      </c>
      <c r="D2668" s="4">
        <v>13057.24036512</v>
      </c>
      <c r="E2668" s="3" t="s">
        <v>2920</v>
      </c>
      <c r="F2668" s="3" t="s">
        <v>2961</v>
      </c>
      <c r="G2668" s="3" t="s">
        <v>2974</v>
      </c>
      <c r="H2668" s="3" t="s">
        <v>2975</v>
      </c>
      <c r="I2668" s="3" t="s">
        <v>3189</v>
      </c>
      <c r="J2668" s="4">
        <v>42.690311000000001</v>
      </c>
      <c r="K2668" s="4">
        <v>-13.672642</v>
      </c>
      <c r="L2668" s="4">
        <v>-14.882821</v>
      </c>
      <c r="M2668" s="4">
        <v>-1.859289</v>
      </c>
      <c r="N2668" s="4">
        <v>13.166157</v>
      </c>
      <c r="O2668" s="4">
        <v>13.882733</v>
      </c>
      <c r="P2668" s="4">
        <v>1.976672</v>
      </c>
      <c r="Q2668" s="4">
        <v>7.9957440000000002</v>
      </c>
      <c r="R2668" s="4">
        <v>22.050006</v>
      </c>
      <c r="S2668" s="3" t="s">
        <v>7452</v>
      </c>
      <c r="T2668" s="4">
        <v>197.94</v>
      </c>
      <c r="U2668" s="4">
        <v>13057.24036512</v>
      </c>
      <c r="V2668" s="10">
        <v>18139.032364999999</v>
      </c>
      <c r="W2668" s="4">
        <v>0.404162877639689</v>
      </c>
      <c r="X2668" s="4">
        <v>243.25</v>
      </c>
      <c r="Y2668" s="5" t="s">
        <v>7453</v>
      </c>
      <c r="Z2668" s="4">
        <v>13.166157</v>
      </c>
      <c r="AA2668" s="10">
        <v>11.428274500200001</v>
      </c>
      <c r="AB2668" s="10">
        <v>12.413323408</v>
      </c>
      <c r="AC2668" s="4">
        <v>1.1765030000000001</v>
      </c>
      <c r="AD2668" s="4">
        <v>1.1023301990643</v>
      </c>
      <c r="AE2668" s="4">
        <v>1.1537465403861</v>
      </c>
      <c r="AF2668" s="4">
        <v>7.9957440000000002</v>
      </c>
      <c r="AG2668" s="4">
        <v>7.8198387065762001</v>
      </c>
      <c r="AH2668" s="4">
        <v>8.2183319169244999</v>
      </c>
      <c r="AI2668" s="4">
        <v>1.976672</v>
      </c>
      <c r="AJ2668" s="4">
        <v>4.9455330000000002</v>
      </c>
    </row>
    <row r="2669" spans="1:36" hidden="1" x14ac:dyDescent="0.3">
      <c r="A2669" s="1" t="s">
        <v>2663</v>
      </c>
      <c r="B2669" s="2">
        <v>4040161</v>
      </c>
      <c r="C2669" s="3" t="s">
        <v>2936</v>
      </c>
      <c r="D2669" s="4">
        <v>647.18891952000001</v>
      </c>
      <c r="E2669" s="3" t="s">
        <v>2930</v>
      </c>
      <c r="F2669" s="3" t="s">
        <v>2958</v>
      </c>
      <c r="G2669" s="3" t="s">
        <v>2958</v>
      </c>
      <c r="H2669" s="3" t="s">
        <v>3118</v>
      </c>
      <c r="I2669" s="3" t="s">
        <v>3133</v>
      </c>
      <c r="J2669" s="4">
        <v>36.028537999999998</v>
      </c>
      <c r="K2669" s="4">
        <v>11.500975</v>
      </c>
      <c r="L2669" s="4">
        <v>18.918918999999999</v>
      </c>
      <c r="M2669" s="4">
        <v>1.8246549999999999</v>
      </c>
      <c r="N2669" s="4">
        <v>9.3008130081300795</v>
      </c>
      <c r="O2669" s="4">
        <v>2.8689375343207</v>
      </c>
      <c r="P2669" s="4">
        <v>1.6169610000000001</v>
      </c>
      <c r="Q2669" s="4">
        <v>3.5472350000000001</v>
      </c>
      <c r="R2669" s="4">
        <v>1.6052139999999999</v>
      </c>
      <c r="S2669" s="3" t="s">
        <v>7454</v>
      </c>
      <c r="T2669" s="4">
        <v>22.88</v>
      </c>
      <c r="U2669" s="4">
        <v>647.18891952000001</v>
      </c>
      <c r="V2669" s="10">
        <v>414.94491900000003</v>
      </c>
      <c r="W2669" s="4">
        <v>2.7972027972028002</v>
      </c>
      <c r="X2669" s="4">
        <v>23.27</v>
      </c>
      <c r="Y2669" s="4">
        <v>15.625</v>
      </c>
      <c r="Z2669" s="4">
        <v>9.2109500000000004</v>
      </c>
      <c r="AA2669" s="10">
        <v>11.4974874371</v>
      </c>
      <c r="AB2669" s="10">
        <v>11.8549222797</v>
      </c>
      <c r="AC2669" s="4">
        <v>0.27458300000000002</v>
      </c>
      <c r="AD2669" s="4">
        <v>0.29258870951249999</v>
      </c>
      <c r="AE2669" s="4">
        <v>0.2793053185446</v>
      </c>
      <c r="AF2669" s="4">
        <v>3.5472350000000001</v>
      </c>
      <c r="AG2669" s="4" t="s">
        <v>2935</v>
      </c>
      <c r="AH2669" s="4" t="s">
        <v>2935</v>
      </c>
      <c r="AI2669" s="4">
        <v>1.6169610000000001</v>
      </c>
      <c r="AJ2669" s="4">
        <v>1.6169610000000001</v>
      </c>
    </row>
    <row r="2670" spans="1:36" hidden="1" x14ac:dyDescent="0.3">
      <c r="A2670" s="1" t="s">
        <v>2664</v>
      </c>
      <c r="B2670" s="2">
        <v>4994108</v>
      </c>
      <c r="C2670" s="3" t="s">
        <v>2919</v>
      </c>
      <c r="D2670" s="4">
        <v>1326.68014677</v>
      </c>
      <c r="E2670" s="3" t="s">
        <v>2937</v>
      </c>
      <c r="F2670" s="3" t="s">
        <v>3060</v>
      </c>
      <c r="G2670" s="3" t="s">
        <v>3178</v>
      </c>
      <c r="H2670" s="3" t="s">
        <v>3179</v>
      </c>
      <c r="I2670" s="3" t="s">
        <v>3180</v>
      </c>
      <c r="J2670" s="4">
        <v>99.013028000000006</v>
      </c>
      <c r="K2670" s="4">
        <v>27.782003</v>
      </c>
      <c r="L2670" s="4">
        <v>17.014856000000002</v>
      </c>
      <c r="M2670" s="4">
        <v>3.1512180000000001</v>
      </c>
      <c r="N2670" s="4">
        <v>10.120457999999999</v>
      </c>
      <c r="O2670" s="4" t="s">
        <v>2924</v>
      </c>
      <c r="P2670" s="4">
        <v>2.1026069999999999</v>
      </c>
      <c r="Q2670" s="4">
        <v>5.3332360000000003</v>
      </c>
      <c r="R2670" s="4" t="s">
        <v>2924</v>
      </c>
      <c r="S2670" s="3" t="s">
        <v>7455</v>
      </c>
      <c r="T2670" s="4">
        <v>50.41</v>
      </c>
      <c r="U2670" s="4">
        <v>1326.68014677</v>
      </c>
      <c r="V2670" s="10">
        <v>1935.426146</v>
      </c>
      <c r="W2670" s="4">
        <v>0.83316802221781405</v>
      </c>
      <c r="X2670" s="4">
        <v>53.29</v>
      </c>
      <c r="Y2670" s="4">
        <v>23.311</v>
      </c>
      <c r="Z2670" s="4">
        <v>10.120457999999999</v>
      </c>
      <c r="AA2670" s="10">
        <v>11.252232142800001</v>
      </c>
      <c r="AB2670" s="10">
        <v>9.9037328093999992</v>
      </c>
      <c r="AC2670" s="4">
        <v>1.0923350000000001</v>
      </c>
      <c r="AD2670" s="4">
        <v>1.0791336191804</v>
      </c>
      <c r="AE2670" s="4">
        <v>1.0703606603252001</v>
      </c>
      <c r="AF2670" s="4">
        <v>5.3332360000000003</v>
      </c>
      <c r="AG2670" s="4">
        <v>6.7577728561452997</v>
      </c>
      <c r="AH2670" s="4">
        <v>6.0387711263651003</v>
      </c>
      <c r="AI2670" s="4">
        <v>2.1026069999999999</v>
      </c>
      <c r="AJ2670" s="4">
        <v>3.2459760000000002</v>
      </c>
    </row>
    <row r="2671" spans="1:36" hidden="1" x14ac:dyDescent="0.3">
      <c r="A2671" s="1" t="s">
        <v>2665</v>
      </c>
      <c r="B2671" s="2">
        <v>4911052</v>
      </c>
      <c r="C2671" s="3" t="s">
        <v>2936</v>
      </c>
      <c r="D2671" s="4">
        <v>1365.87546</v>
      </c>
      <c r="E2671" s="3" t="s">
        <v>2925</v>
      </c>
      <c r="F2671" s="3" t="s">
        <v>2981</v>
      </c>
      <c r="G2671" s="3" t="s">
        <v>3017</v>
      </c>
      <c r="H2671" s="3" t="s">
        <v>3020</v>
      </c>
      <c r="I2671" s="3" t="s">
        <v>3021</v>
      </c>
      <c r="J2671" s="4">
        <v>120.50391</v>
      </c>
      <c r="K2671" s="4">
        <v>46.029919</v>
      </c>
      <c r="L2671" s="4">
        <v>59.222082999999998</v>
      </c>
      <c r="M2671" s="4">
        <v>29.423763000000001</v>
      </c>
      <c r="N2671" s="4">
        <v>33.840000000000003</v>
      </c>
      <c r="O2671" s="4">
        <v>20.735294</v>
      </c>
      <c r="P2671" s="4">
        <v>5.2492239999999999</v>
      </c>
      <c r="Q2671" s="4">
        <v>10.555261</v>
      </c>
      <c r="R2671" s="4">
        <v>17.624151999999999</v>
      </c>
      <c r="S2671" s="3" t="s">
        <v>7456</v>
      </c>
      <c r="T2671" s="4">
        <v>25.38</v>
      </c>
      <c r="U2671" s="4">
        <v>1365.87546</v>
      </c>
      <c r="V2671" s="10">
        <v>1498.72046</v>
      </c>
      <c r="W2671" s="4" t="s">
        <v>2935</v>
      </c>
      <c r="X2671" s="4">
        <v>25.6</v>
      </c>
      <c r="Y2671" s="5" t="s">
        <v>7457</v>
      </c>
      <c r="Z2671" s="4">
        <v>33.840000000000003</v>
      </c>
      <c r="AA2671" s="10">
        <v>26.219008264399999</v>
      </c>
      <c r="AB2671" s="10">
        <v>26.219008264399999</v>
      </c>
      <c r="AC2671" s="4">
        <v>2.0455130000000001</v>
      </c>
      <c r="AD2671" s="4">
        <v>1.8598261687508</v>
      </c>
      <c r="AE2671" s="4">
        <v>1.8598261687508</v>
      </c>
      <c r="AF2671" s="4">
        <v>10.555261</v>
      </c>
      <c r="AG2671" s="4">
        <v>12.3363459167228</v>
      </c>
      <c r="AH2671" s="4">
        <v>12.3363459167228</v>
      </c>
      <c r="AI2671" s="4">
        <v>5.2492239999999999</v>
      </c>
      <c r="AJ2671" s="4">
        <v>6.3961690000000004</v>
      </c>
    </row>
    <row r="2672" spans="1:36" hidden="1" x14ac:dyDescent="0.3">
      <c r="A2672" s="1" t="s">
        <v>2666</v>
      </c>
      <c r="B2672" s="2">
        <v>100671</v>
      </c>
      <c r="C2672" s="3" t="s">
        <v>2919</v>
      </c>
      <c r="D2672" s="4">
        <v>916.30440995000004</v>
      </c>
      <c r="E2672" s="3" t="s">
        <v>2930</v>
      </c>
      <c r="F2672" s="3" t="s">
        <v>2931</v>
      </c>
      <c r="G2672" s="3" t="s">
        <v>2931</v>
      </c>
      <c r="H2672" s="3" t="s">
        <v>2932</v>
      </c>
      <c r="I2672" s="3" t="s">
        <v>2933</v>
      </c>
      <c r="J2672" s="4">
        <v>67.462845000000002</v>
      </c>
      <c r="K2672" s="4">
        <v>17.636092999999999</v>
      </c>
      <c r="L2672" s="4">
        <v>15.314328</v>
      </c>
      <c r="M2672" s="4">
        <v>1.9715579999999999</v>
      </c>
      <c r="N2672" s="4">
        <v>12.6706827309237</v>
      </c>
      <c r="O2672" s="4">
        <v>13.037190000000001</v>
      </c>
      <c r="P2672" s="4">
        <v>1.046122</v>
      </c>
      <c r="Q2672" s="4" t="s">
        <v>2935</v>
      </c>
      <c r="R2672" s="4" t="s">
        <v>2935</v>
      </c>
      <c r="S2672" s="3" t="s">
        <v>7458</v>
      </c>
      <c r="T2672" s="4">
        <v>31.55</v>
      </c>
      <c r="U2672" s="4">
        <v>916.30440995000004</v>
      </c>
      <c r="V2672" s="10" t="s">
        <v>2935</v>
      </c>
      <c r="W2672" s="4">
        <v>2.6624405705229801</v>
      </c>
      <c r="X2672" s="4">
        <v>32.24</v>
      </c>
      <c r="Y2672" s="4">
        <v>18.170000000000002</v>
      </c>
      <c r="Z2672" s="4">
        <v>12.670683</v>
      </c>
      <c r="AA2672" s="10">
        <v>13.8377192982</v>
      </c>
      <c r="AB2672" s="10">
        <v>13.0551544066</v>
      </c>
      <c r="AC2672" s="4" t="s">
        <v>2935</v>
      </c>
      <c r="AD2672" s="4" t="s">
        <v>2935</v>
      </c>
      <c r="AE2672" s="4" t="s">
        <v>2935</v>
      </c>
      <c r="AF2672" s="4" t="s">
        <v>2935</v>
      </c>
      <c r="AG2672" s="4" t="s">
        <v>2935</v>
      </c>
      <c r="AH2672" s="4" t="s">
        <v>2935</v>
      </c>
      <c r="AI2672" s="4">
        <v>1.046122</v>
      </c>
      <c r="AJ2672" s="4">
        <v>1.3105420000000001</v>
      </c>
    </row>
    <row r="2673" spans="1:36" hidden="1" x14ac:dyDescent="0.3">
      <c r="A2673" s="1" t="s">
        <v>2667</v>
      </c>
      <c r="B2673" s="2">
        <v>103324</v>
      </c>
      <c r="C2673" s="3" t="s">
        <v>2936</v>
      </c>
      <c r="D2673" s="4">
        <v>13849.28634432</v>
      </c>
      <c r="E2673" s="3" t="s">
        <v>2930</v>
      </c>
      <c r="F2673" s="3" t="s">
        <v>2958</v>
      </c>
      <c r="G2673" s="3" t="s">
        <v>2958</v>
      </c>
      <c r="H2673" s="3" t="s">
        <v>3044</v>
      </c>
      <c r="I2673" s="3" t="s">
        <v>3396</v>
      </c>
      <c r="J2673" s="4">
        <v>75.677554000000001</v>
      </c>
      <c r="K2673" s="4">
        <v>40.314523999999999</v>
      </c>
      <c r="L2673" s="4">
        <v>19.753671000000001</v>
      </c>
      <c r="M2673" s="4">
        <v>3.6207129999999998</v>
      </c>
      <c r="N2673" s="4">
        <v>8.2077922077922096</v>
      </c>
      <c r="O2673" s="4">
        <v>11.7712617666211</v>
      </c>
      <c r="P2673" s="4">
        <v>1.277693</v>
      </c>
      <c r="Q2673" s="4">
        <v>6.6992159999999998</v>
      </c>
      <c r="R2673" s="4">
        <v>15.505212999999999</v>
      </c>
      <c r="S2673" s="3" t="s">
        <v>7459</v>
      </c>
      <c r="T2673" s="4">
        <v>75.84</v>
      </c>
      <c r="U2673" s="4">
        <v>13849.28634432</v>
      </c>
      <c r="V2673" s="10">
        <v>17285.986344000001</v>
      </c>
      <c r="W2673" s="4">
        <v>2.21518987341772</v>
      </c>
      <c r="X2673" s="4">
        <v>76.31</v>
      </c>
      <c r="Y2673" s="4">
        <v>41.97</v>
      </c>
      <c r="Z2673" s="4">
        <v>8.2488580000000002</v>
      </c>
      <c r="AA2673" s="10">
        <v>8.5003362473999999</v>
      </c>
      <c r="AB2673" s="10">
        <v>8.8398614341999995</v>
      </c>
      <c r="AC2673" s="4">
        <v>1.350911</v>
      </c>
      <c r="AD2673" s="4">
        <v>1.290200743258</v>
      </c>
      <c r="AE2673" s="4">
        <v>1.3336667310426999</v>
      </c>
      <c r="AF2673" s="4">
        <v>6.6992159999999998</v>
      </c>
      <c r="AG2673" s="4" t="s">
        <v>2935</v>
      </c>
      <c r="AH2673" s="4" t="s">
        <v>2935</v>
      </c>
      <c r="AI2673" s="4">
        <v>1.277693</v>
      </c>
      <c r="AJ2673" s="4">
        <v>1.3201270000000001</v>
      </c>
    </row>
    <row r="2674" spans="1:36" hidden="1" x14ac:dyDescent="0.3">
      <c r="A2674" s="1" t="s">
        <v>2668</v>
      </c>
      <c r="B2674" s="2">
        <v>13380637</v>
      </c>
      <c r="C2674" s="3" t="s">
        <v>2919</v>
      </c>
      <c r="D2674" s="4">
        <v>1037.2722338999999</v>
      </c>
      <c r="E2674" s="3" t="s">
        <v>2930</v>
      </c>
      <c r="F2674" s="3" t="s">
        <v>2954</v>
      </c>
      <c r="G2674" s="3" t="s">
        <v>2955</v>
      </c>
      <c r="H2674" s="3" t="s">
        <v>3267</v>
      </c>
      <c r="I2674" s="3" t="s">
        <v>3166</v>
      </c>
      <c r="J2674" s="4">
        <v>14.197531</v>
      </c>
      <c r="K2674" s="4">
        <v>41.943733999999999</v>
      </c>
      <c r="L2674" s="4">
        <v>-13.953488</v>
      </c>
      <c r="M2674" s="4">
        <v>-2.288732</v>
      </c>
      <c r="N2674" s="4" t="s">
        <v>2924</v>
      </c>
      <c r="O2674" s="4" t="s">
        <v>2935</v>
      </c>
      <c r="P2674" s="4">
        <v>1.6266119999999999</v>
      </c>
      <c r="Q2674" s="4" t="s">
        <v>2935</v>
      </c>
      <c r="R2674" s="4" t="s">
        <v>2935</v>
      </c>
      <c r="S2674" s="3" t="s">
        <v>7460</v>
      </c>
      <c r="T2674" s="4">
        <v>5.55</v>
      </c>
      <c r="U2674" s="4">
        <v>1037.2722338999999</v>
      </c>
      <c r="V2674" s="10" t="s">
        <v>2935</v>
      </c>
      <c r="W2674" s="4" t="s">
        <v>2935</v>
      </c>
      <c r="X2674" s="4">
        <v>14.48</v>
      </c>
      <c r="Y2674" s="5" t="s">
        <v>5714</v>
      </c>
      <c r="Z2674" s="4">
        <v>28.756477</v>
      </c>
      <c r="AA2674" s="10">
        <v>12.946116165099999</v>
      </c>
      <c r="AB2674" s="10">
        <v>15.877102643300001</v>
      </c>
      <c r="AC2674" s="4" t="s">
        <v>2935</v>
      </c>
      <c r="AD2674" s="4" t="s">
        <v>2935</v>
      </c>
      <c r="AE2674" s="4" t="s">
        <v>2935</v>
      </c>
      <c r="AF2674" s="4" t="s">
        <v>2935</v>
      </c>
      <c r="AG2674" s="4" t="s">
        <v>2935</v>
      </c>
      <c r="AH2674" s="4" t="s">
        <v>2935</v>
      </c>
      <c r="AI2674" s="4">
        <v>1.6266119999999999</v>
      </c>
      <c r="AJ2674" s="4">
        <v>1.6342760000000001</v>
      </c>
    </row>
    <row r="2675" spans="1:36" hidden="1" x14ac:dyDescent="0.3">
      <c r="A2675" s="1" t="s">
        <v>2669</v>
      </c>
      <c r="B2675" s="2">
        <v>4070588</v>
      </c>
      <c r="C2675" s="3" t="s">
        <v>2919</v>
      </c>
      <c r="D2675" s="4">
        <v>1848.8465475999999</v>
      </c>
      <c r="E2675" s="3" t="s">
        <v>2925</v>
      </c>
      <c r="F2675" s="3" t="s">
        <v>2926</v>
      </c>
      <c r="G2675" s="3" t="s">
        <v>2927</v>
      </c>
      <c r="H2675" s="3" t="s">
        <v>2928</v>
      </c>
      <c r="I2675" s="3" t="s">
        <v>3933</v>
      </c>
      <c r="J2675" s="4">
        <v>16.9955</v>
      </c>
      <c r="K2675" s="4">
        <v>7.4721780000000004</v>
      </c>
      <c r="L2675" s="4">
        <v>19.181946</v>
      </c>
      <c r="M2675" s="4">
        <v>6.3561990000000002</v>
      </c>
      <c r="N2675" s="4">
        <v>22.669349</v>
      </c>
      <c r="O2675" s="4">
        <v>21.514959000000001</v>
      </c>
      <c r="P2675" s="4">
        <v>3.0216340000000002</v>
      </c>
      <c r="Q2675" s="4">
        <v>5.6347579999999997</v>
      </c>
      <c r="R2675" s="4">
        <v>2.2675480000000001</v>
      </c>
      <c r="S2675" s="3" t="s">
        <v>7461</v>
      </c>
      <c r="T2675" s="4">
        <v>33.799999999999997</v>
      </c>
      <c r="U2675" s="4">
        <v>1848.8465475999999</v>
      </c>
      <c r="V2675" s="10">
        <v>3276.7625469999998</v>
      </c>
      <c r="W2675" s="4">
        <v>4.3786982248520703</v>
      </c>
      <c r="X2675" s="4">
        <v>38.72</v>
      </c>
      <c r="Y2675" s="4">
        <v>26.5</v>
      </c>
      <c r="Z2675" s="4">
        <v>22.669349</v>
      </c>
      <c r="AA2675" s="10">
        <v>8.0206924371999992</v>
      </c>
      <c r="AB2675" s="10">
        <v>8.8765632468</v>
      </c>
      <c r="AC2675" s="4">
        <v>0.76929700000000001</v>
      </c>
      <c r="AD2675" s="4">
        <v>0.74128360192840004</v>
      </c>
      <c r="AE2675" s="4">
        <v>0.76206688599920003</v>
      </c>
      <c r="AF2675" s="4">
        <v>5.6347579999999997</v>
      </c>
      <c r="AG2675" s="4">
        <v>6.691163668902</v>
      </c>
      <c r="AH2675" s="4">
        <v>6.9460230458060996</v>
      </c>
      <c r="AI2675" s="4">
        <v>3.0216340000000002</v>
      </c>
      <c r="AJ2675" s="4">
        <v>33.072406999999998</v>
      </c>
    </row>
    <row r="2676" spans="1:36" hidden="1" x14ac:dyDescent="0.3">
      <c r="A2676" s="1" t="s">
        <v>2670</v>
      </c>
      <c r="B2676" s="2">
        <v>8702919</v>
      </c>
      <c r="C2676" s="3" t="s">
        <v>2919</v>
      </c>
      <c r="D2676" s="4">
        <v>6756.3476055600004</v>
      </c>
      <c r="E2676" s="3" t="s">
        <v>2930</v>
      </c>
      <c r="F2676" s="3" t="s">
        <v>2954</v>
      </c>
      <c r="G2676" s="3" t="s">
        <v>3106</v>
      </c>
      <c r="H2676" s="3" t="s">
        <v>3106</v>
      </c>
      <c r="I2676" s="3" t="s">
        <v>3043</v>
      </c>
      <c r="J2676" s="4">
        <v>212.09439499999999</v>
      </c>
      <c r="K2676" s="4">
        <v>86.502140999999995</v>
      </c>
      <c r="L2676" s="4">
        <v>42.532718000000003</v>
      </c>
      <c r="M2676" s="4">
        <v>8.3382100000000001</v>
      </c>
      <c r="N2676" s="4" t="s">
        <v>2924</v>
      </c>
      <c r="O2676" s="4">
        <v>68.701299000000006</v>
      </c>
      <c r="P2676" s="4">
        <v>11.317237</v>
      </c>
      <c r="Q2676" s="4" t="s">
        <v>2924</v>
      </c>
      <c r="R2676" s="4">
        <v>25.830628999999998</v>
      </c>
      <c r="S2676" s="3" t="s">
        <v>7462</v>
      </c>
      <c r="T2676" s="4">
        <v>74.06</v>
      </c>
      <c r="U2676" s="4">
        <v>6756.3476055600004</v>
      </c>
      <c r="V2676" s="10">
        <v>7352.1236049999998</v>
      </c>
      <c r="W2676" s="4" t="s">
        <v>2935</v>
      </c>
      <c r="X2676" s="4">
        <v>86.07</v>
      </c>
      <c r="Y2676" s="4">
        <v>20.6</v>
      </c>
      <c r="Z2676" s="4" t="s">
        <v>2924</v>
      </c>
      <c r="AA2676" s="10" t="s">
        <v>2924</v>
      </c>
      <c r="AB2676" s="10" t="s">
        <v>2924</v>
      </c>
      <c r="AC2676" s="4">
        <v>12.153395</v>
      </c>
      <c r="AD2676" s="4">
        <v>9.4452154659977001</v>
      </c>
      <c r="AE2676" s="4">
        <v>12.278537215583899</v>
      </c>
      <c r="AF2676" s="4" t="s">
        <v>2924</v>
      </c>
      <c r="AG2676" s="4">
        <v>191.79119332707299</v>
      </c>
      <c r="AH2676" s="4" t="s">
        <v>2924</v>
      </c>
      <c r="AI2676" s="4">
        <v>11.317237</v>
      </c>
      <c r="AJ2676" s="4">
        <v>13.770918999999999</v>
      </c>
    </row>
    <row r="2677" spans="1:36" hidden="1" x14ac:dyDescent="0.3">
      <c r="A2677" s="1" t="s">
        <v>2671</v>
      </c>
      <c r="B2677" s="2">
        <v>105765737</v>
      </c>
      <c r="C2677" s="3" t="s">
        <v>2919</v>
      </c>
      <c r="D2677" s="4">
        <v>974.92217218999997</v>
      </c>
      <c r="E2677" s="3" t="s">
        <v>2920</v>
      </c>
      <c r="F2677" s="3" t="s">
        <v>2921</v>
      </c>
      <c r="G2677" s="3" t="s">
        <v>2942</v>
      </c>
      <c r="H2677" s="3" t="s">
        <v>2942</v>
      </c>
      <c r="I2677" s="3" t="s">
        <v>2943</v>
      </c>
      <c r="J2677" s="4">
        <v>-17.318182</v>
      </c>
      <c r="K2677" s="4">
        <v>-17.318182</v>
      </c>
      <c r="L2677" s="4">
        <v>-27.38523</v>
      </c>
      <c r="M2677" s="4">
        <v>-28.554594999999999</v>
      </c>
      <c r="N2677" s="4" t="s">
        <v>2935</v>
      </c>
      <c r="O2677" s="4" t="s">
        <v>2935</v>
      </c>
      <c r="P2677" s="4" t="s">
        <v>2924</v>
      </c>
      <c r="Q2677" s="4" t="s">
        <v>2924</v>
      </c>
      <c r="R2677" s="4" t="s">
        <v>2935</v>
      </c>
      <c r="S2677" s="3" t="s">
        <v>7463</v>
      </c>
      <c r="T2677" s="4">
        <v>18.190000000000001</v>
      </c>
      <c r="U2677" s="4">
        <v>974.92217218999997</v>
      </c>
      <c r="V2677" s="10">
        <v>1137.078172</v>
      </c>
      <c r="W2677" s="4" t="s">
        <v>2935</v>
      </c>
      <c r="X2677" s="4">
        <v>29.459900000000001</v>
      </c>
      <c r="Y2677" s="4">
        <v>17.0885</v>
      </c>
      <c r="Z2677" s="4" t="s">
        <v>2924</v>
      </c>
      <c r="AA2677" s="10" t="s">
        <v>2924</v>
      </c>
      <c r="AB2677" s="10" t="s">
        <v>2924</v>
      </c>
      <c r="AC2677" s="4" t="s">
        <v>2924</v>
      </c>
      <c r="AD2677" s="4" t="s">
        <v>2924</v>
      </c>
      <c r="AE2677" s="4" t="s">
        <v>2924</v>
      </c>
      <c r="AF2677" s="4" t="s">
        <v>2924</v>
      </c>
      <c r="AG2677" s="4" t="s">
        <v>2924</v>
      </c>
      <c r="AH2677" s="4" t="s">
        <v>2924</v>
      </c>
      <c r="AI2677" s="4" t="s">
        <v>2924</v>
      </c>
      <c r="AJ2677" s="4" t="s">
        <v>2924</v>
      </c>
    </row>
    <row r="2678" spans="1:36" hidden="1" x14ac:dyDescent="0.3">
      <c r="A2678" s="1" t="s">
        <v>2672</v>
      </c>
      <c r="B2678" s="2">
        <v>8394782</v>
      </c>
      <c r="C2678" s="3" t="s">
        <v>2919</v>
      </c>
      <c r="D2678" s="4">
        <v>2141.3473104599998</v>
      </c>
      <c r="E2678" s="3" t="s">
        <v>2937</v>
      </c>
      <c r="F2678" s="3" t="s">
        <v>2967</v>
      </c>
      <c r="G2678" s="3" t="s">
        <v>3087</v>
      </c>
      <c r="H2678" s="3" t="s">
        <v>3088</v>
      </c>
      <c r="I2678" s="3" t="s">
        <v>3934</v>
      </c>
      <c r="J2678" s="4">
        <v>12.421053000000001</v>
      </c>
      <c r="K2678" s="4">
        <v>67.924527999999995</v>
      </c>
      <c r="L2678" s="4">
        <v>59.402985000000001</v>
      </c>
      <c r="M2678" s="4">
        <v>7.4446680000000001</v>
      </c>
      <c r="N2678" s="4">
        <v>25.797101000000001</v>
      </c>
      <c r="O2678" s="4">
        <v>17.54655</v>
      </c>
      <c r="P2678" s="4">
        <v>5.2012989999999997</v>
      </c>
      <c r="Q2678" s="4">
        <v>27.999593999999998</v>
      </c>
      <c r="R2678" s="4">
        <v>19.628636</v>
      </c>
      <c r="S2678" s="3" t="s">
        <v>7464</v>
      </c>
      <c r="T2678" s="4">
        <v>16.02</v>
      </c>
      <c r="U2678" s="4">
        <v>2141.3473104599998</v>
      </c>
      <c r="V2678" s="10">
        <v>1909.6283100000001</v>
      </c>
      <c r="W2678" s="4" t="s">
        <v>2935</v>
      </c>
      <c r="X2678" s="4">
        <v>17.79</v>
      </c>
      <c r="Y2678" s="5" t="s">
        <v>7465</v>
      </c>
      <c r="Z2678" s="4">
        <v>25.797101000000001</v>
      </c>
      <c r="AA2678" s="10">
        <v>14.0010487676</v>
      </c>
      <c r="AB2678" s="10">
        <v>15.631098274899999</v>
      </c>
      <c r="AC2678" s="4">
        <v>2.5068109999999999</v>
      </c>
      <c r="AD2678" s="4">
        <v>2.5098558089762002</v>
      </c>
      <c r="AE2678" s="4">
        <v>2.5159653394285</v>
      </c>
      <c r="AF2678" s="4">
        <v>27.999593999999998</v>
      </c>
      <c r="AG2678" s="4">
        <v>10.666538810857199</v>
      </c>
      <c r="AH2678" s="4">
        <v>12.1518829857706</v>
      </c>
      <c r="AI2678" s="4">
        <v>5.2012989999999997</v>
      </c>
      <c r="AJ2678" s="4">
        <v>7.3452539999999997</v>
      </c>
    </row>
    <row r="2679" spans="1:36" hidden="1" x14ac:dyDescent="0.3">
      <c r="A2679" s="1" t="s">
        <v>2673</v>
      </c>
      <c r="B2679" s="2">
        <v>4157028</v>
      </c>
      <c r="C2679" s="3" t="s">
        <v>2971</v>
      </c>
      <c r="D2679" s="4">
        <v>3480.4934994599998</v>
      </c>
      <c r="E2679" s="3" t="s">
        <v>3098</v>
      </c>
      <c r="F2679" s="3" t="s">
        <v>3098</v>
      </c>
      <c r="G2679" s="3" t="s">
        <v>3099</v>
      </c>
      <c r="H2679" s="3" t="s">
        <v>3100</v>
      </c>
      <c r="I2679" s="3" t="s">
        <v>3935</v>
      </c>
      <c r="J2679" s="4">
        <v>31.36646</v>
      </c>
      <c r="K2679" s="4">
        <v>78.105262999999994</v>
      </c>
      <c r="L2679" s="4">
        <v>6.2814069999999997</v>
      </c>
      <c r="M2679" s="4">
        <v>14.016173</v>
      </c>
      <c r="N2679" s="4" t="s">
        <v>2924</v>
      </c>
      <c r="O2679" s="4" t="s">
        <v>2924</v>
      </c>
      <c r="P2679" s="4">
        <v>4.4620249999999997</v>
      </c>
      <c r="Q2679" s="4" t="s">
        <v>2924</v>
      </c>
      <c r="R2679" s="4" t="s">
        <v>2924</v>
      </c>
      <c r="S2679" s="3" t="s">
        <v>7466</v>
      </c>
      <c r="T2679" s="4">
        <v>8.4600000000000009</v>
      </c>
      <c r="U2679" s="4">
        <v>3480.4934994599998</v>
      </c>
      <c r="V2679" s="10">
        <v>3326.8294989999999</v>
      </c>
      <c r="W2679" s="4" t="s">
        <v>2935</v>
      </c>
      <c r="X2679" s="4">
        <v>8.67</v>
      </c>
      <c r="Y2679" s="5" t="s">
        <v>4265</v>
      </c>
      <c r="Z2679" s="4" t="s">
        <v>2924</v>
      </c>
      <c r="AA2679" s="10" t="s">
        <v>2924</v>
      </c>
      <c r="AB2679" s="10" t="s">
        <v>2924</v>
      </c>
      <c r="AC2679" s="4" t="s">
        <v>2924</v>
      </c>
      <c r="AD2679" s="4">
        <v>28.903818410078198</v>
      </c>
      <c r="AE2679" s="4">
        <v>28.903818410078198</v>
      </c>
      <c r="AF2679" s="4" t="s">
        <v>2924</v>
      </c>
      <c r="AG2679" s="4">
        <v>136.345471270492</v>
      </c>
      <c r="AH2679" s="4">
        <v>136.345471270492</v>
      </c>
      <c r="AI2679" s="4">
        <v>4.4620249999999997</v>
      </c>
      <c r="AJ2679" s="4">
        <v>4.4620249999999997</v>
      </c>
    </row>
    <row r="2680" spans="1:36" hidden="1" x14ac:dyDescent="0.3">
      <c r="A2680" s="1" t="s">
        <v>2674</v>
      </c>
      <c r="B2680" s="2">
        <v>4546387</v>
      </c>
      <c r="C2680" s="3" t="s">
        <v>2936</v>
      </c>
      <c r="D2680" s="4">
        <v>2865.7974136500002</v>
      </c>
      <c r="E2680" s="3" t="s">
        <v>2977</v>
      </c>
      <c r="F2680" s="3" t="s">
        <v>2978</v>
      </c>
      <c r="G2680" s="3" t="s">
        <v>2979</v>
      </c>
      <c r="H2680" s="3" t="s">
        <v>2979</v>
      </c>
      <c r="I2680" s="3" t="s">
        <v>2980</v>
      </c>
      <c r="J2680" s="4">
        <v>36.363636</v>
      </c>
      <c r="K2680" s="4">
        <v>13.389328000000001</v>
      </c>
      <c r="L2680" s="4">
        <v>4.6511630000000004</v>
      </c>
      <c r="M2680" s="4">
        <v>0</v>
      </c>
      <c r="N2680" s="4">
        <v>10.291479820627799</v>
      </c>
      <c r="O2680" s="4">
        <v>17.037862000000001</v>
      </c>
      <c r="P2680" s="4">
        <v>2.2847189999999999</v>
      </c>
      <c r="Q2680" s="4">
        <v>18.087160000000001</v>
      </c>
      <c r="R2680" s="4">
        <v>20.977544999999999</v>
      </c>
      <c r="S2680" s="3" t="s">
        <v>7467</v>
      </c>
      <c r="T2680" s="4">
        <v>22.95</v>
      </c>
      <c r="U2680" s="4">
        <v>2865.7974136500002</v>
      </c>
      <c r="V2680" s="10">
        <v>4454.8674129999999</v>
      </c>
      <c r="W2680" s="4">
        <v>2.9629629629629601</v>
      </c>
      <c r="X2680" s="4">
        <v>23.85</v>
      </c>
      <c r="Y2680" s="4">
        <v>15.805</v>
      </c>
      <c r="Z2680" s="4">
        <v>10.408163</v>
      </c>
      <c r="AA2680" s="10">
        <v>45.9</v>
      </c>
      <c r="AB2680" s="10" t="s">
        <v>2935</v>
      </c>
      <c r="AC2680" s="4">
        <v>10.236815</v>
      </c>
      <c r="AD2680" s="4">
        <v>10.1491720102338</v>
      </c>
      <c r="AE2680" s="4">
        <v>10.1242844906345</v>
      </c>
      <c r="AF2680" s="4">
        <v>18.087160000000001</v>
      </c>
      <c r="AG2680" s="4">
        <v>17.576076149481999</v>
      </c>
      <c r="AH2680" s="4">
        <v>18.0206522133094</v>
      </c>
      <c r="AI2680" s="4">
        <v>2.2847189999999999</v>
      </c>
      <c r="AJ2680" s="4">
        <v>2.4953789999999998</v>
      </c>
    </row>
    <row r="2681" spans="1:36" hidden="1" x14ac:dyDescent="0.3">
      <c r="A2681" s="1" t="s">
        <v>2675</v>
      </c>
      <c r="B2681" s="2">
        <v>4910609</v>
      </c>
      <c r="C2681" s="3" t="s">
        <v>2919</v>
      </c>
      <c r="D2681" s="4">
        <v>3596.3058313400002</v>
      </c>
      <c r="E2681" s="3" t="s">
        <v>2925</v>
      </c>
      <c r="F2681" s="3" t="s">
        <v>2926</v>
      </c>
      <c r="G2681" s="3" t="s">
        <v>2927</v>
      </c>
      <c r="H2681" s="3" t="s">
        <v>2965</v>
      </c>
      <c r="I2681" s="3" t="s">
        <v>2966</v>
      </c>
      <c r="J2681" s="4">
        <v>19.754224000000001</v>
      </c>
      <c r="K2681" s="4">
        <v>3.918955</v>
      </c>
      <c r="L2681" s="4">
        <v>8.0676459999999999</v>
      </c>
      <c r="M2681" s="4">
        <v>1.988488</v>
      </c>
      <c r="N2681" s="4">
        <v>11.916845</v>
      </c>
      <c r="O2681" s="4">
        <v>14.969277999999999</v>
      </c>
      <c r="P2681" s="4">
        <v>1.6044449999999999</v>
      </c>
      <c r="Q2681" s="4">
        <v>4.2252070000000002</v>
      </c>
      <c r="R2681" s="4">
        <v>18.598752000000001</v>
      </c>
      <c r="S2681" s="3" t="s">
        <v>7468</v>
      </c>
      <c r="T2681" s="4">
        <v>38.979999999999997</v>
      </c>
      <c r="U2681" s="4">
        <v>3596.3058313400002</v>
      </c>
      <c r="V2681" s="10">
        <v>3946.2018309999999</v>
      </c>
      <c r="W2681" s="4" t="s">
        <v>2935</v>
      </c>
      <c r="X2681" s="4">
        <v>48.9</v>
      </c>
      <c r="Y2681" s="4">
        <v>31.41</v>
      </c>
      <c r="Z2681" s="4">
        <v>11.916845</v>
      </c>
      <c r="AA2681" s="10">
        <v>10.247916502300001</v>
      </c>
      <c r="AB2681" s="10">
        <v>10.5872990436</v>
      </c>
      <c r="AC2681" s="4">
        <v>0.74175899999999995</v>
      </c>
      <c r="AD2681" s="4">
        <v>0.70234603096720005</v>
      </c>
      <c r="AE2681" s="4">
        <v>0.72271755693049999</v>
      </c>
      <c r="AF2681" s="4">
        <v>4.2252070000000002</v>
      </c>
      <c r="AG2681" s="4">
        <v>6.5414784626289002</v>
      </c>
      <c r="AH2681" s="4">
        <v>7.2063749288393</v>
      </c>
      <c r="AI2681" s="4">
        <v>1.6044449999999999</v>
      </c>
      <c r="AJ2681" s="4">
        <v>1.6044449999999999</v>
      </c>
    </row>
    <row r="2682" spans="1:36" hidden="1" x14ac:dyDescent="0.3">
      <c r="A2682" s="1" t="s">
        <v>2676</v>
      </c>
      <c r="B2682" s="2">
        <v>5260219</v>
      </c>
      <c r="C2682" s="3" t="s">
        <v>2941</v>
      </c>
      <c r="D2682" s="4">
        <v>502.59502074</v>
      </c>
      <c r="E2682" s="3" t="s">
        <v>2920</v>
      </c>
      <c r="F2682" s="3" t="s">
        <v>2921</v>
      </c>
      <c r="G2682" s="3" t="s">
        <v>2942</v>
      </c>
      <c r="H2682" s="3" t="s">
        <v>2942</v>
      </c>
      <c r="I2682" s="3" t="s">
        <v>3270</v>
      </c>
      <c r="J2682" s="4">
        <v>-8.0308879999999991</v>
      </c>
      <c r="K2682" s="4">
        <v>-17.577855</v>
      </c>
      <c r="L2682" s="4">
        <v>-4.4907779999999997</v>
      </c>
      <c r="M2682" s="4">
        <v>6.4343159999999999</v>
      </c>
      <c r="N2682" s="4" t="s">
        <v>2924</v>
      </c>
      <c r="O2682" s="4" t="s">
        <v>2924</v>
      </c>
      <c r="P2682" s="4">
        <v>19.685949999999998</v>
      </c>
      <c r="Q2682" s="4" t="s">
        <v>2924</v>
      </c>
      <c r="R2682" s="4" t="s">
        <v>2924</v>
      </c>
      <c r="S2682" s="3" t="s">
        <v>7469</v>
      </c>
      <c r="T2682" s="4">
        <v>11.91</v>
      </c>
      <c r="U2682" s="4">
        <v>502.59502074</v>
      </c>
      <c r="V2682" s="10">
        <v>371.12502000000001</v>
      </c>
      <c r="W2682" s="4" t="s">
        <v>2935</v>
      </c>
      <c r="X2682" s="4">
        <v>20.7</v>
      </c>
      <c r="Y2682" s="5" t="s">
        <v>4404</v>
      </c>
      <c r="Z2682" s="4" t="s">
        <v>2924</v>
      </c>
      <c r="AA2682" s="10" t="s">
        <v>2924</v>
      </c>
      <c r="AB2682" s="10" t="s">
        <v>2924</v>
      </c>
      <c r="AC2682" s="4">
        <v>4.1530050000000003</v>
      </c>
      <c r="AD2682" s="4">
        <v>3.3630866541311</v>
      </c>
      <c r="AE2682" s="4">
        <v>4.0360672410668998</v>
      </c>
      <c r="AF2682" s="4" t="s">
        <v>2924</v>
      </c>
      <c r="AG2682" s="4" t="s">
        <v>2924</v>
      </c>
      <c r="AH2682" s="4" t="s">
        <v>2924</v>
      </c>
      <c r="AI2682" s="4">
        <v>19.685949999999998</v>
      </c>
      <c r="AJ2682" s="4">
        <v>19.685949999999998</v>
      </c>
    </row>
    <row r="2683" spans="1:36" hidden="1" x14ac:dyDescent="0.3">
      <c r="A2683" s="1" t="s">
        <v>2677</v>
      </c>
      <c r="B2683" s="2">
        <v>4912674</v>
      </c>
      <c r="C2683" s="3" t="s">
        <v>2936</v>
      </c>
      <c r="D2683" s="4">
        <v>16172.933177270001</v>
      </c>
      <c r="E2683" s="3" t="s">
        <v>3007</v>
      </c>
      <c r="F2683" s="3" t="s">
        <v>3075</v>
      </c>
      <c r="G2683" s="3" t="s">
        <v>3075</v>
      </c>
      <c r="H2683" s="3" t="s">
        <v>3788</v>
      </c>
      <c r="I2683" s="3" t="s">
        <v>3789</v>
      </c>
      <c r="J2683" s="4">
        <v>60.606060999999997</v>
      </c>
      <c r="K2683" s="4">
        <v>18.886986</v>
      </c>
      <c r="L2683" s="4">
        <v>11.731574</v>
      </c>
      <c r="M2683" s="4">
        <v>7.3604450000000003</v>
      </c>
      <c r="N2683" s="4" t="s">
        <v>2935</v>
      </c>
      <c r="O2683" s="4" t="s">
        <v>2935</v>
      </c>
      <c r="P2683" s="4" t="s">
        <v>2935</v>
      </c>
      <c r="Q2683" s="4" t="s">
        <v>2935</v>
      </c>
      <c r="R2683" s="4" t="s">
        <v>2935</v>
      </c>
      <c r="S2683" s="3" t="s">
        <v>7470</v>
      </c>
      <c r="T2683" s="4">
        <v>69.430000000000007</v>
      </c>
      <c r="U2683" s="4">
        <v>16172.933177270001</v>
      </c>
      <c r="V2683" s="10">
        <v>21059.933176999999</v>
      </c>
      <c r="W2683" s="4" t="s">
        <v>2935</v>
      </c>
      <c r="X2683" s="4">
        <v>69.69</v>
      </c>
      <c r="Y2683" s="4">
        <v>42.8</v>
      </c>
      <c r="Z2683" s="4" t="s">
        <v>2935</v>
      </c>
      <c r="AA2683" s="10">
        <v>18.975648418900001</v>
      </c>
      <c r="AB2683" s="10">
        <v>22.257128660500001</v>
      </c>
      <c r="AC2683" s="4" t="s">
        <v>2935</v>
      </c>
      <c r="AD2683" s="4">
        <v>0.5351032485121</v>
      </c>
      <c r="AE2683" s="4">
        <v>0.5562401883086</v>
      </c>
      <c r="AF2683" s="4" t="s">
        <v>2935</v>
      </c>
      <c r="AG2683" s="4">
        <v>11.210006499269401</v>
      </c>
      <c r="AH2683" s="4">
        <v>12.144766220899101</v>
      </c>
      <c r="AI2683" s="4" t="s">
        <v>2935</v>
      </c>
      <c r="AJ2683" s="4" t="s">
        <v>2935</v>
      </c>
    </row>
    <row r="2684" spans="1:36" hidden="1" x14ac:dyDescent="0.3">
      <c r="A2684" s="1" t="s">
        <v>2678</v>
      </c>
      <c r="B2684" s="2">
        <v>4290950</v>
      </c>
      <c r="C2684" s="3" t="s">
        <v>2936</v>
      </c>
      <c r="D2684" s="4">
        <v>2775.7815987600002</v>
      </c>
      <c r="E2684" s="3" t="s">
        <v>3098</v>
      </c>
      <c r="F2684" s="3" t="s">
        <v>3098</v>
      </c>
      <c r="G2684" s="3" t="s">
        <v>3184</v>
      </c>
      <c r="H2684" s="3" t="s">
        <v>3185</v>
      </c>
      <c r="I2684" s="3" t="s">
        <v>3186</v>
      </c>
      <c r="J2684" s="4">
        <v>-1.6583749999999999</v>
      </c>
      <c r="K2684" s="4">
        <v>8.6080590000000008</v>
      </c>
      <c r="L2684" s="4">
        <v>9.1076359999999994</v>
      </c>
      <c r="M2684" s="4">
        <v>3.8074400000000002</v>
      </c>
      <c r="N2684" s="4">
        <v>42.131439</v>
      </c>
      <c r="O2684" s="4">
        <v>169.42857100000001</v>
      </c>
      <c r="P2684" s="4" t="s">
        <v>2924</v>
      </c>
      <c r="Q2684" s="4">
        <v>9.8410910000000005</v>
      </c>
      <c r="R2684" s="4">
        <v>34.763815000000001</v>
      </c>
      <c r="S2684" s="3" t="s">
        <v>7471</v>
      </c>
      <c r="T2684" s="4">
        <v>23.72</v>
      </c>
      <c r="U2684" s="4">
        <v>2775.7815987600002</v>
      </c>
      <c r="V2684" s="10">
        <v>5489.5105979999998</v>
      </c>
      <c r="W2684" s="4">
        <v>8.8532883642495808</v>
      </c>
      <c r="X2684" s="4">
        <v>28.47</v>
      </c>
      <c r="Y2684" s="4">
        <v>21.06</v>
      </c>
      <c r="Z2684" s="4">
        <v>42.131439</v>
      </c>
      <c r="AA2684" s="10">
        <v>24.734098018699999</v>
      </c>
      <c r="AB2684" s="10">
        <v>28.47812515</v>
      </c>
      <c r="AC2684" s="4">
        <v>5.9052009999999999</v>
      </c>
      <c r="AD2684" s="4">
        <v>5.5033002173546004</v>
      </c>
      <c r="AE2684" s="4">
        <v>5.7914925728405002</v>
      </c>
      <c r="AF2684" s="4">
        <v>9.8410910000000005</v>
      </c>
      <c r="AG2684" s="4">
        <v>9.1445069147130997</v>
      </c>
      <c r="AH2684" s="4">
        <v>9.5684270336380006</v>
      </c>
      <c r="AI2684" s="4" t="s">
        <v>2924</v>
      </c>
      <c r="AJ2684" s="4" t="s">
        <v>2924</v>
      </c>
    </row>
    <row r="2685" spans="1:36" hidden="1" x14ac:dyDescent="0.3">
      <c r="A2685" s="1" t="s">
        <v>2679</v>
      </c>
      <c r="B2685" s="2">
        <v>4910209</v>
      </c>
      <c r="C2685" s="3" t="s">
        <v>2936</v>
      </c>
      <c r="D2685" s="4">
        <v>760.47692280000001</v>
      </c>
      <c r="E2685" s="3" t="s">
        <v>3007</v>
      </c>
      <c r="F2685" s="3" t="s">
        <v>3256</v>
      </c>
      <c r="G2685" s="3" t="s">
        <v>3257</v>
      </c>
      <c r="H2685" s="3" t="s">
        <v>3257</v>
      </c>
      <c r="I2685" s="3" t="s">
        <v>3051</v>
      </c>
      <c r="J2685" s="4">
        <v>-15.394401999999999</v>
      </c>
      <c r="K2685" s="4">
        <v>1.1663289999999999</v>
      </c>
      <c r="L2685" s="4">
        <v>15.719258</v>
      </c>
      <c r="M2685" s="4">
        <v>-1.0907290000000001</v>
      </c>
      <c r="N2685" s="4">
        <v>14.093959999999999</v>
      </c>
      <c r="O2685" s="4">
        <v>11.622488000000001</v>
      </c>
      <c r="P2685" s="4">
        <v>1.4262729999999999</v>
      </c>
      <c r="Q2685" s="4">
        <v>3.781514</v>
      </c>
      <c r="R2685" s="4">
        <v>5.5455639999999997</v>
      </c>
      <c r="S2685" s="3" t="s">
        <v>7472</v>
      </c>
      <c r="T2685" s="4">
        <v>39.9</v>
      </c>
      <c r="U2685" s="4">
        <v>760.47692280000001</v>
      </c>
      <c r="V2685" s="10">
        <v>395.58792199999999</v>
      </c>
      <c r="W2685" s="4" t="s">
        <v>2935</v>
      </c>
      <c r="X2685" s="4">
        <v>54.81</v>
      </c>
      <c r="Y2685" s="4">
        <v>34.15</v>
      </c>
      <c r="Z2685" s="4">
        <v>14.093959999999999</v>
      </c>
      <c r="AA2685" s="10">
        <v>17.124463519300001</v>
      </c>
      <c r="AB2685" s="10">
        <v>16.285714285699999</v>
      </c>
      <c r="AC2685" s="4">
        <v>0.45893299999999998</v>
      </c>
      <c r="AD2685" s="4">
        <v>0.47044823216780002</v>
      </c>
      <c r="AE2685" s="4">
        <v>0.4655511871859</v>
      </c>
      <c r="AF2685" s="4">
        <v>3.781514</v>
      </c>
      <c r="AG2685" s="4">
        <v>4.3808186267996003</v>
      </c>
      <c r="AH2685" s="4">
        <v>3.9440470787636999</v>
      </c>
      <c r="AI2685" s="4">
        <v>1.4262729999999999</v>
      </c>
      <c r="AJ2685" s="4">
        <v>1.562378</v>
      </c>
    </row>
    <row r="2686" spans="1:36" hidden="1" x14ac:dyDescent="0.3">
      <c r="A2686" s="1" t="s">
        <v>2680</v>
      </c>
      <c r="B2686" s="2">
        <v>11139662</v>
      </c>
      <c r="C2686" s="3" t="s">
        <v>2936</v>
      </c>
      <c r="D2686" s="4">
        <v>1411.3919682000001</v>
      </c>
      <c r="E2686" s="3" t="s">
        <v>3007</v>
      </c>
      <c r="F2686" s="3" t="s">
        <v>3008</v>
      </c>
      <c r="G2686" s="3" t="s">
        <v>3009</v>
      </c>
      <c r="H2686" s="3" t="s">
        <v>3010</v>
      </c>
      <c r="I2686" s="3" t="s">
        <v>3936</v>
      </c>
      <c r="J2686" s="4">
        <v>27.707243999999999</v>
      </c>
      <c r="K2686" s="4">
        <v>0.94450999999999996</v>
      </c>
      <c r="L2686" s="4">
        <v>2.0895519999999999</v>
      </c>
      <c r="M2686" s="4">
        <v>4.9079759999999997</v>
      </c>
      <c r="N2686" s="4" t="s">
        <v>2924</v>
      </c>
      <c r="O2686" s="4">
        <v>53.943218000000002</v>
      </c>
      <c r="P2686" s="4">
        <v>2.0582569999999998</v>
      </c>
      <c r="Q2686" s="4">
        <v>18.650047000000001</v>
      </c>
      <c r="R2686" s="4">
        <v>18.858805</v>
      </c>
      <c r="S2686" s="3" t="s">
        <v>7473</v>
      </c>
      <c r="T2686" s="4">
        <v>17.100000000000001</v>
      </c>
      <c r="U2686" s="4">
        <v>1411.3919682000001</v>
      </c>
      <c r="V2686" s="10">
        <v>2913.8739679999999</v>
      </c>
      <c r="W2686" s="4">
        <v>1.3801169590643301</v>
      </c>
      <c r="X2686" s="4">
        <v>20.04</v>
      </c>
      <c r="Y2686" s="5" t="s">
        <v>7474</v>
      </c>
      <c r="Z2686" s="4" t="s">
        <v>2924</v>
      </c>
      <c r="AA2686" s="10">
        <v>21.263367321499999</v>
      </c>
      <c r="AB2686" s="10">
        <v>23.205319582000001</v>
      </c>
      <c r="AC2686" s="5" t="s">
        <v>7475</v>
      </c>
      <c r="AD2686" s="4">
        <v>1.9996878650069001</v>
      </c>
      <c r="AE2686" s="4">
        <v>2.047774500619</v>
      </c>
      <c r="AF2686" s="4">
        <v>18.650047000000001</v>
      </c>
      <c r="AG2686" s="4">
        <v>13.542848973506199</v>
      </c>
      <c r="AH2686" s="4">
        <v>14.587028897182901</v>
      </c>
      <c r="AI2686" s="4">
        <v>2.0582569999999998</v>
      </c>
      <c r="AJ2686" s="4" t="s">
        <v>2924</v>
      </c>
    </row>
    <row r="2687" spans="1:36" hidden="1" x14ac:dyDescent="0.3">
      <c r="A2687" s="1" t="s">
        <v>2681</v>
      </c>
      <c r="B2687" s="2">
        <v>4106316</v>
      </c>
      <c r="C2687" s="3" t="s">
        <v>2936</v>
      </c>
      <c r="D2687" s="4">
        <v>971.17099544999996</v>
      </c>
      <c r="E2687" s="3" t="s">
        <v>2930</v>
      </c>
      <c r="F2687" s="3" t="s">
        <v>2954</v>
      </c>
      <c r="G2687" s="3" t="s">
        <v>2954</v>
      </c>
      <c r="H2687" s="3" t="s">
        <v>3493</v>
      </c>
      <c r="I2687" s="3" t="s">
        <v>3820</v>
      </c>
      <c r="J2687" s="5" t="s">
        <v>3937</v>
      </c>
      <c r="K2687" s="4">
        <v>-34.574468000000003</v>
      </c>
      <c r="L2687" s="4">
        <v>-8.8888890000000007</v>
      </c>
      <c r="M2687" s="4">
        <v>5.4888510000000004</v>
      </c>
      <c r="N2687" s="4" t="s">
        <v>2924</v>
      </c>
      <c r="O2687" s="4" t="s">
        <v>2924</v>
      </c>
      <c r="P2687" s="4">
        <v>5.8293840000000001</v>
      </c>
      <c r="Q2687" s="4">
        <v>46.636664000000003</v>
      </c>
      <c r="R2687" s="4" t="s">
        <v>2924</v>
      </c>
      <c r="S2687" s="3" t="s">
        <v>7476</v>
      </c>
      <c r="T2687" s="5" t="s">
        <v>4097</v>
      </c>
      <c r="U2687" s="4">
        <v>971.17099544999996</v>
      </c>
      <c r="V2687" s="10">
        <v>14573.490995</v>
      </c>
      <c r="W2687" s="4">
        <v>6.5040650406504099</v>
      </c>
      <c r="X2687" s="4">
        <v>9.74</v>
      </c>
      <c r="Y2687" s="4">
        <v>5.42</v>
      </c>
      <c r="Z2687" s="4" t="s">
        <v>2924</v>
      </c>
      <c r="AA2687" s="10">
        <v>15.6170644997</v>
      </c>
      <c r="AB2687" s="10">
        <v>30.5226065809</v>
      </c>
      <c r="AC2687" s="4">
        <v>5.3432329999999997</v>
      </c>
      <c r="AD2687" s="4">
        <v>5.5820048458734002</v>
      </c>
      <c r="AE2687" s="4">
        <v>6.7377452238991999</v>
      </c>
      <c r="AF2687" s="4">
        <v>46.636664000000003</v>
      </c>
      <c r="AG2687" s="4">
        <v>14.008257793050401</v>
      </c>
      <c r="AH2687" s="4">
        <v>27.4608837290371</v>
      </c>
      <c r="AI2687" s="4">
        <v>5.8293840000000001</v>
      </c>
      <c r="AJ2687" s="4" t="s">
        <v>2924</v>
      </c>
    </row>
    <row r="2688" spans="1:36" hidden="1" x14ac:dyDescent="0.3">
      <c r="A2688" s="1" t="s">
        <v>2682</v>
      </c>
      <c r="B2688" s="2">
        <v>10712991</v>
      </c>
      <c r="C2688" s="3" t="s">
        <v>2919</v>
      </c>
      <c r="D2688" s="4">
        <v>1185.9365908699999</v>
      </c>
      <c r="E2688" s="3" t="s">
        <v>2925</v>
      </c>
      <c r="F2688" s="3" t="s">
        <v>2926</v>
      </c>
      <c r="G2688" s="3" t="s">
        <v>2927</v>
      </c>
      <c r="H2688" s="3" t="s">
        <v>3026</v>
      </c>
      <c r="I2688" s="3" t="s">
        <v>3199</v>
      </c>
      <c r="J2688" s="4">
        <v>-46.068376000000001</v>
      </c>
      <c r="K2688" s="4">
        <v>289.02589399999999</v>
      </c>
      <c r="L2688" s="4">
        <v>14.727273</v>
      </c>
      <c r="M2688" s="4">
        <v>39.601770000000002</v>
      </c>
      <c r="N2688" s="4" t="s">
        <v>2924</v>
      </c>
      <c r="O2688" s="4" t="s">
        <v>2935</v>
      </c>
      <c r="P2688" s="4" t="s">
        <v>2924</v>
      </c>
      <c r="Q2688" s="4" t="s">
        <v>2924</v>
      </c>
      <c r="R2688" s="4" t="s">
        <v>2935</v>
      </c>
      <c r="S2688" s="3" t="s">
        <v>7477</v>
      </c>
      <c r="T2688" s="4">
        <v>6.31</v>
      </c>
      <c r="U2688" s="4">
        <v>1185.9365908699999</v>
      </c>
      <c r="V2688" s="10">
        <v>1416.5638200000001</v>
      </c>
      <c r="W2688" s="4" t="s">
        <v>2935</v>
      </c>
      <c r="X2688" s="5" t="s">
        <v>7478</v>
      </c>
      <c r="Y2688" s="4">
        <v>1.41</v>
      </c>
      <c r="Z2688" s="4" t="s">
        <v>2924</v>
      </c>
      <c r="AA2688" s="10" t="s">
        <v>2924</v>
      </c>
      <c r="AB2688" s="10" t="s">
        <v>2924</v>
      </c>
      <c r="AC2688" s="4">
        <v>6.9231889999999998</v>
      </c>
      <c r="AD2688" s="4">
        <v>3.6476136339854999</v>
      </c>
      <c r="AE2688" s="4">
        <v>3.6476136339854999</v>
      </c>
      <c r="AF2688" s="4" t="s">
        <v>2924</v>
      </c>
      <c r="AG2688" s="4" t="s">
        <v>2924</v>
      </c>
      <c r="AH2688" s="4" t="s">
        <v>2924</v>
      </c>
      <c r="AI2688" s="4" t="s">
        <v>2924</v>
      </c>
      <c r="AJ2688" s="4" t="s">
        <v>2924</v>
      </c>
    </row>
    <row r="2689" spans="1:36" hidden="1" x14ac:dyDescent="0.3">
      <c r="A2689" s="1" t="s">
        <v>2683</v>
      </c>
      <c r="B2689" s="2">
        <v>4004426</v>
      </c>
      <c r="C2689" s="3" t="s">
        <v>2936</v>
      </c>
      <c r="D2689" s="4">
        <v>7685.1502497000001</v>
      </c>
      <c r="E2689" s="3" t="s">
        <v>2925</v>
      </c>
      <c r="F2689" s="3" t="s">
        <v>2997</v>
      </c>
      <c r="G2689" s="3" t="s">
        <v>3128</v>
      </c>
      <c r="H2689" s="3" t="s">
        <v>3129</v>
      </c>
      <c r="I2689" s="3" t="s">
        <v>3343</v>
      </c>
      <c r="J2689" s="4">
        <v>18.987342000000002</v>
      </c>
      <c r="K2689" s="4">
        <v>18.915662999999999</v>
      </c>
      <c r="L2689" s="4">
        <v>11.023622</v>
      </c>
      <c r="M2689" s="4">
        <v>-2.0833330000000001</v>
      </c>
      <c r="N2689" s="4" t="s">
        <v>2924</v>
      </c>
      <c r="O2689" s="4">
        <v>12.694534000000001</v>
      </c>
      <c r="P2689" s="4">
        <v>5.4636040000000001</v>
      </c>
      <c r="Q2689" s="4">
        <v>10.771905</v>
      </c>
      <c r="R2689" s="4" t="s">
        <v>2924</v>
      </c>
      <c r="S2689" s="3" t="s">
        <v>7479</v>
      </c>
      <c r="T2689" s="4">
        <v>19.739999999999998</v>
      </c>
      <c r="U2689" s="4">
        <v>7685.1502497000001</v>
      </c>
      <c r="V2689" s="10">
        <v>14571.113249</v>
      </c>
      <c r="W2689" s="4">
        <v>1.8237082066869299</v>
      </c>
      <c r="X2689" s="4">
        <v>23.09</v>
      </c>
      <c r="Y2689" s="4">
        <v>11</v>
      </c>
      <c r="Z2689" s="4" t="s">
        <v>2924</v>
      </c>
      <c r="AA2689" s="10">
        <v>27.481553668299998</v>
      </c>
      <c r="AB2689" s="10">
        <v>40.649067171799999</v>
      </c>
      <c r="AC2689" s="4">
        <v>1.4436150000000001</v>
      </c>
      <c r="AD2689" s="4">
        <v>1.5091729627618</v>
      </c>
      <c r="AE2689" s="4">
        <v>1.5249248647803</v>
      </c>
      <c r="AF2689" s="4">
        <v>10.771905</v>
      </c>
      <c r="AG2689" s="4">
        <v>20.077132252447701</v>
      </c>
      <c r="AH2689" s="4">
        <v>22.441559296296301</v>
      </c>
      <c r="AI2689" s="4">
        <v>5.4636040000000001</v>
      </c>
      <c r="AJ2689" s="4" t="s">
        <v>2924</v>
      </c>
    </row>
    <row r="2690" spans="1:36" hidden="1" x14ac:dyDescent="0.3">
      <c r="A2690" s="1" t="s">
        <v>2684</v>
      </c>
      <c r="B2690" s="2">
        <v>4649403</v>
      </c>
      <c r="C2690" s="3" t="s">
        <v>2936</v>
      </c>
      <c r="D2690" s="4">
        <v>1915.4061380999999</v>
      </c>
      <c r="E2690" s="3" t="s">
        <v>2937</v>
      </c>
      <c r="F2690" s="3" t="s">
        <v>2938</v>
      </c>
      <c r="G2690" s="3" t="s">
        <v>2952</v>
      </c>
      <c r="H2690" s="3" t="s">
        <v>2952</v>
      </c>
      <c r="I2690" s="3" t="s">
        <v>3205</v>
      </c>
      <c r="J2690" s="4">
        <v>36.566156999999997</v>
      </c>
      <c r="K2690" s="4">
        <v>9.9456520000000008</v>
      </c>
      <c r="L2690" s="4">
        <v>-3.252033</v>
      </c>
      <c r="M2690" s="4">
        <v>6.5484549999999997</v>
      </c>
      <c r="N2690" s="4">
        <v>215.97864799999999</v>
      </c>
      <c r="O2690" s="4">
        <v>29.432590000000001</v>
      </c>
      <c r="P2690" s="4">
        <v>1.910293</v>
      </c>
      <c r="Q2690" s="4">
        <v>8.1481650000000005</v>
      </c>
      <c r="R2690" s="4">
        <v>17.845219</v>
      </c>
      <c r="S2690" s="3" t="s">
        <v>7480</v>
      </c>
      <c r="T2690" s="4">
        <v>60.69</v>
      </c>
      <c r="U2690" s="4">
        <v>1915.4061380999999</v>
      </c>
      <c r="V2690" s="10">
        <v>3005.9111379999999</v>
      </c>
      <c r="W2690" s="4" t="s">
        <v>2935</v>
      </c>
      <c r="X2690" s="4">
        <v>69.75</v>
      </c>
      <c r="Y2690" s="4">
        <v>37.036700000000003</v>
      </c>
      <c r="Z2690" s="4">
        <v>215.97864799999999</v>
      </c>
      <c r="AA2690" s="10">
        <v>13.530867500499999</v>
      </c>
      <c r="AB2690" s="10">
        <v>14.6182138753</v>
      </c>
      <c r="AC2690" s="4">
        <v>0.71489100000000005</v>
      </c>
      <c r="AD2690" s="4">
        <v>0.68362737449559996</v>
      </c>
      <c r="AE2690" s="4">
        <v>0.70629359302259997</v>
      </c>
      <c r="AF2690" s="4">
        <v>8.1481650000000005</v>
      </c>
      <c r="AG2690" s="4">
        <v>9.1971927171746</v>
      </c>
      <c r="AH2690" s="4">
        <v>9.7005429947487993</v>
      </c>
      <c r="AI2690" s="4">
        <v>1.910293</v>
      </c>
      <c r="AJ2690" s="4" t="s">
        <v>2924</v>
      </c>
    </row>
    <row r="2691" spans="1:36" hidden="1" x14ac:dyDescent="0.3">
      <c r="A2691" s="1" t="s">
        <v>2685</v>
      </c>
      <c r="B2691" s="2">
        <v>4281752</v>
      </c>
      <c r="C2691" s="3" t="s">
        <v>2936</v>
      </c>
      <c r="D2691" s="4">
        <v>561.25051183000005</v>
      </c>
      <c r="E2691" s="3" t="s">
        <v>3098</v>
      </c>
      <c r="F2691" s="3" t="s">
        <v>3098</v>
      </c>
      <c r="G2691" s="3" t="s">
        <v>3099</v>
      </c>
      <c r="H2691" s="3" t="s">
        <v>3158</v>
      </c>
      <c r="I2691" s="3" t="s">
        <v>3279</v>
      </c>
      <c r="J2691" s="4">
        <v>16.594828</v>
      </c>
      <c r="K2691" s="4">
        <v>-13.44</v>
      </c>
      <c r="L2691" s="4">
        <v>-8.3050850000000001</v>
      </c>
      <c r="M2691" s="4">
        <v>2.8517109999999999</v>
      </c>
      <c r="N2691" s="4">
        <v>6.2688300000000003</v>
      </c>
      <c r="O2691" s="4">
        <v>14.199475</v>
      </c>
      <c r="P2691" s="4">
        <v>1.1200829999999999</v>
      </c>
      <c r="Q2691" s="4">
        <v>1.668472</v>
      </c>
      <c r="R2691" s="4">
        <v>4.0610689999999998</v>
      </c>
      <c r="S2691" s="3" t="s">
        <v>7481</v>
      </c>
      <c r="T2691" s="4">
        <v>5.41</v>
      </c>
      <c r="U2691" s="4">
        <v>561.25051183000005</v>
      </c>
      <c r="V2691" s="10">
        <v>557.96251099999995</v>
      </c>
      <c r="W2691" s="4">
        <v>4.6210720887245804</v>
      </c>
      <c r="X2691" s="5" t="s">
        <v>7482</v>
      </c>
      <c r="Y2691" s="5" t="s">
        <v>4459</v>
      </c>
      <c r="Z2691" s="4">
        <v>6.2688300000000003</v>
      </c>
      <c r="AA2691" s="10">
        <v>14.621621621599999</v>
      </c>
      <c r="AB2691" s="10">
        <v>10.337645462699999</v>
      </c>
      <c r="AC2691" s="4">
        <v>1.1017760000000001</v>
      </c>
      <c r="AD2691" s="4">
        <v>1.1721593676637001</v>
      </c>
      <c r="AE2691" s="4">
        <v>1.2356605270734</v>
      </c>
      <c r="AF2691" s="4">
        <v>1.668472</v>
      </c>
      <c r="AG2691" s="4">
        <v>1.9752493512746001</v>
      </c>
      <c r="AH2691" s="4">
        <v>2.0986553560851</v>
      </c>
      <c r="AI2691" s="4">
        <v>1.1200829999999999</v>
      </c>
      <c r="AJ2691" s="4">
        <v>1.1200829999999999</v>
      </c>
    </row>
    <row r="2692" spans="1:36" hidden="1" x14ac:dyDescent="0.3">
      <c r="A2692" s="1" t="s">
        <v>2686</v>
      </c>
      <c r="B2692" s="2">
        <v>4056041</v>
      </c>
      <c r="C2692" s="3" t="s">
        <v>2936</v>
      </c>
      <c r="D2692" s="4">
        <v>6902.0843673600002</v>
      </c>
      <c r="E2692" s="3" t="s">
        <v>2925</v>
      </c>
      <c r="F2692" s="3" t="s">
        <v>2981</v>
      </c>
      <c r="G2692" s="3" t="s">
        <v>2982</v>
      </c>
      <c r="H2692" s="3" t="s">
        <v>3293</v>
      </c>
      <c r="I2692" s="3" t="s">
        <v>3938</v>
      </c>
      <c r="J2692" s="4">
        <v>-18.578752000000001</v>
      </c>
      <c r="K2692" s="4">
        <v>4.9800570000000004</v>
      </c>
      <c r="L2692" s="4">
        <v>8.0143050000000002</v>
      </c>
      <c r="M2692" s="4">
        <v>4.5155440000000002</v>
      </c>
      <c r="N2692" s="4">
        <v>30.352554000000001</v>
      </c>
      <c r="O2692" s="4">
        <v>18.576326000000002</v>
      </c>
      <c r="P2692" s="4">
        <v>9.5451250000000005</v>
      </c>
      <c r="Q2692" s="4">
        <v>11.142147</v>
      </c>
      <c r="R2692" s="4">
        <v>20.416073000000001</v>
      </c>
      <c r="S2692" s="3" t="s">
        <v>7483</v>
      </c>
      <c r="T2692" s="4">
        <v>184.24</v>
      </c>
      <c r="U2692" s="4">
        <v>6902.0843673600002</v>
      </c>
      <c r="V2692" s="10">
        <v>9939.0293669999992</v>
      </c>
      <c r="W2692" s="4">
        <v>4.8198002605297399</v>
      </c>
      <c r="X2692" s="4">
        <v>236.92</v>
      </c>
      <c r="Y2692" s="4">
        <v>165</v>
      </c>
      <c r="Z2692" s="4">
        <v>30.352554000000001</v>
      </c>
      <c r="AA2692" s="10">
        <v>25.387656450800002</v>
      </c>
      <c r="AB2692" s="10">
        <v>25.387656450800002</v>
      </c>
      <c r="AC2692" s="4">
        <v>3.4448430000000001</v>
      </c>
      <c r="AD2692" s="4">
        <v>3.3091619065655999</v>
      </c>
      <c r="AE2692" s="4">
        <v>3.3091619065655999</v>
      </c>
      <c r="AF2692" s="4">
        <v>11.142147</v>
      </c>
      <c r="AG2692" s="4">
        <v>11.660228454395201</v>
      </c>
      <c r="AH2692" s="4">
        <v>11.660228454395201</v>
      </c>
      <c r="AI2692" s="4">
        <v>9.5451250000000005</v>
      </c>
      <c r="AJ2692" s="4" t="s">
        <v>2924</v>
      </c>
    </row>
    <row r="2693" spans="1:36" hidden="1" x14ac:dyDescent="0.3">
      <c r="A2693" s="1" t="s">
        <v>2687</v>
      </c>
      <c r="B2693" s="2">
        <v>4010598</v>
      </c>
      <c r="C2693" s="3" t="s">
        <v>2936</v>
      </c>
      <c r="D2693" s="4">
        <v>3512.5374302700002</v>
      </c>
      <c r="E2693" s="3" t="s">
        <v>3098</v>
      </c>
      <c r="F2693" s="3" t="s">
        <v>3098</v>
      </c>
      <c r="G2693" s="3" t="s">
        <v>3184</v>
      </c>
      <c r="H2693" s="3" t="s">
        <v>3608</v>
      </c>
      <c r="I2693" s="3" t="s">
        <v>3609</v>
      </c>
      <c r="J2693" s="4">
        <v>-28.461760999999999</v>
      </c>
      <c r="K2693" s="4">
        <v>-18.484898999999999</v>
      </c>
      <c r="L2693" s="4">
        <v>-1.9066529999999999</v>
      </c>
      <c r="M2693" s="4">
        <v>1.8140590000000001</v>
      </c>
      <c r="N2693" s="4">
        <v>3.3796360000000001</v>
      </c>
      <c r="O2693" s="4" t="s">
        <v>2924</v>
      </c>
      <c r="P2693" s="4">
        <v>1.667454</v>
      </c>
      <c r="Q2693" s="4">
        <v>9.5141150000000003</v>
      </c>
      <c r="R2693" s="4" t="s">
        <v>2924</v>
      </c>
      <c r="S2693" s="3" t="s">
        <v>7484</v>
      </c>
      <c r="T2693" s="4">
        <v>49.39</v>
      </c>
      <c r="U2693" s="4">
        <v>3512.5374302700002</v>
      </c>
      <c r="V2693" s="10">
        <v>4313.9374299999999</v>
      </c>
      <c r="W2693" s="4" t="s">
        <v>2935</v>
      </c>
      <c r="X2693" s="4">
        <v>84.2</v>
      </c>
      <c r="Y2693" s="4">
        <v>46.03</v>
      </c>
      <c r="Z2693" s="4">
        <v>3.3796360000000001</v>
      </c>
      <c r="AA2693" s="10">
        <v>9.3246738535000002</v>
      </c>
      <c r="AB2693" s="10">
        <v>11.9004879224</v>
      </c>
      <c r="AC2693" s="4">
        <v>1.9071340000000001</v>
      </c>
      <c r="AD2693" s="4">
        <v>1.7712199476912001</v>
      </c>
      <c r="AE2693" s="4">
        <v>1.8394184486352001</v>
      </c>
      <c r="AF2693" s="4">
        <v>9.5141150000000003</v>
      </c>
      <c r="AG2693" s="4">
        <v>6.5874181389953002</v>
      </c>
      <c r="AH2693" s="4">
        <v>8.8211521250195997</v>
      </c>
      <c r="AI2693" s="4">
        <v>1.667454</v>
      </c>
      <c r="AJ2693" s="4">
        <v>1.667454</v>
      </c>
    </row>
    <row r="2694" spans="1:36" hidden="1" x14ac:dyDescent="0.3">
      <c r="A2694" s="1" t="s">
        <v>2688</v>
      </c>
      <c r="B2694" s="2">
        <v>4011157</v>
      </c>
      <c r="C2694" s="3" t="s">
        <v>2936</v>
      </c>
      <c r="D2694" s="4">
        <v>44610.024477480001</v>
      </c>
      <c r="E2694" s="3" t="s">
        <v>3098</v>
      </c>
      <c r="F2694" s="3" t="s">
        <v>3098</v>
      </c>
      <c r="G2694" s="3" t="s">
        <v>3099</v>
      </c>
      <c r="H2694" s="3" t="s">
        <v>3335</v>
      </c>
      <c r="I2694" s="3" t="s">
        <v>3336</v>
      </c>
      <c r="J2694" s="4">
        <v>12.764085</v>
      </c>
      <c r="K2694" s="4">
        <v>-1.756955</v>
      </c>
      <c r="L2694" s="5" t="s">
        <v>3939</v>
      </c>
      <c r="M2694" s="4">
        <v>0.535103</v>
      </c>
      <c r="N2694" s="4">
        <v>12.565543</v>
      </c>
      <c r="O2694" s="4">
        <v>7.6840440000000001</v>
      </c>
      <c r="P2694" s="4">
        <v>1.7665200000000001</v>
      </c>
      <c r="Q2694" s="4">
        <v>6.0923439999999998</v>
      </c>
      <c r="R2694" s="4">
        <v>10.292685000000001</v>
      </c>
      <c r="S2694" s="3" t="s">
        <v>7485</v>
      </c>
      <c r="T2694" s="4">
        <v>140.91</v>
      </c>
      <c r="U2694" s="4">
        <v>44610.024477480001</v>
      </c>
      <c r="V2694" s="10">
        <v>52979.024476999999</v>
      </c>
      <c r="W2694" s="4">
        <v>3.03739975871123</v>
      </c>
      <c r="X2694" s="4">
        <v>184.79</v>
      </c>
      <c r="Y2694" s="4">
        <v>120.21</v>
      </c>
      <c r="Z2694" s="4">
        <v>12.565543</v>
      </c>
      <c r="AA2694" s="10">
        <v>16.571993084700001</v>
      </c>
      <c r="AB2694" s="10">
        <v>16.4488237415</v>
      </c>
      <c r="AC2694" s="4">
        <v>0.41154800000000002</v>
      </c>
      <c r="AD2694" s="4">
        <v>0.42005120570019999</v>
      </c>
      <c r="AE2694" s="4">
        <v>0.40393518707039999</v>
      </c>
      <c r="AF2694" s="4">
        <v>6.0923439999999998</v>
      </c>
      <c r="AG2694" s="4">
        <v>7.9698543923815004</v>
      </c>
      <c r="AH2694" s="4">
        <v>8.0085570448466008</v>
      </c>
      <c r="AI2694" s="4">
        <v>1.7665200000000001</v>
      </c>
      <c r="AJ2694" s="4">
        <v>1.7665200000000001</v>
      </c>
    </row>
    <row r="2695" spans="1:36" hidden="1" x14ac:dyDescent="0.3">
      <c r="A2695" s="1" t="s">
        <v>2689</v>
      </c>
      <c r="B2695" s="2">
        <v>4367419</v>
      </c>
      <c r="C2695" s="3" t="s">
        <v>2936</v>
      </c>
      <c r="D2695" s="4">
        <v>755.75392103000001</v>
      </c>
      <c r="E2695" s="3" t="s">
        <v>3033</v>
      </c>
      <c r="F2695" s="3" t="s">
        <v>3033</v>
      </c>
      <c r="G2695" s="3" t="s">
        <v>3034</v>
      </c>
      <c r="H2695" s="3" t="s">
        <v>3073</v>
      </c>
      <c r="I2695" s="3" t="s">
        <v>3940</v>
      </c>
      <c r="J2695" s="4">
        <v>101.584906</v>
      </c>
      <c r="K2695" s="4">
        <v>9.2880520000000004</v>
      </c>
      <c r="L2695" s="4">
        <v>-28.314546</v>
      </c>
      <c r="M2695" s="4">
        <v>10.692085000000001</v>
      </c>
      <c r="N2695" s="4">
        <v>8.6608300000000007</v>
      </c>
      <c r="O2695" s="4">
        <v>19.467929999999999</v>
      </c>
      <c r="P2695" s="4">
        <v>0.73913200000000001</v>
      </c>
      <c r="Q2695" s="4">
        <v>7.1305319999999996</v>
      </c>
      <c r="R2695" s="4" t="s">
        <v>2924</v>
      </c>
      <c r="S2695" s="3" t="s">
        <v>7486</v>
      </c>
      <c r="T2695" s="4">
        <v>26.71</v>
      </c>
      <c r="U2695" s="4">
        <v>755.75392103000001</v>
      </c>
      <c r="V2695" s="10">
        <v>1410.953921</v>
      </c>
      <c r="W2695" s="4">
        <v>1.19805316360914</v>
      </c>
      <c r="X2695" s="4">
        <v>41.75</v>
      </c>
      <c r="Y2695" s="5" t="s">
        <v>5878</v>
      </c>
      <c r="Z2695" s="4">
        <v>8.6608300000000007</v>
      </c>
      <c r="AA2695" s="10">
        <v>8.7545067191000001</v>
      </c>
      <c r="AB2695" s="10">
        <v>10.8006469874</v>
      </c>
      <c r="AC2695" s="4">
        <v>0.67935599999999996</v>
      </c>
      <c r="AD2695" s="4" t="s">
        <v>2935</v>
      </c>
      <c r="AE2695" s="4" t="s">
        <v>2935</v>
      </c>
      <c r="AF2695" s="4">
        <v>7.1305319999999996</v>
      </c>
      <c r="AG2695" s="4" t="s">
        <v>2935</v>
      </c>
      <c r="AH2695" s="4" t="s">
        <v>2935</v>
      </c>
      <c r="AI2695" s="4">
        <v>0.73913200000000001</v>
      </c>
      <c r="AJ2695" s="5" t="s">
        <v>7487</v>
      </c>
    </row>
    <row r="2696" spans="1:36" hidden="1" x14ac:dyDescent="0.3">
      <c r="A2696" s="1" t="s">
        <v>2690</v>
      </c>
      <c r="B2696" s="2">
        <v>100486</v>
      </c>
      <c r="C2696" s="3" t="s">
        <v>2919</v>
      </c>
      <c r="D2696" s="4">
        <v>5898.4556294399999</v>
      </c>
      <c r="E2696" s="3" t="s">
        <v>2930</v>
      </c>
      <c r="F2696" s="3" t="s">
        <v>2931</v>
      </c>
      <c r="G2696" s="3" t="s">
        <v>2931</v>
      </c>
      <c r="H2696" s="3" t="s">
        <v>2932</v>
      </c>
      <c r="I2696" s="3" t="s">
        <v>2933</v>
      </c>
      <c r="J2696" s="4">
        <v>20.410489999999999</v>
      </c>
      <c r="K2696" s="4">
        <v>28.623629999999999</v>
      </c>
      <c r="L2696" s="4">
        <v>17.463849</v>
      </c>
      <c r="M2696" s="4">
        <v>3.631011</v>
      </c>
      <c r="N2696" s="4">
        <v>17.0322580645161</v>
      </c>
      <c r="O2696" s="4" t="s">
        <v>2924</v>
      </c>
      <c r="P2696" s="4">
        <v>0.812558</v>
      </c>
      <c r="Q2696" s="4" t="s">
        <v>2935</v>
      </c>
      <c r="R2696" s="4" t="s">
        <v>2935</v>
      </c>
      <c r="S2696" s="3" t="s">
        <v>7488</v>
      </c>
      <c r="T2696" s="4">
        <v>10.56</v>
      </c>
      <c r="U2696" s="4">
        <v>5898.4556294399999</v>
      </c>
      <c r="V2696" s="10" t="s">
        <v>2935</v>
      </c>
      <c r="W2696" s="4">
        <v>4.1666666666666696</v>
      </c>
      <c r="X2696" s="5" t="s">
        <v>5453</v>
      </c>
      <c r="Y2696" s="4">
        <v>6.47</v>
      </c>
      <c r="Z2696" s="4">
        <v>16.896000000000001</v>
      </c>
      <c r="AA2696" s="10">
        <v>13.1294293174</v>
      </c>
      <c r="AB2696" s="10">
        <v>16.305606596299999</v>
      </c>
      <c r="AC2696" s="4" t="s">
        <v>2935</v>
      </c>
      <c r="AD2696" s="4" t="s">
        <v>2935</v>
      </c>
      <c r="AE2696" s="4" t="s">
        <v>2935</v>
      </c>
      <c r="AF2696" s="4" t="s">
        <v>2935</v>
      </c>
      <c r="AG2696" s="4" t="s">
        <v>2935</v>
      </c>
      <c r="AH2696" s="4" t="s">
        <v>2935</v>
      </c>
      <c r="AI2696" s="4">
        <v>0.812558</v>
      </c>
      <c r="AJ2696" s="4">
        <v>1.1604399999999999</v>
      </c>
    </row>
    <row r="2697" spans="1:36" hidden="1" x14ac:dyDescent="0.3">
      <c r="A2697" s="1" t="s">
        <v>2691</v>
      </c>
      <c r="B2697" s="2">
        <v>4991474</v>
      </c>
      <c r="C2697" s="3" t="s">
        <v>2936</v>
      </c>
      <c r="D2697" s="4">
        <v>6853.92401169</v>
      </c>
      <c r="E2697" s="3" t="s">
        <v>2937</v>
      </c>
      <c r="F2697" s="3" t="s">
        <v>2938</v>
      </c>
      <c r="G2697" s="3" t="s">
        <v>3037</v>
      </c>
      <c r="H2697" s="3" t="s">
        <v>3037</v>
      </c>
      <c r="I2697" s="3" t="s">
        <v>3941</v>
      </c>
      <c r="J2697" s="4">
        <v>61.424121999999997</v>
      </c>
      <c r="K2697" s="4">
        <v>20.713504</v>
      </c>
      <c r="L2697" s="4">
        <v>15.986302</v>
      </c>
      <c r="M2697" s="4">
        <v>1.2040709999999999</v>
      </c>
      <c r="N2697" s="4">
        <v>23.339701000000002</v>
      </c>
      <c r="O2697" s="4">
        <v>16.666990999999999</v>
      </c>
      <c r="P2697" s="4">
        <v>4.4457300000000002</v>
      </c>
      <c r="Q2697" s="4">
        <v>12.21721</v>
      </c>
      <c r="R2697" s="4">
        <v>17.753177000000001</v>
      </c>
      <c r="S2697" s="3" t="s">
        <v>7489</v>
      </c>
      <c r="T2697" s="5" t="s">
        <v>7490</v>
      </c>
      <c r="U2697" s="4">
        <v>6853.92401169</v>
      </c>
      <c r="V2697" s="10">
        <v>7751.5630110000002</v>
      </c>
      <c r="W2697" s="4">
        <v>0.70156976234324298</v>
      </c>
      <c r="X2697" s="4">
        <v>352.57</v>
      </c>
      <c r="Y2697" s="4">
        <v>202.01009999999999</v>
      </c>
      <c r="Z2697" s="4">
        <v>23.339701000000002</v>
      </c>
      <c r="AA2697" s="10">
        <v>19.5108735948</v>
      </c>
      <c r="AB2697" s="10">
        <v>20.148624746900001</v>
      </c>
      <c r="AC2697" s="4">
        <v>1.9124239999999999</v>
      </c>
      <c r="AD2697" s="4">
        <v>1.8607405869772</v>
      </c>
      <c r="AE2697" s="4">
        <v>1.9133203708772999</v>
      </c>
      <c r="AF2697" s="4">
        <v>12.21721</v>
      </c>
      <c r="AG2697" s="4">
        <v>12.188879490755401</v>
      </c>
      <c r="AH2697" s="4">
        <v>12.454044020875999</v>
      </c>
      <c r="AI2697" s="4">
        <v>4.4457300000000002</v>
      </c>
      <c r="AJ2697" s="4">
        <v>8.9782689999999992</v>
      </c>
    </row>
    <row r="2698" spans="1:36" hidden="1" x14ac:dyDescent="0.3">
      <c r="A2698" s="1" t="s">
        <v>2692</v>
      </c>
      <c r="B2698" s="2">
        <v>4986602</v>
      </c>
      <c r="C2698" s="3" t="s">
        <v>2936</v>
      </c>
      <c r="D2698" s="4">
        <v>4970.3750037899999</v>
      </c>
      <c r="E2698" s="3" t="s">
        <v>2925</v>
      </c>
      <c r="F2698" s="3" t="s">
        <v>2926</v>
      </c>
      <c r="G2698" s="3" t="s">
        <v>2927</v>
      </c>
      <c r="H2698" s="3" t="s">
        <v>3026</v>
      </c>
      <c r="I2698" s="3" t="s">
        <v>3027</v>
      </c>
      <c r="J2698" s="4">
        <v>10.515758999999999</v>
      </c>
      <c r="K2698" s="4">
        <v>-6.9256760000000002</v>
      </c>
      <c r="L2698" s="4">
        <v>-7.7051930000000004</v>
      </c>
      <c r="M2698" s="4">
        <v>-8.8610589999999991</v>
      </c>
      <c r="N2698" s="4">
        <v>23.662576999999999</v>
      </c>
      <c r="O2698" s="4">
        <v>123.226837</v>
      </c>
      <c r="P2698" s="4">
        <v>26.878049000000001</v>
      </c>
      <c r="Q2698" s="4">
        <v>12.596496999999999</v>
      </c>
      <c r="R2698" s="4">
        <v>46.837018</v>
      </c>
      <c r="S2698" s="3" t="s">
        <v>7491</v>
      </c>
      <c r="T2698" s="4">
        <v>38.57</v>
      </c>
      <c r="U2698" s="4">
        <v>4970.3750037899999</v>
      </c>
      <c r="V2698" s="10">
        <v>6275.5750029999999</v>
      </c>
      <c r="W2698" s="4" t="s">
        <v>2935</v>
      </c>
      <c r="X2698" s="4">
        <v>48.265000000000001</v>
      </c>
      <c r="Y2698" s="4">
        <v>33.860700000000001</v>
      </c>
      <c r="Z2698" s="4">
        <v>24.001245000000001</v>
      </c>
      <c r="AA2698" s="10">
        <v>23.8777695922</v>
      </c>
      <c r="AB2698" s="10">
        <v>23.8777695922</v>
      </c>
      <c r="AC2698" s="4">
        <v>3.876204</v>
      </c>
      <c r="AD2698" s="4">
        <v>3.6741888754888001</v>
      </c>
      <c r="AE2698" s="4">
        <v>3.6741888754888001</v>
      </c>
      <c r="AF2698" s="4">
        <v>12.596496999999999</v>
      </c>
      <c r="AG2698" s="4">
        <v>13.5992092399753</v>
      </c>
      <c r="AH2698" s="4">
        <v>13.5992092399753</v>
      </c>
      <c r="AI2698" s="4">
        <v>26.878049000000001</v>
      </c>
      <c r="AJ2698" s="4" t="s">
        <v>2924</v>
      </c>
    </row>
    <row r="2699" spans="1:36" hidden="1" x14ac:dyDescent="0.3">
      <c r="A2699" s="1" t="s">
        <v>2693</v>
      </c>
      <c r="B2699" s="2">
        <v>5733135</v>
      </c>
      <c r="C2699" s="3" t="s">
        <v>2941</v>
      </c>
      <c r="D2699" s="4">
        <v>3067.5329999999999</v>
      </c>
      <c r="E2699" s="3" t="s">
        <v>2930</v>
      </c>
      <c r="F2699" s="3" t="s">
        <v>2954</v>
      </c>
      <c r="G2699" s="3" t="s">
        <v>2955</v>
      </c>
      <c r="H2699" s="3" t="s">
        <v>2956</v>
      </c>
      <c r="I2699" s="3"/>
      <c r="J2699" s="4">
        <v>4.2821160000000003</v>
      </c>
      <c r="K2699" s="4">
        <v>-0.44658199999999998</v>
      </c>
      <c r="L2699" s="4">
        <v>-0.24096400000000001</v>
      </c>
      <c r="M2699" s="4">
        <v>0.17283100000000001</v>
      </c>
      <c r="N2699" s="4" t="s">
        <v>2935</v>
      </c>
      <c r="O2699" s="4" t="s">
        <v>2935</v>
      </c>
      <c r="P2699" s="4" t="s">
        <v>2935</v>
      </c>
      <c r="Q2699" s="4" t="s">
        <v>2935</v>
      </c>
      <c r="R2699" s="4" t="s">
        <v>2935</v>
      </c>
      <c r="S2699" s="3" t="s">
        <v>7492</v>
      </c>
      <c r="T2699" s="4">
        <v>28.98</v>
      </c>
      <c r="U2699" s="4">
        <v>3067.5329999999999</v>
      </c>
      <c r="V2699" s="10" t="s">
        <v>2935</v>
      </c>
      <c r="W2699" s="4">
        <v>6.4927536231884098</v>
      </c>
      <c r="X2699" s="4">
        <v>29.470099999999999</v>
      </c>
      <c r="Y2699" s="4">
        <v>26.98</v>
      </c>
      <c r="Z2699" s="4" t="s">
        <v>2935</v>
      </c>
      <c r="AA2699" s="10" t="s">
        <v>2935</v>
      </c>
      <c r="AB2699" s="10" t="s">
        <v>2935</v>
      </c>
      <c r="AC2699" s="4" t="s">
        <v>2935</v>
      </c>
      <c r="AD2699" s="4" t="s">
        <v>2935</v>
      </c>
      <c r="AE2699" s="4" t="s">
        <v>2935</v>
      </c>
      <c r="AF2699" s="4" t="s">
        <v>2935</v>
      </c>
      <c r="AG2699" s="4" t="s">
        <v>2935</v>
      </c>
      <c r="AH2699" s="4" t="s">
        <v>2935</v>
      </c>
      <c r="AI2699" s="4" t="s">
        <v>2935</v>
      </c>
      <c r="AJ2699" s="4" t="s">
        <v>2935</v>
      </c>
    </row>
    <row r="2700" spans="1:36" hidden="1" x14ac:dyDescent="0.3">
      <c r="A2700" s="1" t="s">
        <v>2694</v>
      </c>
      <c r="B2700" s="2">
        <v>5721077</v>
      </c>
      <c r="C2700" s="3" t="s">
        <v>2941</v>
      </c>
      <c r="D2700" s="4">
        <v>614.58026403999997</v>
      </c>
      <c r="E2700" s="3" t="s">
        <v>2930</v>
      </c>
      <c r="F2700" s="3" t="s">
        <v>2954</v>
      </c>
      <c r="G2700" s="3" t="s">
        <v>2955</v>
      </c>
      <c r="H2700" s="3" t="s">
        <v>2956</v>
      </c>
      <c r="I2700" s="3"/>
      <c r="J2700" s="4">
        <v>12.268694999999999</v>
      </c>
      <c r="K2700" s="4">
        <v>-9.3996110000000002</v>
      </c>
      <c r="L2700" s="4">
        <v>-5.3531360000000001</v>
      </c>
      <c r="M2700" s="4">
        <v>2.298187</v>
      </c>
      <c r="N2700" s="4" t="s">
        <v>2935</v>
      </c>
      <c r="O2700" s="4" t="s">
        <v>2935</v>
      </c>
      <c r="P2700" s="4" t="s">
        <v>2935</v>
      </c>
      <c r="Q2700" s="4" t="s">
        <v>2935</v>
      </c>
      <c r="R2700" s="4" t="s">
        <v>2935</v>
      </c>
      <c r="S2700" s="3" t="s">
        <v>7493</v>
      </c>
      <c r="T2700" s="4">
        <v>88.58</v>
      </c>
      <c r="U2700" s="4">
        <v>614.58026403999997</v>
      </c>
      <c r="V2700" s="10" t="s">
        <v>2935</v>
      </c>
      <c r="W2700" s="4">
        <v>1.8469180401896601</v>
      </c>
      <c r="X2700" s="4">
        <v>99.51</v>
      </c>
      <c r="Y2700" s="4">
        <v>77.599999999999994</v>
      </c>
      <c r="Z2700" s="4" t="s">
        <v>2935</v>
      </c>
      <c r="AA2700" s="10" t="s">
        <v>2935</v>
      </c>
      <c r="AB2700" s="10" t="s">
        <v>2935</v>
      </c>
      <c r="AC2700" s="4" t="s">
        <v>2935</v>
      </c>
      <c r="AD2700" s="4" t="s">
        <v>2935</v>
      </c>
      <c r="AE2700" s="4" t="s">
        <v>2935</v>
      </c>
      <c r="AF2700" s="4" t="s">
        <v>2935</v>
      </c>
      <c r="AG2700" s="4" t="s">
        <v>2935</v>
      </c>
      <c r="AH2700" s="4" t="s">
        <v>2935</v>
      </c>
      <c r="AI2700" s="4" t="s">
        <v>2935</v>
      </c>
      <c r="AJ2700" s="4" t="s">
        <v>2935</v>
      </c>
    </row>
    <row r="2701" spans="1:36" hidden="1" x14ac:dyDescent="0.3">
      <c r="A2701" s="1" t="s">
        <v>2695</v>
      </c>
      <c r="B2701" s="2">
        <v>5721082</v>
      </c>
      <c r="C2701" s="3" t="s">
        <v>2941</v>
      </c>
      <c r="D2701" s="4">
        <v>23799.538217879999</v>
      </c>
      <c r="E2701" s="3" t="s">
        <v>2930</v>
      </c>
      <c r="F2701" s="3" t="s">
        <v>2954</v>
      </c>
      <c r="G2701" s="3" t="s">
        <v>2955</v>
      </c>
      <c r="H2701" s="3" t="s">
        <v>2956</v>
      </c>
      <c r="I2701" s="3"/>
      <c r="J2701" s="4">
        <v>51.224035999999998</v>
      </c>
      <c r="K2701" s="4">
        <v>0.90751599999999999</v>
      </c>
      <c r="L2701" s="4">
        <v>-2.8090109999999999</v>
      </c>
      <c r="M2701" s="4">
        <v>1.9462390000000001</v>
      </c>
      <c r="N2701" s="4" t="s">
        <v>2935</v>
      </c>
      <c r="O2701" s="4" t="s">
        <v>2935</v>
      </c>
      <c r="P2701" s="4" t="s">
        <v>2935</v>
      </c>
      <c r="Q2701" s="4" t="s">
        <v>2935</v>
      </c>
      <c r="R2701" s="4" t="s">
        <v>2935</v>
      </c>
      <c r="S2701" s="3" t="s">
        <v>7494</v>
      </c>
      <c r="T2701" s="4">
        <v>244.62</v>
      </c>
      <c r="U2701" s="4">
        <v>23799.538217879999</v>
      </c>
      <c r="V2701" s="10" t="s">
        <v>2935</v>
      </c>
      <c r="W2701" s="4">
        <v>0.42625296378055799</v>
      </c>
      <c r="X2701" s="5" t="s">
        <v>7495</v>
      </c>
      <c r="Y2701" s="4">
        <v>156.56</v>
      </c>
      <c r="Z2701" s="4" t="s">
        <v>2935</v>
      </c>
      <c r="AA2701" s="10" t="s">
        <v>2935</v>
      </c>
      <c r="AB2701" s="10" t="s">
        <v>2935</v>
      </c>
      <c r="AC2701" s="4" t="s">
        <v>2935</v>
      </c>
      <c r="AD2701" s="4" t="s">
        <v>2935</v>
      </c>
      <c r="AE2701" s="4" t="s">
        <v>2935</v>
      </c>
      <c r="AF2701" s="4" t="s">
        <v>2935</v>
      </c>
      <c r="AG2701" s="4" t="s">
        <v>2935</v>
      </c>
      <c r="AH2701" s="4" t="s">
        <v>2935</v>
      </c>
      <c r="AI2701" s="4" t="s">
        <v>2935</v>
      </c>
      <c r="AJ2701" s="4" t="s">
        <v>2935</v>
      </c>
    </row>
    <row r="2702" spans="1:36" hidden="1" x14ac:dyDescent="0.3">
      <c r="A2702" s="1" t="s">
        <v>2696</v>
      </c>
      <c r="B2702" s="2">
        <v>5727095</v>
      </c>
      <c r="C2702" s="3" t="s">
        <v>2941</v>
      </c>
      <c r="D2702" s="4">
        <v>119252.52287662</v>
      </c>
      <c r="E2702" s="3" t="s">
        <v>2930</v>
      </c>
      <c r="F2702" s="3" t="s">
        <v>2954</v>
      </c>
      <c r="G2702" s="3" t="s">
        <v>2955</v>
      </c>
      <c r="H2702" s="3" t="s">
        <v>2956</v>
      </c>
      <c r="I2702" s="3"/>
      <c r="J2702" s="4">
        <v>2.8769840000000002</v>
      </c>
      <c r="K2702" s="4">
        <v>-2.4590160000000001</v>
      </c>
      <c r="L2702" s="4">
        <v>-1.063105</v>
      </c>
      <c r="M2702" s="4">
        <v>0.15176600000000001</v>
      </c>
      <c r="N2702" s="4" t="s">
        <v>2935</v>
      </c>
      <c r="O2702" s="4" t="s">
        <v>2935</v>
      </c>
      <c r="P2702" s="4" t="s">
        <v>2935</v>
      </c>
      <c r="Q2702" s="4" t="s">
        <v>2935</v>
      </c>
      <c r="R2702" s="4" t="s">
        <v>2935</v>
      </c>
      <c r="S2702" s="3" t="s">
        <v>7496</v>
      </c>
      <c r="T2702" s="4">
        <v>72.59</v>
      </c>
      <c r="U2702" s="4">
        <v>119252.52287662</v>
      </c>
      <c r="V2702" s="10" t="s">
        <v>2935</v>
      </c>
      <c r="W2702" s="4">
        <v>3.7630141892822699</v>
      </c>
      <c r="X2702" s="4">
        <v>75.67</v>
      </c>
      <c r="Y2702" s="4">
        <v>70.37</v>
      </c>
      <c r="Z2702" s="4" t="s">
        <v>2935</v>
      </c>
      <c r="AA2702" s="10" t="s">
        <v>2935</v>
      </c>
      <c r="AB2702" s="10" t="s">
        <v>2935</v>
      </c>
      <c r="AC2702" s="4" t="s">
        <v>2935</v>
      </c>
      <c r="AD2702" s="4" t="s">
        <v>2935</v>
      </c>
      <c r="AE2702" s="4" t="s">
        <v>2935</v>
      </c>
      <c r="AF2702" s="4" t="s">
        <v>2935</v>
      </c>
      <c r="AG2702" s="4" t="s">
        <v>2935</v>
      </c>
      <c r="AH2702" s="4" t="s">
        <v>2935</v>
      </c>
      <c r="AI2702" s="4" t="s">
        <v>2935</v>
      </c>
      <c r="AJ2702" s="4" t="s">
        <v>2935</v>
      </c>
    </row>
    <row r="2703" spans="1:36" hidden="1" x14ac:dyDescent="0.3">
      <c r="A2703" s="1" t="s">
        <v>2697</v>
      </c>
      <c r="B2703" s="2">
        <v>5733152</v>
      </c>
      <c r="C2703" s="3" t="s">
        <v>2941</v>
      </c>
      <c r="D2703" s="4">
        <v>61941.229222679998</v>
      </c>
      <c r="E2703" s="3" t="s">
        <v>2930</v>
      </c>
      <c r="F2703" s="3" t="s">
        <v>2954</v>
      </c>
      <c r="G2703" s="3" t="s">
        <v>2955</v>
      </c>
      <c r="H2703" s="3" t="s">
        <v>2956</v>
      </c>
      <c r="I2703" s="3"/>
      <c r="J2703" s="4">
        <v>2.7199019999999998</v>
      </c>
      <c r="K2703" s="4">
        <v>0.44158999999999998</v>
      </c>
      <c r="L2703" s="4">
        <v>0.16012799999999999</v>
      </c>
      <c r="M2703" s="4">
        <v>0.16012799999999999</v>
      </c>
      <c r="N2703" s="4" t="s">
        <v>2935</v>
      </c>
      <c r="O2703" s="4" t="s">
        <v>2935</v>
      </c>
      <c r="P2703" s="4" t="s">
        <v>2935</v>
      </c>
      <c r="Q2703" s="4" t="s">
        <v>2935</v>
      </c>
      <c r="R2703" s="4" t="s">
        <v>2935</v>
      </c>
      <c r="S2703" s="3" t="s">
        <v>7497</v>
      </c>
      <c r="T2703" s="4">
        <v>50.04</v>
      </c>
      <c r="U2703" s="4">
        <v>61941.229222679998</v>
      </c>
      <c r="V2703" s="10" t="s">
        <v>2935</v>
      </c>
      <c r="W2703" s="4">
        <v>2.35011990407674</v>
      </c>
      <c r="X2703" s="4">
        <v>51.04</v>
      </c>
      <c r="Y2703" s="4">
        <v>48.19</v>
      </c>
      <c r="Z2703" s="4" t="s">
        <v>2935</v>
      </c>
      <c r="AA2703" s="10" t="s">
        <v>2935</v>
      </c>
      <c r="AB2703" s="10" t="s">
        <v>2935</v>
      </c>
      <c r="AC2703" s="4" t="s">
        <v>2935</v>
      </c>
      <c r="AD2703" s="4" t="s">
        <v>2935</v>
      </c>
      <c r="AE2703" s="4" t="s">
        <v>2935</v>
      </c>
      <c r="AF2703" s="4" t="s">
        <v>2935</v>
      </c>
      <c r="AG2703" s="4" t="s">
        <v>2935</v>
      </c>
      <c r="AH2703" s="4" t="s">
        <v>2935</v>
      </c>
      <c r="AI2703" s="4" t="s">
        <v>2935</v>
      </c>
      <c r="AJ2703" s="4" t="s">
        <v>2935</v>
      </c>
    </row>
    <row r="2704" spans="1:36" hidden="1" x14ac:dyDescent="0.3">
      <c r="A2704" s="1" t="s">
        <v>2698</v>
      </c>
      <c r="B2704" s="2">
        <v>5731556</v>
      </c>
      <c r="C2704" s="3" t="s">
        <v>2941</v>
      </c>
      <c r="D2704" s="4">
        <v>3282.6816586300001</v>
      </c>
      <c r="E2704" s="3" t="s">
        <v>2930</v>
      </c>
      <c r="F2704" s="3" t="s">
        <v>2954</v>
      </c>
      <c r="G2704" s="3" t="s">
        <v>2955</v>
      </c>
      <c r="H2704" s="3" t="s">
        <v>2956</v>
      </c>
      <c r="I2704" s="3"/>
      <c r="J2704" s="4">
        <v>3.433999</v>
      </c>
      <c r="K2704" s="4">
        <v>-2.5246729999999999</v>
      </c>
      <c r="L2704" s="4">
        <v>-4.1958039999999999</v>
      </c>
      <c r="M2704" s="4">
        <v>0.236016</v>
      </c>
      <c r="N2704" s="4" t="s">
        <v>2935</v>
      </c>
      <c r="O2704" s="4" t="s">
        <v>2935</v>
      </c>
      <c r="P2704" s="4" t="s">
        <v>2935</v>
      </c>
      <c r="Q2704" s="4" t="s">
        <v>2935</v>
      </c>
      <c r="R2704" s="4" t="s">
        <v>2935</v>
      </c>
      <c r="S2704" s="3" t="s">
        <v>7498</v>
      </c>
      <c r="T2704" s="4">
        <v>42.47</v>
      </c>
      <c r="U2704" s="4">
        <v>3282.6816586300001</v>
      </c>
      <c r="V2704" s="10" t="s">
        <v>2935</v>
      </c>
      <c r="W2704" s="4">
        <v>3.7471156110195398</v>
      </c>
      <c r="X2704" s="4">
        <v>47.63</v>
      </c>
      <c r="Y2704" s="4">
        <v>39.229999999999997</v>
      </c>
      <c r="Z2704" s="4" t="s">
        <v>2935</v>
      </c>
      <c r="AA2704" s="10" t="s">
        <v>2935</v>
      </c>
      <c r="AB2704" s="10" t="s">
        <v>2935</v>
      </c>
      <c r="AC2704" s="4" t="s">
        <v>2935</v>
      </c>
      <c r="AD2704" s="4" t="s">
        <v>2935</v>
      </c>
      <c r="AE2704" s="4" t="s">
        <v>2935</v>
      </c>
      <c r="AF2704" s="4" t="s">
        <v>2935</v>
      </c>
      <c r="AG2704" s="4" t="s">
        <v>2935</v>
      </c>
      <c r="AH2704" s="4" t="s">
        <v>2935</v>
      </c>
      <c r="AI2704" s="4" t="s">
        <v>2935</v>
      </c>
      <c r="AJ2704" s="4" t="s">
        <v>2935</v>
      </c>
    </row>
    <row r="2705" spans="1:36" hidden="1" x14ac:dyDescent="0.3">
      <c r="A2705" s="1" t="s">
        <v>2699</v>
      </c>
      <c r="B2705" s="2">
        <v>5733676</v>
      </c>
      <c r="C2705" s="3" t="s">
        <v>2941</v>
      </c>
      <c r="D2705" s="4">
        <v>11775.109993919999</v>
      </c>
      <c r="E2705" s="3" t="s">
        <v>2930</v>
      </c>
      <c r="F2705" s="3" t="s">
        <v>2954</v>
      </c>
      <c r="G2705" s="3" t="s">
        <v>2955</v>
      </c>
      <c r="H2705" s="3" t="s">
        <v>2956</v>
      </c>
      <c r="I2705" s="3"/>
      <c r="J2705" s="4">
        <v>3.1012659999999999</v>
      </c>
      <c r="K2705" s="4">
        <v>0.36968600000000001</v>
      </c>
      <c r="L2705" s="4">
        <v>0</v>
      </c>
      <c r="M2705" s="4">
        <v>0.14344299999999999</v>
      </c>
      <c r="N2705" s="4" t="s">
        <v>2935</v>
      </c>
      <c r="O2705" s="4" t="s">
        <v>2935</v>
      </c>
      <c r="P2705" s="4" t="s">
        <v>2935</v>
      </c>
      <c r="Q2705" s="4" t="s">
        <v>2935</v>
      </c>
      <c r="R2705" s="4" t="s">
        <v>2935</v>
      </c>
      <c r="S2705" s="3" t="s">
        <v>7499</v>
      </c>
      <c r="T2705" s="4">
        <v>48.87</v>
      </c>
      <c r="U2705" s="4">
        <v>11775.109993919999</v>
      </c>
      <c r="V2705" s="10" t="s">
        <v>2935</v>
      </c>
      <c r="W2705" s="4">
        <v>2.52342950685492</v>
      </c>
      <c r="X2705" s="4">
        <v>49.41</v>
      </c>
      <c r="Y2705" s="4">
        <v>47.37</v>
      </c>
      <c r="Z2705" s="4" t="s">
        <v>2935</v>
      </c>
      <c r="AA2705" s="10" t="s">
        <v>2935</v>
      </c>
      <c r="AB2705" s="10" t="s">
        <v>2935</v>
      </c>
      <c r="AC2705" s="4" t="s">
        <v>2935</v>
      </c>
      <c r="AD2705" s="4" t="s">
        <v>2935</v>
      </c>
      <c r="AE2705" s="4" t="s">
        <v>2935</v>
      </c>
      <c r="AF2705" s="4" t="s">
        <v>2935</v>
      </c>
      <c r="AG2705" s="4" t="s">
        <v>2935</v>
      </c>
      <c r="AH2705" s="4" t="s">
        <v>2935</v>
      </c>
      <c r="AI2705" s="4" t="s">
        <v>2935</v>
      </c>
      <c r="AJ2705" s="4" t="s">
        <v>2935</v>
      </c>
    </row>
    <row r="2706" spans="1:36" hidden="1" x14ac:dyDescent="0.3">
      <c r="A2706" s="1" t="s">
        <v>2700</v>
      </c>
      <c r="B2706" s="2">
        <v>5730732</v>
      </c>
      <c r="C2706" s="3" t="s">
        <v>2941</v>
      </c>
      <c r="D2706" s="4">
        <v>48252.795642459998</v>
      </c>
      <c r="E2706" s="3" t="s">
        <v>2930</v>
      </c>
      <c r="F2706" s="3" t="s">
        <v>2954</v>
      </c>
      <c r="G2706" s="3" t="s">
        <v>2955</v>
      </c>
      <c r="H2706" s="3" t="s">
        <v>2956</v>
      </c>
      <c r="I2706" s="3"/>
      <c r="J2706" s="4">
        <v>4.393764</v>
      </c>
      <c r="K2706" s="4">
        <v>-2.055126</v>
      </c>
      <c r="L2706" s="4">
        <v>-1.098633</v>
      </c>
      <c r="M2706" s="4">
        <v>0.16071199999999999</v>
      </c>
      <c r="N2706" s="4" t="s">
        <v>2935</v>
      </c>
      <c r="O2706" s="4" t="s">
        <v>2935</v>
      </c>
      <c r="P2706" s="4" t="s">
        <v>2935</v>
      </c>
      <c r="Q2706" s="4" t="s">
        <v>2935</v>
      </c>
      <c r="R2706" s="4" t="s">
        <v>2935</v>
      </c>
      <c r="S2706" s="3" t="s">
        <v>7500</v>
      </c>
      <c r="T2706" s="4">
        <v>81.02</v>
      </c>
      <c r="U2706" s="4">
        <v>48252.795642459998</v>
      </c>
      <c r="V2706" s="10" t="s">
        <v>2935</v>
      </c>
      <c r="W2706" s="4">
        <v>4.6892125401135498</v>
      </c>
      <c r="X2706" s="4">
        <v>84.254999999999995</v>
      </c>
      <c r="Y2706" s="4">
        <v>77.599999999999994</v>
      </c>
      <c r="Z2706" s="4" t="s">
        <v>2935</v>
      </c>
      <c r="AA2706" s="10" t="s">
        <v>2935</v>
      </c>
      <c r="AB2706" s="10" t="s">
        <v>2935</v>
      </c>
      <c r="AC2706" s="4" t="s">
        <v>2935</v>
      </c>
      <c r="AD2706" s="4" t="s">
        <v>2935</v>
      </c>
      <c r="AE2706" s="4" t="s">
        <v>2935</v>
      </c>
      <c r="AF2706" s="4" t="s">
        <v>2935</v>
      </c>
      <c r="AG2706" s="4" t="s">
        <v>2935</v>
      </c>
      <c r="AH2706" s="4" t="s">
        <v>2935</v>
      </c>
      <c r="AI2706" s="4" t="s">
        <v>2935</v>
      </c>
      <c r="AJ2706" s="4" t="s">
        <v>2935</v>
      </c>
    </row>
    <row r="2707" spans="1:36" hidden="1" x14ac:dyDescent="0.3">
      <c r="A2707" s="1" t="s">
        <v>2701</v>
      </c>
      <c r="B2707" s="2">
        <v>5730729</v>
      </c>
      <c r="C2707" s="3" t="s">
        <v>2941</v>
      </c>
      <c r="D2707" s="4">
        <v>30980.431273499998</v>
      </c>
      <c r="E2707" s="3" t="s">
        <v>2930</v>
      </c>
      <c r="F2707" s="3" t="s">
        <v>2954</v>
      </c>
      <c r="G2707" s="3" t="s">
        <v>2955</v>
      </c>
      <c r="H2707" s="3" t="s">
        <v>2956</v>
      </c>
      <c r="I2707" s="3"/>
      <c r="J2707" s="4">
        <v>1.407716</v>
      </c>
      <c r="K2707" s="4">
        <v>-2.636409</v>
      </c>
      <c r="L2707" s="4">
        <v>-1.3024359999999999</v>
      </c>
      <c r="M2707" s="4">
        <v>0.102934</v>
      </c>
      <c r="N2707" s="4" t="s">
        <v>2935</v>
      </c>
      <c r="O2707" s="4" t="s">
        <v>2935</v>
      </c>
      <c r="P2707" s="4" t="s">
        <v>2935</v>
      </c>
      <c r="Q2707" s="4" t="s">
        <v>2935</v>
      </c>
      <c r="R2707" s="4" t="s">
        <v>2935</v>
      </c>
      <c r="S2707" s="3" t="s">
        <v>7501</v>
      </c>
      <c r="T2707" s="4">
        <v>58.35</v>
      </c>
      <c r="U2707" s="4">
        <v>30980.431273499998</v>
      </c>
      <c r="V2707" s="10" t="s">
        <v>2935</v>
      </c>
      <c r="W2707" s="4">
        <v>3.8149100257069399</v>
      </c>
      <c r="X2707" s="4">
        <v>60.82</v>
      </c>
      <c r="Y2707" s="4">
        <v>57.03</v>
      </c>
      <c r="Z2707" s="4" t="s">
        <v>2935</v>
      </c>
      <c r="AA2707" s="10" t="s">
        <v>2935</v>
      </c>
      <c r="AB2707" s="10" t="s">
        <v>2935</v>
      </c>
      <c r="AC2707" s="4" t="s">
        <v>2935</v>
      </c>
      <c r="AD2707" s="4" t="s">
        <v>2935</v>
      </c>
      <c r="AE2707" s="4" t="s">
        <v>2935</v>
      </c>
      <c r="AF2707" s="4" t="s">
        <v>2935</v>
      </c>
      <c r="AG2707" s="4" t="s">
        <v>2935</v>
      </c>
      <c r="AH2707" s="4" t="s">
        <v>2935</v>
      </c>
      <c r="AI2707" s="4" t="s">
        <v>2935</v>
      </c>
      <c r="AJ2707" s="4" t="s">
        <v>2935</v>
      </c>
    </row>
    <row r="2708" spans="1:36" hidden="1" x14ac:dyDescent="0.3">
      <c r="A2708" s="1" t="s">
        <v>2702</v>
      </c>
      <c r="B2708" s="2">
        <v>5730731</v>
      </c>
      <c r="C2708" s="3" t="s">
        <v>2941</v>
      </c>
      <c r="D2708" s="4">
        <v>14711.77188867</v>
      </c>
      <c r="E2708" s="3" t="s">
        <v>2930</v>
      </c>
      <c r="F2708" s="3" t="s">
        <v>2954</v>
      </c>
      <c r="G2708" s="3" t="s">
        <v>2955</v>
      </c>
      <c r="H2708" s="3" t="s">
        <v>2956</v>
      </c>
      <c r="I2708" s="3"/>
      <c r="J2708" s="4">
        <v>3.8305359999999999</v>
      </c>
      <c r="K2708" s="4">
        <v>-4.1244839999999998</v>
      </c>
      <c r="L2708" s="4">
        <v>-1.375675</v>
      </c>
      <c r="M2708" s="4">
        <v>0.117463</v>
      </c>
      <c r="N2708" s="4" t="s">
        <v>2935</v>
      </c>
      <c r="O2708" s="4" t="s">
        <v>2935</v>
      </c>
      <c r="P2708" s="4" t="s">
        <v>2935</v>
      </c>
      <c r="Q2708" s="4" t="s">
        <v>2935</v>
      </c>
      <c r="R2708" s="4" t="s">
        <v>2935</v>
      </c>
      <c r="S2708" s="3" t="s">
        <v>7502</v>
      </c>
      <c r="T2708" s="4">
        <v>76.709999999999994</v>
      </c>
      <c r="U2708" s="4">
        <v>14711.77188867</v>
      </c>
      <c r="V2708" s="10" t="s">
        <v>2935</v>
      </c>
      <c r="W2708" s="4">
        <v>5.2796245600312899</v>
      </c>
      <c r="X2708" s="4">
        <v>82.63</v>
      </c>
      <c r="Y2708" s="4">
        <v>73.210099999999997</v>
      </c>
      <c r="Z2708" s="4" t="s">
        <v>2935</v>
      </c>
      <c r="AA2708" s="10" t="s">
        <v>2935</v>
      </c>
      <c r="AB2708" s="10" t="s">
        <v>2935</v>
      </c>
      <c r="AC2708" s="4" t="s">
        <v>2935</v>
      </c>
      <c r="AD2708" s="4" t="s">
        <v>2935</v>
      </c>
      <c r="AE2708" s="4" t="s">
        <v>2935</v>
      </c>
      <c r="AF2708" s="4" t="s">
        <v>2935</v>
      </c>
      <c r="AG2708" s="4" t="s">
        <v>2935</v>
      </c>
      <c r="AH2708" s="4" t="s">
        <v>2935</v>
      </c>
      <c r="AI2708" s="4" t="s">
        <v>2935</v>
      </c>
      <c r="AJ2708" s="4" t="s">
        <v>2935</v>
      </c>
    </row>
    <row r="2709" spans="1:36" hidden="1" x14ac:dyDescent="0.3">
      <c r="A2709" s="1" t="s">
        <v>2703</v>
      </c>
      <c r="B2709" s="2">
        <v>5730738</v>
      </c>
      <c r="C2709" s="3" t="s">
        <v>2941</v>
      </c>
      <c r="D2709" s="4">
        <v>12747.08638026</v>
      </c>
      <c r="E2709" s="3" t="s">
        <v>2930</v>
      </c>
      <c r="F2709" s="3" t="s">
        <v>2954</v>
      </c>
      <c r="G2709" s="3" t="s">
        <v>2955</v>
      </c>
      <c r="H2709" s="3" t="s">
        <v>2956</v>
      </c>
      <c r="I2709" s="3"/>
      <c r="J2709" s="4">
        <v>1.4603740000000001</v>
      </c>
      <c r="K2709" s="4">
        <v>-6.8965519999999998</v>
      </c>
      <c r="L2709" s="4">
        <v>-2.0629189999999999</v>
      </c>
      <c r="M2709" s="4">
        <v>0.263992</v>
      </c>
      <c r="N2709" s="4" t="s">
        <v>2935</v>
      </c>
      <c r="O2709" s="4" t="s">
        <v>2935</v>
      </c>
      <c r="P2709" s="4" t="s">
        <v>2935</v>
      </c>
      <c r="Q2709" s="4" t="s">
        <v>2935</v>
      </c>
      <c r="R2709" s="4" t="s">
        <v>2935</v>
      </c>
      <c r="S2709" s="3" t="s">
        <v>7503</v>
      </c>
      <c r="T2709" s="4">
        <v>56.97</v>
      </c>
      <c r="U2709" s="4">
        <v>12747.08638026</v>
      </c>
      <c r="V2709" s="10" t="s">
        <v>2935</v>
      </c>
      <c r="W2709" s="4">
        <v>4.4718272775144801</v>
      </c>
      <c r="X2709" s="4">
        <v>63.41</v>
      </c>
      <c r="Y2709" s="4">
        <v>54.96</v>
      </c>
      <c r="Z2709" s="4" t="s">
        <v>2935</v>
      </c>
      <c r="AA2709" s="10" t="s">
        <v>2935</v>
      </c>
      <c r="AB2709" s="10" t="s">
        <v>2935</v>
      </c>
      <c r="AC2709" s="4" t="s">
        <v>2935</v>
      </c>
      <c r="AD2709" s="4" t="s">
        <v>2935</v>
      </c>
      <c r="AE2709" s="4" t="s">
        <v>2935</v>
      </c>
      <c r="AF2709" s="4" t="s">
        <v>2935</v>
      </c>
      <c r="AG2709" s="4" t="s">
        <v>2935</v>
      </c>
      <c r="AH2709" s="4" t="s">
        <v>2935</v>
      </c>
      <c r="AI2709" s="4" t="s">
        <v>2935</v>
      </c>
      <c r="AJ2709" s="4" t="s">
        <v>2935</v>
      </c>
    </row>
    <row r="2710" spans="1:36" hidden="1" x14ac:dyDescent="0.3">
      <c r="A2710" s="1" t="s">
        <v>2704</v>
      </c>
      <c r="B2710" s="2">
        <v>5730736</v>
      </c>
      <c r="C2710" s="3" t="s">
        <v>2941</v>
      </c>
      <c r="D2710" s="4">
        <v>17746.967725660001</v>
      </c>
      <c r="E2710" s="3" t="s">
        <v>2930</v>
      </c>
      <c r="F2710" s="3" t="s">
        <v>2954</v>
      </c>
      <c r="G2710" s="3" t="s">
        <v>2955</v>
      </c>
      <c r="H2710" s="3" t="s">
        <v>2956</v>
      </c>
      <c r="I2710" s="3"/>
      <c r="J2710" s="4">
        <v>3.7162929999999998</v>
      </c>
      <c r="K2710" s="4">
        <v>-2.2843719999999998</v>
      </c>
      <c r="L2710" s="4">
        <v>-0.65118299999999996</v>
      </c>
      <c r="M2710" s="4">
        <v>0.48298600000000003</v>
      </c>
      <c r="N2710" s="4" t="s">
        <v>2935</v>
      </c>
      <c r="O2710" s="4" t="s">
        <v>2935</v>
      </c>
      <c r="P2710" s="4" t="s">
        <v>2935</v>
      </c>
      <c r="Q2710" s="4" t="s">
        <v>2935</v>
      </c>
      <c r="R2710" s="4" t="s">
        <v>2935</v>
      </c>
      <c r="S2710" s="3" t="s">
        <v>7504</v>
      </c>
      <c r="T2710" s="4">
        <v>45.77</v>
      </c>
      <c r="U2710" s="4">
        <v>17746.967725660001</v>
      </c>
      <c r="V2710" s="10" t="s">
        <v>2935</v>
      </c>
      <c r="W2710" s="4">
        <v>4.0087393489185104</v>
      </c>
      <c r="X2710" s="4">
        <v>47.59</v>
      </c>
      <c r="Y2710" s="4">
        <v>44.04</v>
      </c>
      <c r="Z2710" s="4" t="s">
        <v>2935</v>
      </c>
      <c r="AA2710" s="10" t="s">
        <v>2935</v>
      </c>
      <c r="AB2710" s="10" t="s">
        <v>2935</v>
      </c>
      <c r="AC2710" s="4" t="s">
        <v>2935</v>
      </c>
      <c r="AD2710" s="4" t="s">
        <v>2935</v>
      </c>
      <c r="AE2710" s="4" t="s">
        <v>2935</v>
      </c>
      <c r="AF2710" s="4" t="s">
        <v>2935</v>
      </c>
      <c r="AG2710" s="4" t="s">
        <v>2935</v>
      </c>
      <c r="AH2710" s="4" t="s">
        <v>2935</v>
      </c>
      <c r="AI2710" s="4" t="s">
        <v>2935</v>
      </c>
      <c r="AJ2710" s="4" t="s">
        <v>2935</v>
      </c>
    </row>
    <row r="2711" spans="1:36" hidden="1" x14ac:dyDescent="0.3">
      <c r="A2711" s="1" t="s">
        <v>2705</v>
      </c>
      <c r="B2711" s="2">
        <v>5731447</v>
      </c>
      <c r="C2711" s="3" t="s">
        <v>2941</v>
      </c>
      <c r="D2711" s="4">
        <v>5327.9034000000001</v>
      </c>
      <c r="E2711" s="3" t="s">
        <v>2930</v>
      </c>
      <c r="F2711" s="3" t="s">
        <v>2954</v>
      </c>
      <c r="G2711" s="3" t="s">
        <v>2955</v>
      </c>
      <c r="H2711" s="3" t="s">
        <v>2956</v>
      </c>
      <c r="I2711" s="3"/>
      <c r="J2711" s="4">
        <v>31.617398000000001</v>
      </c>
      <c r="K2711" s="4">
        <v>7.9652339999999997</v>
      </c>
      <c r="L2711" s="4">
        <v>2.8467730000000002</v>
      </c>
      <c r="M2711" s="4">
        <v>1.9258150000000001</v>
      </c>
      <c r="N2711" s="4" t="s">
        <v>2935</v>
      </c>
      <c r="O2711" s="4" t="s">
        <v>2935</v>
      </c>
      <c r="P2711" s="4" t="s">
        <v>2935</v>
      </c>
      <c r="Q2711" s="4" t="s">
        <v>2935</v>
      </c>
      <c r="R2711" s="4" t="s">
        <v>2935</v>
      </c>
      <c r="S2711" s="3" t="s">
        <v>7505</v>
      </c>
      <c r="T2711" s="5" t="s">
        <v>7506</v>
      </c>
      <c r="U2711" s="4">
        <v>5327.9034000000001</v>
      </c>
      <c r="V2711" s="10" t="s">
        <v>2935</v>
      </c>
      <c r="W2711" s="4">
        <v>1.21202764299368</v>
      </c>
      <c r="X2711" s="4">
        <v>273.43</v>
      </c>
      <c r="Y2711" s="4">
        <v>205.97</v>
      </c>
      <c r="Z2711" s="4" t="s">
        <v>2935</v>
      </c>
      <c r="AA2711" s="10" t="s">
        <v>2935</v>
      </c>
      <c r="AB2711" s="10" t="s">
        <v>2935</v>
      </c>
      <c r="AC2711" s="4" t="s">
        <v>2935</v>
      </c>
      <c r="AD2711" s="4" t="s">
        <v>2935</v>
      </c>
      <c r="AE2711" s="4" t="s">
        <v>2935</v>
      </c>
      <c r="AF2711" s="4" t="s">
        <v>2935</v>
      </c>
      <c r="AG2711" s="4" t="s">
        <v>2935</v>
      </c>
      <c r="AH2711" s="4" t="s">
        <v>2935</v>
      </c>
      <c r="AI2711" s="4" t="s">
        <v>2935</v>
      </c>
      <c r="AJ2711" s="4" t="s">
        <v>2935</v>
      </c>
    </row>
    <row r="2712" spans="1:36" hidden="1" x14ac:dyDescent="0.3">
      <c r="A2712" s="1" t="s">
        <v>2706</v>
      </c>
      <c r="B2712" s="2">
        <v>5731448</v>
      </c>
      <c r="C2712" s="3" t="s">
        <v>2941</v>
      </c>
      <c r="D2712" s="4">
        <v>24196.670255360001</v>
      </c>
      <c r="E2712" s="3" t="s">
        <v>2930</v>
      </c>
      <c r="F2712" s="3" t="s">
        <v>2954</v>
      </c>
      <c r="G2712" s="3" t="s">
        <v>2955</v>
      </c>
      <c r="H2712" s="3" t="s">
        <v>2956</v>
      </c>
      <c r="I2712" s="3"/>
      <c r="J2712" s="4">
        <v>35.524382000000003</v>
      </c>
      <c r="K2712" s="4">
        <v>8.3529160000000005</v>
      </c>
      <c r="L2712" s="4">
        <v>2.4957060000000002</v>
      </c>
      <c r="M2712" s="4">
        <v>1.684042</v>
      </c>
      <c r="N2712" s="4" t="s">
        <v>2935</v>
      </c>
      <c r="O2712" s="4" t="s">
        <v>2935</v>
      </c>
      <c r="P2712" s="4" t="s">
        <v>2935</v>
      </c>
      <c r="Q2712" s="4" t="s">
        <v>2935</v>
      </c>
      <c r="R2712" s="4" t="s">
        <v>2935</v>
      </c>
      <c r="S2712" s="3" t="s">
        <v>7507</v>
      </c>
      <c r="T2712" s="4">
        <v>101.44</v>
      </c>
      <c r="U2712" s="4">
        <v>24196.670255360001</v>
      </c>
      <c r="V2712" s="10" t="s">
        <v>2935</v>
      </c>
      <c r="W2712" s="4">
        <v>0.54929022082018897</v>
      </c>
      <c r="X2712" s="4">
        <v>103.15</v>
      </c>
      <c r="Y2712" s="4">
        <v>73.930000000000007</v>
      </c>
      <c r="Z2712" s="4" t="s">
        <v>2935</v>
      </c>
      <c r="AA2712" s="10" t="s">
        <v>2935</v>
      </c>
      <c r="AB2712" s="10" t="s">
        <v>2935</v>
      </c>
      <c r="AC2712" s="4" t="s">
        <v>2935</v>
      </c>
      <c r="AD2712" s="4" t="s">
        <v>2935</v>
      </c>
      <c r="AE2712" s="4" t="s">
        <v>2935</v>
      </c>
      <c r="AF2712" s="4" t="s">
        <v>2935</v>
      </c>
      <c r="AG2712" s="4" t="s">
        <v>2935</v>
      </c>
      <c r="AH2712" s="4" t="s">
        <v>2935</v>
      </c>
      <c r="AI2712" s="4" t="s">
        <v>2935</v>
      </c>
      <c r="AJ2712" s="4" t="s">
        <v>2935</v>
      </c>
    </row>
    <row r="2713" spans="1:36" hidden="1" x14ac:dyDescent="0.3">
      <c r="A2713" s="1" t="s">
        <v>2707</v>
      </c>
      <c r="B2713" s="2">
        <v>5731449</v>
      </c>
      <c r="C2713" s="3" t="s">
        <v>2941</v>
      </c>
      <c r="D2713" s="4">
        <v>10254.465455850001</v>
      </c>
      <c r="E2713" s="3" t="s">
        <v>2930</v>
      </c>
      <c r="F2713" s="3" t="s">
        <v>2954</v>
      </c>
      <c r="G2713" s="3" t="s">
        <v>2955</v>
      </c>
      <c r="H2713" s="3" t="s">
        <v>2956</v>
      </c>
      <c r="I2713" s="3"/>
      <c r="J2713" s="4">
        <v>26.589848</v>
      </c>
      <c r="K2713" s="4">
        <v>7.6665429999999999</v>
      </c>
      <c r="L2713" s="4">
        <v>3.3337300000000001</v>
      </c>
      <c r="M2713" s="4">
        <v>2.4554360000000002</v>
      </c>
      <c r="N2713" s="4" t="s">
        <v>2935</v>
      </c>
      <c r="O2713" s="4" t="s">
        <v>2935</v>
      </c>
      <c r="P2713" s="4" t="s">
        <v>2935</v>
      </c>
      <c r="Q2713" s="4" t="s">
        <v>2935</v>
      </c>
      <c r="R2713" s="4" t="s">
        <v>2935</v>
      </c>
      <c r="S2713" s="3" t="s">
        <v>7508</v>
      </c>
      <c r="T2713" s="4">
        <v>86.79</v>
      </c>
      <c r="U2713" s="4">
        <v>10254.465455850001</v>
      </c>
      <c r="V2713" s="10" t="s">
        <v>2935</v>
      </c>
      <c r="W2713" s="4">
        <v>2.01543956677037</v>
      </c>
      <c r="X2713" s="4">
        <v>86.84</v>
      </c>
      <c r="Y2713" s="4">
        <v>68.2</v>
      </c>
      <c r="Z2713" s="4" t="s">
        <v>2935</v>
      </c>
      <c r="AA2713" s="10" t="s">
        <v>2935</v>
      </c>
      <c r="AB2713" s="10" t="s">
        <v>2935</v>
      </c>
      <c r="AC2713" s="4" t="s">
        <v>2935</v>
      </c>
      <c r="AD2713" s="4" t="s">
        <v>2935</v>
      </c>
      <c r="AE2713" s="4" t="s">
        <v>2935</v>
      </c>
      <c r="AF2713" s="4" t="s">
        <v>2935</v>
      </c>
      <c r="AG2713" s="4" t="s">
        <v>2935</v>
      </c>
      <c r="AH2713" s="4" t="s">
        <v>2935</v>
      </c>
      <c r="AI2713" s="4" t="s">
        <v>2935</v>
      </c>
      <c r="AJ2713" s="4" t="s">
        <v>2935</v>
      </c>
    </row>
    <row r="2714" spans="1:36" hidden="1" x14ac:dyDescent="0.3">
      <c r="A2714" s="1" t="s">
        <v>2708</v>
      </c>
      <c r="B2714" s="2">
        <v>5731453</v>
      </c>
      <c r="C2714" s="3" t="s">
        <v>2941</v>
      </c>
      <c r="D2714" s="4">
        <v>12917.57780082</v>
      </c>
      <c r="E2714" s="3" t="s">
        <v>2930</v>
      </c>
      <c r="F2714" s="3" t="s">
        <v>2954</v>
      </c>
      <c r="G2714" s="3" t="s">
        <v>2955</v>
      </c>
      <c r="H2714" s="3" t="s">
        <v>2956</v>
      </c>
      <c r="I2714" s="3"/>
      <c r="J2714" s="4">
        <v>33.232170000000004</v>
      </c>
      <c r="K2714" s="4">
        <v>11.821234</v>
      </c>
      <c r="L2714" s="4">
        <v>7.9347339999999997</v>
      </c>
      <c r="M2714" s="4">
        <v>4.4672799999999997</v>
      </c>
      <c r="N2714" s="4" t="s">
        <v>2935</v>
      </c>
      <c r="O2714" s="4" t="s">
        <v>2935</v>
      </c>
      <c r="P2714" s="4" t="s">
        <v>2935</v>
      </c>
      <c r="Q2714" s="4" t="s">
        <v>2935</v>
      </c>
      <c r="R2714" s="4" t="s">
        <v>2935</v>
      </c>
      <c r="S2714" s="3" t="s">
        <v>7509</v>
      </c>
      <c r="T2714" s="4">
        <v>96.58</v>
      </c>
      <c r="U2714" s="4">
        <v>12917.57780082</v>
      </c>
      <c r="V2714" s="10" t="s">
        <v>2935</v>
      </c>
      <c r="W2714" s="4">
        <v>1.14764961689791</v>
      </c>
      <c r="X2714" s="4">
        <v>98.06</v>
      </c>
      <c r="Y2714" s="4">
        <v>71.66</v>
      </c>
      <c r="Z2714" s="4" t="s">
        <v>2935</v>
      </c>
      <c r="AA2714" s="10" t="s">
        <v>2935</v>
      </c>
      <c r="AB2714" s="10" t="s">
        <v>2935</v>
      </c>
      <c r="AC2714" s="4" t="s">
        <v>2935</v>
      </c>
      <c r="AD2714" s="4" t="s">
        <v>2935</v>
      </c>
      <c r="AE2714" s="4" t="s">
        <v>2935</v>
      </c>
      <c r="AF2714" s="4" t="s">
        <v>2935</v>
      </c>
      <c r="AG2714" s="4" t="s">
        <v>2935</v>
      </c>
      <c r="AH2714" s="4" t="s">
        <v>2935</v>
      </c>
      <c r="AI2714" s="4" t="s">
        <v>2935</v>
      </c>
      <c r="AJ2714" s="4" t="s">
        <v>2935</v>
      </c>
    </row>
    <row r="2715" spans="1:36" hidden="1" x14ac:dyDescent="0.3">
      <c r="A2715" s="1" t="s">
        <v>2709</v>
      </c>
      <c r="B2715" s="2">
        <v>5731452</v>
      </c>
      <c r="C2715" s="3" t="s">
        <v>2941</v>
      </c>
      <c r="D2715" s="4">
        <v>1075.4796808799999</v>
      </c>
      <c r="E2715" s="3" t="s">
        <v>2930</v>
      </c>
      <c r="F2715" s="3" t="s">
        <v>2954</v>
      </c>
      <c r="G2715" s="3" t="s">
        <v>2955</v>
      </c>
      <c r="H2715" s="3" t="s">
        <v>2956</v>
      </c>
      <c r="I2715" s="3"/>
      <c r="J2715" s="4">
        <v>37.759639</v>
      </c>
      <c r="K2715" s="4">
        <v>13.443018</v>
      </c>
      <c r="L2715" s="4">
        <v>8.6158870000000007</v>
      </c>
      <c r="M2715" s="4">
        <v>5.6032869999999999</v>
      </c>
      <c r="N2715" s="4" t="s">
        <v>2935</v>
      </c>
      <c r="O2715" s="4" t="s">
        <v>2935</v>
      </c>
      <c r="P2715" s="4" t="s">
        <v>2935</v>
      </c>
      <c r="Q2715" s="4" t="s">
        <v>2935</v>
      </c>
      <c r="R2715" s="4" t="s">
        <v>2935</v>
      </c>
      <c r="S2715" s="3" t="s">
        <v>7510</v>
      </c>
      <c r="T2715" s="4">
        <v>226.16</v>
      </c>
      <c r="U2715" s="4">
        <v>1075.4796808799999</v>
      </c>
      <c r="V2715" s="10" t="s">
        <v>2935</v>
      </c>
      <c r="W2715" s="4">
        <v>0.40060134418111099</v>
      </c>
      <c r="X2715" s="4">
        <v>229.1292</v>
      </c>
      <c r="Y2715" s="4">
        <v>162.25</v>
      </c>
      <c r="Z2715" s="4" t="s">
        <v>2935</v>
      </c>
      <c r="AA2715" s="10" t="s">
        <v>2935</v>
      </c>
      <c r="AB2715" s="10" t="s">
        <v>2935</v>
      </c>
      <c r="AC2715" s="4" t="s">
        <v>2935</v>
      </c>
      <c r="AD2715" s="4" t="s">
        <v>2935</v>
      </c>
      <c r="AE2715" s="4" t="s">
        <v>2935</v>
      </c>
      <c r="AF2715" s="4" t="s">
        <v>2935</v>
      </c>
      <c r="AG2715" s="4" t="s">
        <v>2935</v>
      </c>
      <c r="AH2715" s="4" t="s">
        <v>2935</v>
      </c>
      <c r="AI2715" s="4" t="s">
        <v>2935</v>
      </c>
      <c r="AJ2715" s="4" t="s">
        <v>2935</v>
      </c>
    </row>
    <row r="2716" spans="1:36" hidden="1" x14ac:dyDescent="0.3">
      <c r="A2716" s="1" t="s">
        <v>2710</v>
      </c>
      <c r="B2716" s="2">
        <v>5731451</v>
      </c>
      <c r="C2716" s="3" t="s">
        <v>2941</v>
      </c>
      <c r="D2716" s="4">
        <v>870.32339999999999</v>
      </c>
      <c r="E2716" s="3" t="s">
        <v>2930</v>
      </c>
      <c r="F2716" s="3" t="s">
        <v>2954</v>
      </c>
      <c r="G2716" s="3" t="s">
        <v>2955</v>
      </c>
      <c r="H2716" s="3" t="s">
        <v>2956</v>
      </c>
      <c r="I2716" s="3"/>
      <c r="J2716" s="4">
        <v>29.022729000000002</v>
      </c>
      <c r="K2716" s="4">
        <v>10.173767</v>
      </c>
      <c r="L2716" s="4">
        <v>7.243214</v>
      </c>
      <c r="M2716" s="4">
        <v>3.352176</v>
      </c>
      <c r="N2716" s="4" t="s">
        <v>2935</v>
      </c>
      <c r="O2716" s="4" t="s">
        <v>2935</v>
      </c>
      <c r="P2716" s="4" t="s">
        <v>2935</v>
      </c>
      <c r="Q2716" s="4" t="s">
        <v>2935</v>
      </c>
      <c r="R2716" s="4" t="s">
        <v>2935</v>
      </c>
      <c r="S2716" s="3" t="s">
        <v>7511</v>
      </c>
      <c r="T2716" s="4">
        <v>157.24</v>
      </c>
      <c r="U2716" s="4">
        <v>870.32339999999999</v>
      </c>
      <c r="V2716" s="10" t="s">
        <v>2935</v>
      </c>
      <c r="W2716" s="4">
        <v>2.0699567540066099</v>
      </c>
      <c r="X2716" s="4">
        <v>159.84</v>
      </c>
      <c r="Y2716" s="4">
        <v>120.48</v>
      </c>
      <c r="Z2716" s="4" t="s">
        <v>2935</v>
      </c>
      <c r="AA2716" s="10" t="s">
        <v>2935</v>
      </c>
      <c r="AB2716" s="10" t="s">
        <v>2935</v>
      </c>
      <c r="AC2716" s="4" t="s">
        <v>2935</v>
      </c>
      <c r="AD2716" s="4" t="s">
        <v>2935</v>
      </c>
      <c r="AE2716" s="4" t="s">
        <v>2935</v>
      </c>
      <c r="AF2716" s="4" t="s">
        <v>2935</v>
      </c>
      <c r="AG2716" s="4" t="s">
        <v>2935</v>
      </c>
      <c r="AH2716" s="4" t="s">
        <v>2935</v>
      </c>
      <c r="AI2716" s="4" t="s">
        <v>2935</v>
      </c>
      <c r="AJ2716" s="4" t="s">
        <v>2935</v>
      </c>
    </row>
    <row r="2717" spans="1:36" hidden="1" x14ac:dyDescent="0.3">
      <c r="A2717" s="1" t="s">
        <v>2711</v>
      </c>
      <c r="B2717" s="2">
        <v>5731450</v>
      </c>
      <c r="C2717" s="3" t="s">
        <v>2941</v>
      </c>
      <c r="D2717" s="4">
        <v>3197.2069999999999</v>
      </c>
      <c r="E2717" s="3" t="s">
        <v>2930</v>
      </c>
      <c r="F2717" s="3" t="s">
        <v>2954</v>
      </c>
      <c r="G2717" s="3" t="s">
        <v>2955</v>
      </c>
      <c r="H2717" s="3" t="s">
        <v>2956</v>
      </c>
      <c r="I2717" s="3"/>
      <c r="J2717" s="4">
        <v>31.467562999999998</v>
      </c>
      <c r="K2717" s="4">
        <v>8.2661460000000009</v>
      </c>
      <c r="L2717" s="4">
        <v>2.9864039999999998</v>
      </c>
      <c r="M2717" s="4">
        <v>2.1005340000000001</v>
      </c>
      <c r="N2717" s="4" t="s">
        <v>2935</v>
      </c>
      <c r="O2717" s="4" t="s">
        <v>2935</v>
      </c>
      <c r="P2717" s="4" t="s">
        <v>2935</v>
      </c>
      <c r="Q2717" s="4" t="s">
        <v>2935</v>
      </c>
      <c r="R2717" s="4" t="s">
        <v>2935</v>
      </c>
      <c r="S2717" s="3" t="s">
        <v>7512</v>
      </c>
      <c r="T2717" s="4">
        <v>265.88</v>
      </c>
      <c r="U2717" s="4">
        <v>3197.2069999999999</v>
      </c>
      <c r="V2717" s="10" t="s">
        <v>2935</v>
      </c>
      <c r="W2717" s="4">
        <v>1.18098390251241</v>
      </c>
      <c r="X2717" s="4">
        <v>267.35000000000002</v>
      </c>
      <c r="Y2717" s="4">
        <v>201.26</v>
      </c>
      <c r="Z2717" s="4" t="s">
        <v>2935</v>
      </c>
      <c r="AA2717" s="10" t="s">
        <v>2935</v>
      </c>
      <c r="AB2717" s="10" t="s">
        <v>2935</v>
      </c>
      <c r="AC2717" s="4" t="s">
        <v>2935</v>
      </c>
      <c r="AD2717" s="4" t="s">
        <v>2935</v>
      </c>
      <c r="AE2717" s="4" t="s">
        <v>2935</v>
      </c>
      <c r="AF2717" s="4" t="s">
        <v>2935</v>
      </c>
      <c r="AG2717" s="4" t="s">
        <v>2935</v>
      </c>
      <c r="AH2717" s="4" t="s">
        <v>2935</v>
      </c>
      <c r="AI2717" s="4" t="s">
        <v>2935</v>
      </c>
      <c r="AJ2717" s="4" t="s">
        <v>2935</v>
      </c>
    </row>
    <row r="2718" spans="1:36" hidden="1" x14ac:dyDescent="0.3">
      <c r="A2718" s="1" t="s">
        <v>2712</v>
      </c>
      <c r="B2718" s="2">
        <v>5730730</v>
      </c>
      <c r="C2718" s="3" t="s">
        <v>2941</v>
      </c>
      <c r="D2718" s="4">
        <v>35420.762489200002</v>
      </c>
      <c r="E2718" s="3" t="s">
        <v>2930</v>
      </c>
      <c r="F2718" s="3" t="s">
        <v>2954</v>
      </c>
      <c r="G2718" s="3" t="s">
        <v>2955</v>
      </c>
      <c r="H2718" s="3" t="s">
        <v>2956</v>
      </c>
      <c r="I2718" s="3"/>
      <c r="J2718" s="4">
        <v>2.990777</v>
      </c>
      <c r="K2718" s="4">
        <v>-0.63556599999999996</v>
      </c>
      <c r="L2718" s="4">
        <v>-0.58501800000000004</v>
      </c>
      <c r="M2718" s="4">
        <v>1.2794E-2</v>
      </c>
      <c r="N2718" s="4" t="s">
        <v>2935</v>
      </c>
      <c r="O2718" s="4" t="s">
        <v>2935</v>
      </c>
      <c r="P2718" s="4" t="s">
        <v>2935</v>
      </c>
      <c r="Q2718" s="4" t="s">
        <v>2935</v>
      </c>
      <c r="R2718" s="4" t="s">
        <v>2935</v>
      </c>
      <c r="S2718" s="3" t="s">
        <v>7513</v>
      </c>
      <c r="T2718" s="4">
        <v>78.17</v>
      </c>
      <c r="U2718" s="4">
        <v>35420.762489200002</v>
      </c>
      <c r="V2718" s="10" t="s">
        <v>2935</v>
      </c>
      <c r="W2718" s="4">
        <v>4.2077523346552397</v>
      </c>
      <c r="X2718" s="4">
        <v>79.540000000000006</v>
      </c>
      <c r="Y2718" s="4">
        <v>75.89</v>
      </c>
      <c r="Z2718" s="4" t="s">
        <v>2935</v>
      </c>
      <c r="AA2718" s="10" t="s">
        <v>2935</v>
      </c>
      <c r="AB2718" s="10" t="s">
        <v>2935</v>
      </c>
      <c r="AC2718" s="4" t="s">
        <v>2935</v>
      </c>
      <c r="AD2718" s="4" t="s">
        <v>2935</v>
      </c>
      <c r="AE2718" s="4" t="s">
        <v>2935</v>
      </c>
      <c r="AF2718" s="4" t="s">
        <v>2935</v>
      </c>
      <c r="AG2718" s="4" t="s">
        <v>2935</v>
      </c>
      <c r="AH2718" s="4" t="s">
        <v>2935</v>
      </c>
      <c r="AI2718" s="4" t="s">
        <v>2935</v>
      </c>
      <c r="AJ2718" s="4" t="s">
        <v>2935</v>
      </c>
    </row>
    <row r="2719" spans="1:36" hidden="1" x14ac:dyDescent="0.3">
      <c r="A2719" s="1" t="s">
        <v>2713</v>
      </c>
      <c r="B2719" s="2">
        <v>5730737</v>
      </c>
      <c r="C2719" s="3" t="s">
        <v>2941</v>
      </c>
      <c r="D2719" s="4">
        <v>19122.331815180001</v>
      </c>
      <c r="E2719" s="3" t="s">
        <v>2930</v>
      </c>
      <c r="F2719" s="3" t="s">
        <v>2954</v>
      </c>
      <c r="G2719" s="3" t="s">
        <v>2955</v>
      </c>
      <c r="H2719" s="3" t="s">
        <v>2956</v>
      </c>
      <c r="I2719" s="3"/>
      <c r="J2719" s="4">
        <v>0.726769</v>
      </c>
      <c r="K2719" s="4">
        <v>-0.76713299999999995</v>
      </c>
      <c r="L2719" s="4">
        <v>-0.54672799999999999</v>
      </c>
      <c r="M2719" s="4">
        <v>-1.7176E-2</v>
      </c>
      <c r="N2719" s="4" t="s">
        <v>2935</v>
      </c>
      <c r="O2719" s="4" t="s">
        <v>2935</v>
      </c>
      <c r="P2719" s="4" t="s">
        <v>2935</v>
      </c>
      <c r="Q2719" s="4" t="s">
        <v>2935</v>
      </c>
      <c r="R2719" s="4" t="s">
        <v>2935</v>
      </c>
      <c r="S2719" s="3" t="s">
        <v>7514</v>
      </c>
      <c r="T2719" s="4">
        <v>58.21</v>
      </c>
      <c r="U2719" s="4">
        <v>19122.331815180001</v>
      </c>
      <c r="V2719" s="10" t="s">
        <v>2935</v>
      </c>
      <c r="W2719" s="4">
        <v>4.4219206321937801</v>
      </c>
      <c r="X2719" s="4">
        <v>59.13</v>
      </c>
      <c r="Y2719" s="4">
        <v>57.46</v>
      </c>
      <c r="Z2719" s="4" t="s">
        <v>2935</v>
      </c>
      <c r="AA2719" s="10" t="s">
        <v>2935</v>
      </c>
      <c r="AB2719" s="10" t="s">
        <v>2935</v>
      </c>
      <c r="AC2719" s="4" t="s">
        <v>2935</v>
      </c>
      <c r="AD2719" s="4" t="s">
        <v>2935</v>
      </c>
      <c r="AE2719" s="4" t="s">
        <v>2935</v>
      </c>
      <c r="AF2719" s="4" t="s">
        <v>2935</v>
      </c>
      <c r="AG2719" s="4" t="s">
        <v>2935</v>
      </c>
      <c r="AH2719" s="4" t="s">
        <v>2935</v>
      </c>
      <c r="AI2719" s="4" t="s">
        <v>2935</v>
      </c>
      <c r="AJ2719" s="4" t="s">
        <v>2935</v>
      </c>
    </row>
    <row r="2720" spans="1:36" hidden="1" x14ac:dyDescent="0.3">
      <c r="A2720" s="1" t="s">
        <v>2714</v>
      </c>
      <c r="B2720" s="2">
        <v>7919925</v>
      </c>
      <c r="C2720" s="3" t="s">
        <v>2941</v>
      </c>
      <c r="D2720" s="4">
        <v>1073.0259000000001</v>
      </c>
      <c r="E2720" s="3" t="s">
        <v>2930</v>
      </c>
      <c r="F2720" s="3" t="s">
        <v>2954</v>
      </c>
      <c r="G2720" s="3" t="s">
        <v>2955</v>
      </c>
      <c r="H2720" s="3" t="s">
        <v>2956</v>
      </c>
      <c r="I2720" s="3"/>
      <c r="J2720" s="4">
        <v>3.6260319999999999</v>
      </c>
      <c r="K2720" s="4">
        <v>-2.1839080000000002</v>
      </c>
      <c r="L2720" s="4">
        <v>-0.98254699999999995</v>
      </c>
      <c r="M2720" s="4">
        <v>6.5324999999999994E-2</v>
      </c>
      <c r="N2720" s="4" t="s">
        <v>2935</v>
      </c>
      <c r="O2720" s="4" t="s">
        <v>2935</v>
      </c>
      <c r="P2720" s="4" t="s">
        <v>2935</v>
      </c>
      <c r="Q2720" s="4" t="s">
        <v>2935</v>
      </c>
      <c r="R2720" s="4" t="s">
        <v>2935</v>
      </c>
      <c r="S2720" s="3" t="s">
        <v>7515</v>
      </c>
      <c r="T2720" s="4">
        <v>76.59</v>
      </c>
      <c r="U2720" s="4">
        <v>1073.0259000000001</v>
      </c>
      <c r="V2720" s="10" t="s">
        <v>2935</v>
      </c>
      <c r="W2720" s="4">
        <v>4.7019193106149597</v>
      </c>
      <c r="X2720" s="4">
        <v>79.92</v>
      </c>
      <c r="Y2720" s="4">
        <v>73.91</v>
      </c>
      <c r="Z2720" s="4" t="s">
        <v>2935</v>
      </c>
      <c r="AA2720" s="10" t="s">
        <v>2935</v>
      </c>
      <c r="AB2720" s="10" t="s">
        <v>2935</v>
      </c>
      <c r="AC2720" s="4" t="s">
        <v>2935</v>
      </c>
      <c r="AD2720" s="4" t="s">
        <v>2935</v>
      </c>
      <c r="AE2720" s="4" t="s">
        <v>2935</v>
      </c>
      <c r="AF2720" s="4" t="s">
        <v>2935</v>
      </c>
      <c r="AG2720" s="4" t="s">
        <v>2935</v>
      </c>
      <c r="AH2720" s="4" t="s">
        <v>2935</v>
      </c>
      <c r="AI2720" s="4" t="s">
        <v>2935</v>
      </c>
      <c r="AJ2720" s="4" t="s">
        <v>2935</v>
      </c>
    </row>
    <row r="2721" spans="1:36" hidden="1" x14ac:dyDescent="0.3">
      <c r="A2721" s="1" t="s">
        <v>2715</v>
      </c>
      <c r="B2721" s="2">
        <v>10726901</v>
      </c>
      <c r="C2721" s="3" t="s">
        <v>2941</v>
      </c>
      <c r="D2721" s="4">
        <v>859.46400000000006</v>
      </c>
      <c r="E2721" s="3" t="s">
        <v>2930</v>
      </c>
      <c r="F2721" s="3" t="s">
        <v>2954</v>
      </c>
      <c r="G2721" s="3" t="s">
        <v>2955</v>
      </c>
      <c r="H2721" s="3" t="s">
        <v>2956</v>
      </c>
      <c r="I2721" s="3"/>
      <c r="J2721" s="4">
        <v>2.8079040000000002</v>
      </c>
      <c r="K2721" s="4">
        <v>-1.0297480000000001</v>
      </c>
      <c r="L2721" s="4">
        <v>-0.47461500000000001</v>
      </c>
      <c r="M2721" s="4">
        <v>0.17371200000000001</v>
      </c>
      <c r="N2721" s="4" t="s">
        <v>2935</v>
      </c>
      <c r="O2721" s="4" t="s">
        <v>2935</v>
      </c>
      <c r="P2721" s="4" t="s">
        <v>2935</v>
      </c>
      <c r="Q2721" s="4" t="s">
        <v>2935</v>
      </c>
      <c r="R2721" s="4" t="s">
        <v>2935</v>
      </c>
      <c r="S2721" s="3" t="s">
        <v>7516</v>
      </c>
      <c r="T2721" s="4">
        <v>69.2</v>
      </c>
      <c r="U2721" s="4">
        <v>859.46400000000006</v>
      </c>
      <c r="V2721" s="10" t="s">
        <v>2935</v>
      </c>
      <c r="W2721" s="4">
        <v>3.0641618497109802</v>
      </c>
      <c r="X2721" s="4">
        <v>70.900000000000006</v>
      </c>
      <c r="Y2721" s="4">
        <v>66.88</v>
      </c>
      <c r="Z2721" s="4" t="s">
        <v>2935</v>
      </c>
      <c r="AA2721" s="10" t="s">
        <v>2935</v>
      </c>
      <c r="AB2721" s="10" t="s">
        <v>2935</v>
      </c>
      <c r="AC2721" s="4" t="s">
        <v>2935</v>
      </c>
      <c r="AD2721" s="4" t="s">
        <v>2935</v>
      </c>
      <c r="AE2721" s="4" t="s">
        <v>2935</v>
      </c>
      <c r="AF2721" s="4" t="s">
        <v>2935</v>
      </c>
      <c r="AG2721" s="4" t="s">
        <v>2935</v>
      </c>
      <c r="AH2721" s="4" t="s">
        <v>2935</v>
      </c>
      <c r="AI2721" s="4" t="s">
        <v>2935</v>
      </c>
      <c r="AJ2721" s="4" t="s">
        <v>2935</v>
      </c>
    </row>
    <row r="2722" spans="1:36" hidden="1" x14ac:dyDescent="0.3">
      <c r="A2722" s="1" t="s">
        <v>2716</v>
      </c>
      <c r="B2722" s="2">
        <v>5731827</v>
      </c>
      <c r="C2722" s="3" t="s">
        <v>2941</v>
      </c>
      <c r="D2722" s="4">
        <v>76085.644454230001</v>
      </c>
      <c r="E2722" s="3" t="s">
        <v>2930</v>
      </c>
      <c r="F2722" s="3" t="s">
        <v>2954</v>
      </c>
      <c r="G2722" s="3" t="s">
        <v>2955</v>
      </c>
      <c r="H2722" s="3" t="s">
        <v>2956</v>
      </c>
      <c r="I2722" s="3" t="s">
        <v>3002</v>
      </c>
      <c r="J2722" s="4">
        <v>8.8845189999999992</v>
      </c>
      <c r="K2722" s="4">
        <v>-2.2938719999999999</v>
      </c>
      <c r="L2722" s="4">
        <v>-3.2867579999999998</v>
      </c>
      <c r="M2722" s="4">
        <v>0.82767800000000002</v>
      </c>
      <c r="N2722" s="4" t="s">
        <v>2935</v>
      </c>
      <c r="O2722" s="4" t="s">
        <v>2935</v>
      </c>
      <c r="P2722" s="4" t="s">
        <v>2935</v>
      </c>
      <c r="Q2722" s="4" t="s">
        <v>2935</v>
      </c>
      <c r="R2722" s="4" t="s">
        <v>2935</v>
      </c>
      <c r="S2722" s="3" t="s">
        <v>7517</v>
      </c>
      <c r="T2722" s="4">
        <v>60.91</v>
      </c>
      <c r="U2722" s="4">
        <v>76085.644454230001</v>
      </c>
      <c r="V2722" s="10" t="s">
        <v>2935</v>
      </c>
      <c r="W2722" s="4">
        <v>1.7882121162370701</v>
      </c>
      <c r="X2722" s="4">
        <v>65.52</v>
      </c>
      <c r="Y2722" s="4">
        <v>55.395000000000003</v>
      </c>
      <c r="Z2722" s="4" t="s">
        <v>2935</v>
      </c>
      <c r="AA2722" s="10" t="s">
        <v>2935</v>
      </c>
      <c r="AB2722" s="10" t="s">
        <v>2935</v>
      </c>
      <c r="AC2722" s="4" t="s">
        <v>2935</v>
      </c>
      <c r="AD2722" s="4" t="s">
        <v>2935</v>
      </c>
      <c r="AE2722" s="4" t="s">
        <v>2935</v>
      </c>
      <c r="AF2722" s="4" t="s">
        <v>2935</v>
      </c>
      <c r="AG2722" s="4" t="s">
        <v>2935</v>
      </c>
      <c r="AH2722" s="4" t="s">
        <v>2935</v>
      </c>
      <c r="AI2722" s="4" t="s">
        <v>2935</v>
      </c>
      <c r="AJ2722" s="4" t="s">
        <v>2935</v>
      </c>
    </row>
    <row r="2723" spans="1:36" hidden="1" x14ac:dyDescent="0.3">
      <c r="A2723" s="1" t="s">
        <v>2717</v>
      </c>
      <c r="B2723" s="2">
        <v>6119863</v>
      </c>
      <c r="C2723" s="3" t="s">
        <v>2941</v>
      </c>
      <c r="D2723" s="4">
        <v>5428.6873092899996</v>
      </c>
      <c r="E2723" s="3" t="s">
        <v>2930</v>
      </c>
      <c r="F2723" s="3" t="s">
        <v>2954</v>
      </c>
      <c r="G2723" s="3" t="s">
        <v>2955</v>
      </c>
      <c r="H2723" s="3" t="s">
        <v>2956</v>
      </c>
      <c r="I2723" s="3"/>
      <c r="J2723" s="4">
        <v>5.8755759999999997</v>
      </c>
      <c r="K2723" s="4">
        <v>-1.015541</v>
      </c>
      <c r="L2723" s="4">
        <v>-0.44877800000000001</v>
      </c>
      <c r="M2723" s="4">
        <v>0.327511</v>
      </c>
      <c r="N2723" s="4" t="s">
        <v>2935</v>
      </c>
      <c r="O2723" s="4" t="s">
        <v>2935</v>
      </c>
      <c r="P2723" s="4" t="s">
        <v>2935</v>
      </c>
      <c r="Q2723" s="4" t="s">
        <v>2935</v>
      </c>
      <c r="R2723" s="4" t="s">
        <v>2935</v>
      </c>
      <c r="S2723" s="3" t="s">
        <v>7518</v>
      </c>
      <c r="T2723" s="4">
        <v>64.33</v>
      </c>
      <c r="U2723" s="4">
        <v>5428.6873092899996</v>
      </c>
      <c r="V2723" s="10" t="s">
        <v>2935</v>
      </c>
      <c r="W2723" s="4">
        <v>6.5661433234882596</v>
      </c>
      <c r="X2723" s="4">
        <v>66.647599999999997</v>
      </c>
      <c r="Y2723" s="4">
        <v>60.58</v>
      </c>
      <c r="Z2723" s="4" t="s">
        <v>2935</v>
      </c>
      <c r="AA2723" s="10" t="s">
        <v>2935</v>
      </c>
      <c r="AB2723" s="10" t="s">
        <v>2935</v>
      </c>
      <c r="AC2723" s="4" t="s">
        <v>2935</v>
      </c>
      <c r="AD2723" s="4" t="s">
        <v>2935</v>
      </c>
      <c r="AE2723" s="4" t="s">
        <v>2935</v>
      </c>
      <c r="AF2723" s="4" t="s">
        <v>2935</v>
      </c>
      <c r="AG2723" s="4" t="s">
        <v>2935</v>
      </c>
      <c r="AH2723" s="4" t="s">
        <v>2935</v>
      </c>
      <c r="AI2723" s="4" t="s">
        <v>2935</v>
      </c>
      <c r="AJ2723" s="4" t="s">
        <v>2935</v>
      </c>
    </row>
    <row r="2724" spans="1:36" hidden="1" x14ac:dyDescent="0.3">
      <c r="A2724" s="1" t="s">
        <v>2718</v>
      </c>
      <c r="B2724" s="2">
        <v>5737610</v>
      </c>
      <c r="C2724" s="3" t="s">
        <v>2941</v>
      </c>
      <c r="D2724" s="4">
        <v>7138.7556861000003</v>
      </c>
      <c r="E2724" s="3" t="s">
        <v>2930</v>
      </c>
      <c r="F2724" s="3" t="s">
        <v>2954</v>
      </c>
      <c r="G2724" s="3" t="s">
        <v>2955</v>
      </c>
      <c r="H2724" s="3" t="s">
        <v>2956</v>
      </c>
      <c r="I2724" s="3"/>
      <c r="J2724" s="4">
        <v>9.6971310000000006</v>
      </c>
      <c r="K2724" s="4">
        <v>-4.0102289999999998</v>
      </c>
      <c r="L2724" s="4">
        <v>-3.2681269999999998</v>
      </c>
      <c r="M2724" s="4">
        <v>1.325153</v>
      </c>
      <c r="N2724" s="4" t="s">
        <v>2935</v>
      </c>
      <c r="O2724" s="4" t="s">
        <v>2935</v>
      </c>
      <c r="P2724" s="4" t="s">
        <v>2935</v>
      </c>
      <c r="Q2724" s="4" t="s">
        <v>2935</v>
      </c>
      <c r="R2724" s="4" t="s">
        <v>2935</v>
      </c>
      <c r="S2724" s="3" t="s">
        <v>7519</v>
      </c>
      <c r="T2724" s="4">
        <v>82.58</v>
      </c>
      <c r="U2724" s="4">
        <v>7138.7556861000003</v>
      </c>
      <c r="V2724" s="10" t="s">
        <v>2935</v>
      </c>
      <c r="W2724" s="4">
        <v>1.5093242915960301</v>
      </c>
      <c r="X2724" s="4">
        <v>89.09</v>
      </c>
      <c r="Y2724" s="4">
        <v>74.709999999999994</v>
      </c>
      <c r="Z2724" s="4" t="s">
        <v>2935</v>
      </c>
      <c r="AA2724" s="10" t="s">
        <v>2935</v>
      </c>
      <c r="AB2724" s="10" t="s">
        <v>2935</v>
      </c>
      <c r="AC2724" s="4" t="s">
        <v>2935</v>
      </c>
      <c r="AD2724" s="4" t="s">
        <v>2935</v>
      </c>
      <c r="AE2724" s="4" t="s">
        <v>2935</v>
      </c>
      <c r="AF2724" s="4" t="s">
        <v>2935</v>
      </c>
      <c r="AG2724" s="4" t="s">
        <v>2935</v>
      </c>
      <c r="AH2724" s="4" t="s">
        <v>2935</v>
      </c>
      <c r="AI2724" s="4" t="s">
        <v>2935</v>
      </c>
      <c r="AJ2724" s="4" t="s">
        <v>2935</v>
      </c>
    </row>
    <row r="2725" spans="1:36" hidden="1" x14ac:dyDescent="0.3">
      <c r="A2725" s="1" t="s">
        <v>2719</v>
      </c>
      <c r="B2725" s="2">
        <v>5737609</v>
      </c>
      <c r="C2725" s="3" t="s">
        <v>2941</v>
      </c>
      <c r="D2725" s="4">
        <v>7867.1798737600002</v>
      </c>
      <c r="E2725" s="3" t="s">
        <v>2930</v>
      </c>
      <c r="F2725" s="3" t="s">
        <v>2954</v>
      </c>
      <c r="G2725" s="3" t="s">
        <v>2955</v>
      </c>
      <c r="H2725" s="3" t="s">
        <v>2956</v>
      </c>
      <c r="I2725" s="3"/>
      <c r="J2725" s="4">
        <v>9.2041740000000001</v>
      </c>
      <c r="K2725" s="4">
        <v>-1.308937</v>
      </c>
      <c r="L2725" s="4">
        <v>-2.3534329999999999</v>
      </c>
      <c r="M2725" s="4">
        <v>0.58815099999999998</v>
      </c>
      <c r="N2725" s="4" t="s">
        <v>2935</v>
      </c>
      <c r="O2725" s="4" t="s">
        <v>2935</v>
      </c>
      <c r="P2725" s="4" t="s">
        <v>2935</v>
      </c>
      <c r="Q2725" s="4" t="s">
        <v>2935</v>
      </c>
      <c r="R2725" s="4" t="s">
        <v>2935</v>
      </c>
      <c r="S2725" s="3" t="s">
        <v>7520</v>
      </c>
      <c r="T2725" s="4">
        <v>70.12</v>
      </c>
      <c r="U2725" s="4">
        <v>7867.1798737600002</v>
      </c>
      <c r="V2725" s="10" t="s">
        <v>2935</v>
      </c>
      <c r="W2725" s="4">
        <v>3.9743297204791799</v>
      </c>
      <c r="X2725" s="4">
        <v>74.28</v>
      </c>
      <c r="Y2725" s="4">
        <v>63.820999999999998</v>
      </c>
      <c r="Z2725" s="4" t="s">
        <v>2935</v>
      </c>
      <c r="AA2725" s="10" t="s">
        <v>2935</v>
      </c>
      <c r="AB2725" s="10" t="s">
        <v>2935</v>
      </c>
      <c r="AC2725" s="4" t="s">
        <v>2935</v>
      </c>
      <c r="AD2725" s="4" t="s">
        <v>2935</v>
      </c>
      <c r="AE2725" s="4" t="s">
        <v>2935</v>
      </c>
      <c r="AF2725" s="4" t="s">
        <v>2935</v>
      </c>
      <c r="AG2725" s="4" t="s">
        <v>2935</v>
      </c>
      <c r="AH2725" s="4" t="s">
        <v>2935</v>
      </c>
      <c r="AI2725" s="4" t="s">
        <v>2935</v>
      </c>
      <c r="AJ2725" s="4" t="s">
        <v>2935</v>
      </c>
    </row>
    <row r="2726" spans="1:36" hidden="1" x14ac:dyDescent="0.3">
      <c r="A2726" s="1" t="s">
        <v>2720</v>
      </c>
      <c r="B2726" s="2">
        <v>5327992</v>
      </c>
      <c r="C2726" s="3" t="s">
        <v>2919</v>
      </c>
      <c r="D2726" s="4">
        <v>683.80713856</v>
      </c>
      <c r="E2726" s="3" t="s">
        <v>2920</v>
      </c>
      <c r="F2726" s="3" t="s">
        <v>2961</v>
      </c>
      <c r="G2726" s="3" t="s">
        <v>2962</v>
      </c>
      <c r="H2726" s="3" t="s">
        <v>2963</v>
      </c>
      <c r="I2726" s="3" t="s">
        <v>3292</v>
      </c>
      <c r="J2726" s="4">
        <v>-16.633267</v>
      </c>
      <c r="K2726" s="4">
        <v>43.944637</v>
      </c>
      <c r="L2726" s="4">
        <v>32.695374999999999</v>
      </c>
      <c r="M2726" s="4">
        <v>21.459854</v>
      </c>
      <c r="N2726" s="4" t="s">
        <v>2924</v>
      </c>
      <c r="O2726" s="4">
        <v>33.28</v>
      </c>
      <c r="P2726" s="4">
        <v>1.277936</v>
      </c>
      <c r="Q2726" s="4">
        <v>14.220542</v>
      </c>
      <c r="R2726" s="4">
        <v>22.994561999999998</v>
      </c>
      <c r="S2726" s="3" t="s">
        <v>7521</v>
      </c>
      <c r="T2726" s="4">
        <v>16.64</v>
      </c>
      <c r="U2726" s="4">
        <v>683.80713856</v>
      </c>
      <c r="V2726" s="10">
        <v>974.10713799999996</v>
      </c>
      <c r="W2726" s="4" t="s">
        <v>2935</v>
      </c>
      <c r="X2726" s="4">
        <v>21.5</v>
      </c>
      <c r="Y2726" s="5" t="s">
        <v>4446</v>
      </c>
      <c r="Z2726" s="4" t="s">
        <v>2924</v>
      </c>
      <c r="AA2726" s="10">
        <v>28.203389830500001</v>
      </c>
      <c r="AB2726" s="10">
        <v>28.203389830500001</v>
      </c>
      <c r="AC2726" s="4">
        <v>1.201119</v>
      </c>
      <c r="AD2726" s="4">
        <v>1.1813086805724</v>
      </c>
      <c r="AE2726" s="4">
        <v>1.1813086805724</v>
      </c>
      <c r="AF2726" s="4">
        <v>14.220542</v>
      </c>
      <c r="AG2726" s="4">
        <v>10.2699750975224</v>
      </c>
      <c r="AH2726" s="4">
        <v>10.2699750975224</v>
      </c>
      <c r="AI2726" s="4">
        <v>1.277936</v>
      </c>
      <c r="AJ2726" s="4">
        <v>2.999279</v>
      </c>
    </row>
    <row r="2727" spans="1:36" hidden="1" x14ac:dyDescent="0.3">
      <c r="A2727" s="1" t="s">
        <v>2721</v>
      </c>
      <c r="B2727" s="2">
        <v>4970138</v>
      </c>
      <c r="C2727" s="3" t="s">
        <v>2919</v>
      </c>
      <c r="D2727" s="4">
        <v>5625.7954684200004</v>
      </c>
      <c r="E2727" s="3" t="s">
        <v>2946</v>
      </c>
      <c r="F2727" s="3" t="s">
        <v>2947</v>
      </c>
      <c r="G2727" s="3" t="s">
        <v>2948</v>
      </c>
      <c r="H2727" s="3" t="s">
        <v>2949</v>
      </c>
      <c r="I2727" s="3" t="s">
        <v>2950</v>
      </c>
      <c r="J2727" s="4">
        <v>25.143858000000002</v>
      </c>
      <c r="K2727" s="4">
        <v>-11.091362</v>
      </c>
      <c r="L2727" s="4">
        <v>-14.275921</v>
      </c>
      <c r="M2727" s="4">
        <v>-2.0751759999999999</v>
      </c>
      <c r="N2727" s="4" t="s">
        <v>2924</v>
      </c>
      <c r="O2727" s="4">
        <v>61.449630999999997</v>
      </c>
      <c r="P2727" s="4">
        <v>13.121721000000001</v>
      </c>
      <c r="Q2727" s="4" t="s">
        <v>2924</v>
      </c>
      <c r="R2727" s="4">
        <v>41.455289</v>
      </c>
      <c r="S2727" s="3" t="s">
        <v>7522</v>
      </c>
      <c r="T2727" s="4">
        <v>50.02</v>
      </c>
      <c r="U2727" s="4">
        <v>5625.7954684200004</v>
      </c>
      <c r="V2727" s="10">
        <v>5169.9564680000003</v>
      </c>
      <c r="W2727" s="4" t="s">
        <v>2935</v>
      </c>
      <c r="X2727" s="4">
        <v>60.58</v>
      </c>
      <c r="Y2727" s="4">
        <v>39.5593</v>
      </c>
      <c r="Z2727" s="4" t="s">
        <v>2924</v>
      </c>
      <c r="AA2727" s="10">
        <v>175.44721150469999</v>
      </c>
      <c r="AB2727" s="10">
        <v>187.67822302260001</v>
      </c>
      <c r="AC2727" s="4">
        <v>9.4595160000000007</v>
      </c>
      <c r="AD2727" s="4">
        <v>8.5192615501232005</v>
      </c>
      <c r="AE2727" s="4">
        <v>9.2666329719256009</v>
      </c>
      <c r="AF2727" s="4" t="s">
        <v>2924</v>
      </c>
      <c r="AG2727" s="4">
        <v>108.615953611984</v>
      </c>
      <c r="AH2727" s="4">
        <v>157.563603293564</v>
      </c>
      <c r="AI2727" s="4">
        <v>13.121721000000001</v>
      </c>
      <c r="AJ2727" s="4">
        <v>13.875173</v>
      </c>
    </row>
    <row r="2728" spans="1:36" hidden="1" x14ac:dyDescent="0.3">
      <c r="A2728" s="1" t="s">
        <v>2722</v>
      </c>
      <c r="B2728" s="2">
        <v>5301653</v>
      </c>
      <c r="C2728" s="3" t="s">
        <v>2919</v>
      </c>
      <c r="D2728" s="4">
        <v>11035.319782840001</v>
      </c>
      <c r="E2728" s="3" t="s">
        <v>2920</v>
      </c>
      <c r="F2728" s="3" t="s">
        <v>2921</v>
      </c>
      <c r="G2728" s="3" t="s">
        <v>2942</v>
      </c>
      <c r="H2728" s="3" t="s">
        <v>2942</v>
      </c>
      <c r="I2728" s="3" t="s">
        <v>2943</v>
      </c>
      <c r="J2728" s="4">
        <v>79.485100000000003</v>
      </c>
      <c r="K2728" s="4">
        <v>13.309445</v>
      </c>
      <c r="L2728" s="4">
        <v>-21.409551</v>
      </c>
      <c r="M2728" s="4">
        <v>1.969365</v>
      </c>
      <c r="N2728" s="4" t="s">
        <v>2924</v>
      </c>
      <c r="O2728" s="4" t="s">
        <v>2924</v>
      </c>
      <c r="P2728" s="4">
        <v>3.2236220000000002</v>
      </c>
      <c r="Q2728" s="4" t="s">
        <v>2924</v>
      </c>
      <c r="R2728" s="4" t="s">
        <v>2924</v>
      </c>
      <c r="S2728" s="3" t="s">
        <v>7523</v>
      </c>
      <c r="T2728" s="4">
        <v>88.54</v>
      </c>
      <c r="U2728" s="4">
        <v>11035.319782840001</v>
      </c>
      <c r="V2728" s="10">
        <v>8882.8137819999993</v>
      </c>
      <c r="W2728" s="4" t="s">
        <v>2935</v>
      </c>
      <c r="X2728" s="4">
        <v>121.05500000000001</v>
      </c>
      <c r="Y2728" s="4">
        <v>48.24</v>
      </c>
      <c r="Z2728" s="4" t="s">
        <v>2924</v>
      </c>
      <c r="AA2728" s="10" t="s">
        <v>2924</v>
      </c>
      <c r="AB2728" s="10" t="s">
        <v>2924</v>
      </c>
      <c r="AC2728" s="4" t="s">
        <v>2935</v>
      </c>
      <c r="AD2728" s="4" t="s">
        <v>2935</v>
      </c>
      <c r="AE2728" s="4" t="s">
        <v>2935</v>
      </c>
      <c r="AF2728" s="4" t="s">
        <v>2924</v>
      </c>
      <c r="AG2728" s="4" t="s">
        <v>2924</v>
      </c>
      <c r="AH2728" s="4" t="s">
        <v>2924</v>
      </c>
      <c r="AI2728" s="4">
        <v>3.2236220000000002</v>
      </c>
      <c r="AJ2728" s="4">
        <v>3.2236220000000002</v>
      </c>
    </row>
    <row r="2729" spans="1:36" hidden="1" x14ac:dyDescent="0.3">
      <c r="A2729" s="1" t="s">
        <v>1898</v>
      </c>
      <c r="B2729" s="2">
        <v>4094286</v>
      </c>
      <c r="C2729" s="3" t="s">
        <v>2919</v>
      </c>
      <c r="D2729" s="4">
        <v>3476355.5</v>
      </c>
      <c r="E2729" s="3" t="s">
        <v>2946</v>
      </c>
      <c r="F2729" s="3" t="s">
        <v>2991</v>
      </c>
      <c r="G2729" s="3" t="s">
        <v>2991</v>
      </c>
      <c r="H2729" s="3" t="s">
        <v>3031</v>
      </c>
      <c r="I2729" s="3" t="s">
        <v>3032</v>
      </c>
      <c r="J2729" s="18">
        <v>197.11570699999999</v>
      </c>
      <c r="K2729" s="18">
        <v>14.716341</v>
      </c>
      <c r="L2729" s="18">
        <v>-1.1421410000000001</v>
      </c>
      <c r="M2729" s="18">
        <v>-2.1129999999999999E-2</v>
      </c>
      <c r="N2729" s="4">
        <v>56.062401000000001</v>
      </c>
      <c r="O2729" s="4">
        <v>61.744236999999998</v>
      </c>
      <c r="P2729" s="4">
        <v>52.789141000000001</v>
      </c>
      <c r="Q2729" s="4">
        <v>47.186971</v>
      </c>
      <c r="R2729" s="4">
        <v>82.276465000000002</v>
      </c>
      <c r="S2729" s="3" t="s">
        <v>6487</v>
      </c>
      <c r="T2729" s="4">
        <v>141.94999999999999</v>
      </c>
      <c r="U2729" s="4">
        <v>3476355.5</v>
      </c>
      <c r="V2729" s="10">
        <v>3448093.5</v>
      </c>
      <c r="W2729" s="4">
        <v>2.8178936245156699E-2</v>
      </c>
      <c r="X2729" s="18">
        <v>152.88999999999999</v>
      </c>
      <c r="Y2729" s="18">
        <v>45.01</v>
      </c>
      <c r="Z2729" s="4">
        <v>56.062401000000001</v>
      </c>
      <c r="AA2729" s="10">
        <v>36.020604953300001</v>
      </c>
      <c r="AB2729" s="10">
        <v>48.0401513459</v>
      </c>
      <c r="AC2729" s="4">
        <v>30.441635000000002</v>
      </c>
      <c r="AD2729" s="4">
        <v>19.419099156998001</v>
      </c>
      <c r="AE2729" s="4">
        <v>26.710361716517401</v>
      </c>
      <c r="AF2729" s="4">
        <v>47.186971</v>
      </c>
      <c r="AG2729" s="4">
        <v>29.998153441005101</v>
      </c>
      <c r="AH2729" s="4">
        <v>41.008483448967198</v>
      </c>
      <c r="AI2729" s="4">
        <v>52.789141000000001</v>
      </c>
      <c r="AJ2729" s="4">
        <v>57.656376999999999</v>
      </c>
    </row>
    <row r="2730" spans="1:36" hidden="1" x14ac:dyDescent="0.3">
      <c r="A2730" s="1" t="s">
        <v>2724</v>
      </c>
      <c r="B2730" s="2">
        <v>4627535</v>
      </c>
      <c r="C2730" s="3" t="s">
        <v>2936</v>
      </c>
      <c r="D2730" s="4">
        <v>35071.624569799998</v>
      </c>
      <c r="E2730" s="3" t="s">
        <v>2920</v>
      </c>
      <c r="F2730" s="3" t="s">
        <v>2961</v>
      </c>
      <c r="G2730" s="3" t="s">
        <v>3375</v>
      </c>
      <c r="H2730" s="3" t="s">
        <v>3375</v>
      </c>
      <c r="I2730" s="3" t="s">
        <v>3291</v>
      </c>
      <c r="J2730" s="4">
        <v>22.659568</v>
      </c>
      <c r="K2730" s="4">
        <v>9.9056130000000007</v>
      </c>
      <c r="L2730" s="4">
        <v>-1.3527670000000001</v>
      </c>
      <c r="M2730" s="4">
        <v>1.5091859999999999</v>
      </c>
      <c r="N2730" s="4">
        <v>57.754666999999998</v>
      </c>
      <c r="O2730" s="4">
        <v>35.946888000000001</v>
      </c>
      <c r="P2730" s="4">
        <v>6.760097</v>
      </c>
      <c r="Q2730" s="4">
        <v>47.109304999999999</v>
      </c>
      <c r="R2730" s="4">
        <v>37.590727000000001</v>
      </c>
      <c r="S2730" s="3" t="s">
        <v>7525</v>
      </c>
      <c r="T2730" s="4">
        <v>216.58</v>
      </c>
      <c r="U2730" s="4">
        <v>35071.624569799998</v>
      </c>
      <c r="V2730" s="10">
        <v>30240.640568999999</v>
      </c>
      <c r="W2730" s="4" t="s">
        <v>2935</v>
      </c>
      <c r="X2730" s="4">
        <v>240.68</v>
      </c>
      <c r="Y2730" s="5" t="s">
        <v>7526</v>
      </c>
      <c r="Z2730" s="4">
        <v>57.754666999999998</v>
      </c>
      <c r="AA2730" s="10">
        <v>33.609559279899997</v>
      </c>
      <c r="AB2730" s="10">
        <v>34.719739658000002</v>
      </c>
      <c r="AC2730" s="4">
        <v>11.750102999999999</v>
      </c>
      <c r="AD2730" s="4">
        <v>10.5632464894978</v>
      </c>
      <c r="AE2730" s="4">
        <v>11.1664317029402</v>
      </c>
      <c r="AF2730" s="4">
        <v>47.109304999999999</v>
      </c>
      <c r="AG2730" s="4">
        <v>25.985776327528001</v>
      </c>
      <c r="AH2730" s="4">
        <v>27.359728466418201</v>
      </c>
      <c r="AI2730" s="4">
        <v>6.760097</v>
      </c>
      <c r="AJ2730" s="4">
        <v>7.4708519999999998</v>
      </c>
    </row>
    <row r="2731" spans="1:36" hidden="1" x14ac:dyDescent="0.3">
      <c r="A2731" s="1" t="s">
        <v>2725</v>
      </c>
      <c r="B2731" s="2">
        <v>4681385</v>
      </c>
      <c r="C2731" s="3" t="s">
        <v>2936</v>
      </c>
      <c r="D2731" s="4">
        <v>674.54939264999996</v>
      </c>
      <c r="E2731" s="3" t="s">
        <v>2930</v>
      </c>
      <c r="F2731" s="3" t="s">
        <v>2954</v>
      </c>
      <c r="G2731" s="3" t="s">
        <v>2954</v>
      </c>
      <c r="H2731" s="3" t="s">
        <v>3493</v>
      </c>
      <c r="I2731" s="3" t="s">
        <v>3522</v>
      </c>
      <c r="J2731" s="4">
        <v>41.360166999999997</v>
      </c>
      <c r="K2731" s="4">
        <v>12.231405000000001</v>
      </c>
      <c r="L2731" s="4">
        <v>5</v>
      </c>
      <c r="M2731" s="4">
        <v>2.1052629999999999</v>
      </c>
      <c r="N2731" s="4">
        <v>11.088732</v>
      </c>
      <c r="O2731" s="4">
        <v>25.916031</v>
      </c>
      <c r="P2731" s="4">
        <v>1.391869</v>
      </c>
      <c r="Q2731" s="4" t="s">
        <v>2935</v>
      </c>
      <c r="R2731" s="4" t="s">
        <v>2935</v>
      </c>
      <c r="S2731" s="3" t="s">
        <v>7527</v>
      </c>
      <c r="T2731" s="4">
        <v>20.37</v>
      </c>
      <c r="U2731" s="4">
        <v>674.54939264999996</v>
      </c>
      <c r="V2731" s="10" t="s">
        <v>2935</v>
      </c>
      <c r="W2731" s="4" t="s">
        <v>2935</v>
      </c>
      <c r="X2731" s="4">
        <v>20.51</v>
      </c>
      <c r="Y2731" s="4">
        <v>13.54</v>
      </c>
      <c r="Z2731" s="4">
        <v>11.088732</v>
      </c>
      <c r="AA2731" s="10">
        <v>8.7612903225000007</v>
      </c>
      <c r="AB2731" s="10">
        <v>10.623207301100001</v>
      </c>
      <c r="AC2731" s="4" t="s">
        <v>2935</v>
      </c>
      <c r="AD2731" s="4" t="s">
        <v>2935</v>
      </c>
      <c r="AE2731" s="4" t="s">
        <v>2935</v>
      </c>
      <c r="AF2731" s="4" t="s">
        <v>2935</v>
      </c>
      <c r="AG2731" s="4" t="s">
        <v>2935</v>
      </c>
      <c r="AH2731" s="4" t="s">
        <v>2935</v>
      </c>
      <c r="AI2731" s="4">
        <v>1.391869</v>
      </c>
      <c r="AJ2731" s="4">
        <v>1.4116420000000001</v>
      </c>
    </row>
    <row r="2732" spans="1:36" hidden="1" x14ac:dyDescent="0.3">
      <c r="A2732" s="1" t="s">
        <v>2726</v>
      </c>
      <c r="B2732" s="2">
        <v>4046115</v>
      </c>
      <c r="C2732" s="3" t="s">
        <v>2936</v>
      </c>
      <c r="D2732" s="4">
        <v>26659.711030400002</v>
      </c>
      <c r="E2732" s="3" t="s">
        <v>2977</v>
      </c>
      <c r="F2732" s="3" t="s">
        <v>2978</v>
      </c>
      <c r="G2732" s="3" t="s">
        <v>3083</v>
      </c>
      <c r="H2732" s="3" t="s">
        <v>3083</v>
      </c>
      <c r="I2732" s="3" t="s">
        <v>2980</v>
      </c>
      <c r="J2732" s="4">
        <v>40.877853999999999</v>
      </c>
      <c r="K2732" s="4">
        <v>7.2754899999999996</v>
      </c>
      <c r="L2732" s="4">
        <v>-2.004626</v>
      </c>
      <c r="M2732" s="4">
        <v>-7.8616000000000005E-2</v>
      </c>
      <c r="N2732" s="4" t="s">
        <v>2924</v>
      </c>
      <c r="O2732" s="4">
        <v>27.475141000000001</v>
      </c>
      <c r="P2732" s="4">
        <v>2.7301630000000001</v>
      </c>
      <c r="Q2732" s="4">
        <v>20.991593999999999</v>
      </c>
      <c r="R2732" s="4">
        <v>28.097498000000002</v>
      </c>
      <c r="S2732" s="3" t="s">
        <v>7528</v>
      </c>
      <c r="T2732" s="4">
        <v>63.55</v>
      </c>
      <c r="U2732" s="4">
        <v>26659.711030400002</v>
      </c>
      <c r="V2732" s="10">
        <v>39838.561029999997</v>
      </c>
      <c r="W2732" s="4">
        <v>2.8324154209283998</v>
      </c>
      <c r="X2732" s="4">
        <v>67.61</v>
      </c>
      <c r="Y2732" s="4">
        <v>41.45</v>
      </c>
      <c r="Z2732" s="4" t="s">
        <v>2924</v>
      </c>
      <c r="AA2732" s="10">
        <v>293.26257498839999</v>
      </c>
      <c r="AB2732" s="10" t="s">
        <v>2924</v>
      </c>
      <c r="AC2732" s="4">
        <v>8.3046919999999993</v>
      </c>
      <c r="AD2732" s="4">
        <v>7.7084163428896</v>
      </c>
      <c r="AE2732" s="4">
        <v>8.1393228778988007</v>
      </c>
      <c r="AF2732" s="4">
        <v>20.991593999999999</v>
      </c>
      <c r="AG2732" s="4">
        <v>19.504334573891001</v>
      </c>
      <c r="AH2732" s="4">
        <v>20.826713762739399</v>
      </c>
      <c r="AI2732" s="4">
        <v>2.7301630000000001</v>
      </c>
      <c r="AJ2732" s="4">
        <v>3.138582</v>
      </c>
    </row>
    <row r="2733" spans="1:36" hidden="1" x14ac:dyDescent="0.3">
      <c r="A2733" s="1" t="s">
        <v>2727</v>
      </c>
      <c r="B2733" s="2">
        <v>4303090</v>
      </c>
      <c r="C2733" s="3" t="s">
        <v>2957</v>
      </c>
      <c r="D2733" s="4">
        <v>2214.9638378999998</v>
      </c>
      <c r="E2733" s="3" t="s">
        <v>3107</v>
      </c>
      <c r="F2733" s="3" t="s">
        <v>3153</v>
      </c>
      <c r="G2733" s="3" t="s">
        <v>3576</v>
      </c>
      <c r="H2733" s="3" t="s">
        <v>3576</v>
      </c>
      <c r="I2733" s="3" t="s">
        <v>3126</v>
      </c>
      <c r="J2733" s="4">
        <v>57.537688000000003</v>
      </c>
      <c r="K2733" s="4">
        <v>15.597345000000001</v>
      </c>
      <c r="L2733" s="4">
        <v>2.1505380000000001</v>
      </c>
      <c r="M2733" s="4">
        <v>-5.1437220000000003</v>
      </c>
      <c r="N2733" s="4">
        <v>7.1920169999999999</v>
      </c>
      <c r="O2733" s="4" t="s">
        <v>2935</v>
      </c>
      <c r="P2733" s="4">
        <v>2.4313630000000002</v>
      </c>
      <c r="Q2733" s="4">
        <v>3.1326860000000001</v>
      </c>
      <c r="R2733" s="4" t="s">
        <v>2935</v>
      </c>
      <c r="S2733" s="3" t="s">
        <v>7529</v>
      </c>
      <c r="T2733" s="4">
        <v>31.35</v>
      </c>
      <c r="U2733" s="4">
        <v>2214.9638378999998</v>
      </c>
      <c r="V2733" s="10">
        <v>5334.9638370000002</v>
      </c>
      <c r="W2733" s="4" t="s">
        <v>2935</v>
      </c>
      <c r="X2733" s="4">
        <v>34</v>
      </c>
      <c r="Y2733" s="4">
        <v>18.5</v>
      </c>
      <c r="Z2733" s="4" t="s">
        <v>2924</v>
      </c>
      <c r="AA2733" s="10">
        <v>6.8300653593999998</v>
      </c>
      <c r="AB2733" s="10">
        <v>6.8226332970000003</v>
      </c>
      <c r="AC2733" s="4">
        <v>1.379613</v>
      </c>
      <c r="AD2733" s="4">
        <v>1.2973502837897</v>
      </c>
      <c r="AE2733" s="4">
        <v>1.3262971166826001</v>
      </c>
      <c r="AF2733" s="4">
        <v>3.1326860000000001</v>
      </c>
      <c r="AG2733" s="4">
        <v>3.0911199009213002</v>
      </c>
      <c r="AH2733" s="4">
        <v>3.0144444779070998</v>
      </c>
      <c r="AI2733" s="4">
        <v>2.4313630000000002</v>
      </c>
      <c r="AJ2733" s="4" t="s">
        <v>2924</v>
      </c>
    </row>
    <row r="2734" spans="1:36" hidden="1" x14ac:dyDescent="0.3">
      <c r="A2734" s="1" t="s">
        <v>2728</v>
      </c>
      <c r="B2734" s="2">
        <v>23895669</v>
      </c>
      <c r="C2734" s="3" t="s">
        <v>2941</v>
      </c>
      <c r="D2734" s="4">
        <v>3059.1366904299998</v>
      </c>
      <c r="E2734" s="3" t="s">
        <v>2920</v>
      </c>
      <c r="F2734" s="3" t="s">
        <v>2921</v>
      </c>
      <c r="G2734" s="3" t="s">
        <v>2942</v>
      </c>
      <c r="H2734" s="3" t="s">
        <v>2942</v>
      </c>
      <c r="I2734" s="3" t="s">
        <v>3051</v>
      </c>
      <c r="J2734" s="4">
        <v>257.586973</v>
      </c>
      <c r="K2734" s="4">
        <v>23.491820000000001</v>
      </c>
      <c r="L2734" s="4">
        <v>18.668631999999999</v>
      </c>
      <c r="M2734" s="4">
        <v>4.4314739999999997</v>
      </c>
      <c r="N2734" s="4" t="s">
        <v>2924</v>
      </c>
      <c r="O2734" s="4" t="s">
        <v>2924</v>
      </c>
      <c r="P2734" s="4">
        <v>9.19665</v>
      </c>
      <c r="Q2734" s="4" t="s">
        <v>2924</v>
      </c>
      <c r="R2734" s="4" t="s">
        <v>2924</v>
      </c>
      <c r="S2734" s="3" t="s">
        <v>7530</v>
      </c>
      <c r="T2734" s="4">
        <v>48.31</v>
      </c>
      <c r="U2734" s="4">
        <v>3059.1366904299998</v>
      </c>
      <c r="V2734" s="10">
        <v>2760.7376899999999</v>
      </c>
      <c r="W2734" s="4" t="s">
        <v>2935</v>
      </c>
      <c r="X2734" s="4">
        <v>51.61</v>
      </c>
      <c r="Y2734" s="5" t="s">
        <v>5830</v>
      </c>
      <c r="Z2734" s="4" t="s">
        <v>2924</v>
      </c>
      <c r="AA2734" s="10" t="s">
        <v>2924</v>
      </c>
      <c r="AB2734" s="10" t="s">
        <v>2924</v>
      </c>
      <c r="AC2734" s="4" t="s">
        <v>2935</v>
      </c>
      <c r="AD2734" s="4" t="s">
        <v>2935</v>
      </c>
      <c r="AE2734" s="4" t="s">
        <v>2935</v>
      </c>
      <c r="AF2734" s="4" t="s">
        <v>2924</v>
      </c>
      <c r="AG2734" s="4" t="s">
        <v>2935</v>
      </c>
      <c r="AH2734" s="4" t="s">
        <v>2935</v>
      </c>
      <c r="AI2734" s="4">
        <v>9.19665</v>
      </c>
      <c r="AJ2734" s="4">
        <v>9.19665</v>
      </c>
    </row>
    <row r="2735" spans="1:36" hidden="1" x14ac:dyDescent="0.3">
      <c r="A2735" s="1" t="s">
        <v>2729</v>
      </c>
      <c r="B2735" s="2">
        <v>4270312</v>
      </c>
      <c r="C2735" s="3" t="s">
        <v>2941</v>
      </c>
      <c r="D2735" s="4">
        <v>3068.2103121099999</v>
      </c>
      <c r="E2735" s="3" t="s">
        <v>2920</v>
      </c>
      <c r="F2735" s="3" t="s">
        <v>2921</v>
      </c>
      <c r="G2735" s="3" t="s">
        <v>2942</v>
      </c>
      <c r="H2735" s="3" t="s">
        <v>2942</v>
      </c>
      <c r="I2735" s="3" t="s">
        <v>3344</v>
      </c>
      <c r="J2735" s="4">
        <v>51.164566999999998</v>
      </c>
      <c r="K2735" s="4">
        <v>27.462975</v>
      </c>
      <c r="L2735" s="4">
        <v>21.441718000000002</v>
      </c>
      <c r="M2735" s="4">
        <v>10.155815</v>
      </c>
      <c r="N2735" s="4" t="s">
        <v>2924</v>
      </c>
      <c r="O2735" s="4">
        <v>52.857143000000001</v>
      </c>
      <c r="P2735" s="4">
        <v>2.608724</v>
      </c>
      <c r="Q2735" s="4">
        <v>52.137728000000003</v>
      </c>
      <c r="R2735" s="4">
        <v>49.139516999999998</v>
      </c>
      <c r="S2735" s="3" t="s">
        <v>7531</v>
      </c>
      <c r="T2735" s="4">
        <v>39.590000000000003</v>
      </c>
      <c r="U2735" s="4">
        <v>3068.2103121099999</v>
      </c>
      <c r="V2735" s="10">
        <v>2813.9253119999998</v>
      </c>
      <c r="W2735" s="4" t="s">
        <v>2935</v>
      </c>
      <c r="X2735" s="4">
        <v>41.43</v>
      </c>
      <c r="Y2735" s="4">
        <v>18.61</v>
      </c>
      <c r="Z2735" s="4" t="s">
        <v>2924</v>
      </c>
      <c r="AA2735" s="10">
        <v>43.515058254499998</v>
      </c>
      <c r="AB2735" s="10">
        <v>39.039542451400003</v>
      </c>
      <c r="AC2735" s="4">
        <v>6.6158479999999997</v>
      </c>
      <c r="AD2735" s="4">
        <v>5.9232215434170001</v>
      </c>
      <c r="AE2735" s="4">
        <v>6.3483578828110998</v>
      </c>
      <c r="AF2735" s="4">
        <v>52.137728000000003</v>
      </c>
      <c r="AG2735" s="4">
        <v>27.923100399805101</v>
      </c>
      <c r="AH2735" s="4">
        <v>30.8618618861024</v>
      </c>
      <c r="AI2735" s="4">
        <v>2.608724</v>
      </c>
      <c r="AJ2735" s="5" t="s">
        <v>7532</v>
      </c>
    </row>
    <row r="2736" spans="1:36" hidden="1" x14ac:dyDescent="0.3">
      <c r="A2736" s="1" t="s">
        <v>2730</v>
      </c>
      <c r="B2736" s="2">
        <v>112268261</v>
      </c>
      <c r="C2736" s="3" t="s">
        <v>2936</v>
      </c>
      <c r="D2736" s="4">
        <v>26316.02033775</v>
      </c>
      <c r="E2736" s="3" t="s">
        <v>2937</v>
      </c>
      <c r="F2736" s="3" t="s">
        <v>2967</v>
      </c>
      <c r="G2736" s="3" t="s">
        <v>2968</v>
      </c>
      <c r="H2736" s="3" t="s">
        <v>2969</v>
      </c>
      <c r="I2736" s="3" t="s">
        <v>3139</v>
      </c>
      <c r="J2736" s="4">
        <v>43.777867999999998</v>
      </c>
      <c r="K2736" s="4">
        <v>-3.9880900000000001</v>
      </c>
      <c r="L2736" s="4">
        <v>-4.812595</v>
      </c>
      <c r="M2736" s="4">
        <v>3.6326450000000001</v>
      </c>
      <c r="N2736" s="4">
        <v>32.842593000000001</v>
      </c>
      <c r="O2736" s="4">
        <v>32.944271999999998</v>
      </c>
      <c r="P2736" s="4">
        <v>13.461100999999999</v>
      </c>
      <c r="Q2736" s="4">
        <v>21.088173000000001</v>
      </c>
      <c r="R2736" s="4">
        <v>30.502690000000001</v>
      </c>
      <c r="S2736" s="3" t="s">
        <v>7533</v>
      </c>
      <c r="T2736" s="4">
        <v>106.41</v>
      </c>
      <c r="U2736" s="4">
        <v>26316.02033775</v>
      </c>
      <c r="V2736" s="10">
        <v>27868.020337000002</v>
      </c>
      <c r="W2736" s="4">
        <v>0.33831406822666998</v>
      </c>
      <c r="X2736" s="4">
        <v>115</v>
      </c>
      <c r="Y2736" s="4">
        <v>72.23</v>
      </c>
      <c r="Z2736" s="4">
        <v>32.842593000000001</v>
      </c>
      <c r="AA2736" s="10">
        <v>29.155022192899999</v>
      </c>
      <c r="AB2736" s="10">
        <v>30.673042831499998</v>
      </c>
      <c r="AC2736" s="4">
        <v>5.4260159999999997</v>
      </c>
      <c r="AD2736" s="4">
        <v>5.1511025966987001</v>
      </c>
      <c r="AE2736" s="4">
        <v>5.3646171553327999</v>
      </c>
      <c r="AF2736" s="4">
        <v>21.088173000000001</v>
      </c>
      <c r="AG2736" s="4">
        <v>20.474671676301199</v>
      </c>
      <c r="AH2736" s="4">
        <v>21.513778656543799</v>
      </c>
      <c r="AI2736" s="4">
        <v>13.461100999999999</v>
      </c>
      <c r="AJ2736" s="4" t="s">
        <v>2924</v>
      </c>
    </row>
    <row r="2737" spans="1:36" hidden="1" x14ac:dyDescent="0.3">
      <c r="A2737" s="1" t="s">
        <v>2731</v>
      </c>
      <c r="B2737" s="2">
        <v>4811337</v>
      </c>
      <c r="C2737" s="3" t="s">
        <v>2941</v>
      </c>
      <c r="D2737" s="4">
        <v>2917.5754968800002</v>
      </c>
      <c r="E2737" s="3" t="s">
        <v>2920</v>
      </c>
      <c r="F2737" s="3" t="s">
        <v>2921</v>
      </c>
      <c r="G2737" s="3" t="s">
        <v>2942</v>
      </c>
      <c r="H2737" s="3" t="s">
        <v>2942</v>
      </c>
      <c r="I2737" s="3" t="s">
        <v>2943</v>
      </c>
      <c r="J2737" s="4">
        <v>65.759955000000005</v>
      </c>
      <c r="K2737" s="4">
        <v>24.442105000000002</v>
      </c>
      <c r="L2737" s="4">
        <v>41.310065000000002</v>
      </c>
      <c r="M2737" s="4">
        <v>12.633384</v>
      </c>
      <c r="N2737" s="4" t="s">
        <v>2924</v>
      </c>
      <c r="O2737" s="4" t="s">
        <v>2924</v>
      </c>
      <c r="P2737" s="4">
        <v>11.310753999999999</v>
      </c>
      <c r="Q2737" s="4">
        <v>173.95978400000001</v>
      </c>
      <c r="R2737" s="4" t="s">
        <v>2924</v>
      </c>
      <c r="S2737" s="3" t="s">
        <v>7534</v>
      </c>
      <c r="T2737" s="4">
        <v>59.11</v>
      </c>
      <c r="U2737" s="4">
        <v>2917.5754968800002</v>
      </c>
      <c r="V2737" s="10">
        <v>2913.3044960000002</v>
      </c>
      <c r="W2737" s="4" t="s">
        <v>2935</v>
      </c>
      <c r="X2737" s="4">
        <v>60.155000000000001</v>
      </c>
      <c r="Y2737" s="4">
        <v>32.31</v>
      </c>
      <c r="Z2737" s="4" t="s">
        <v>2924</v>
      </c>
      <c r="AA2737" s="10">
        <v>144.17073170730001</v>
      </c>
      <c r="AB2737" s="10" t="s">
        <v>2924</v>
      </c>
      <c r="AC2737" s="4">
        <v>12.842765999999999</v>
      </c>
      <c r="AD2737" s="4">
        <v>10.5107006220977</v>
      </c>
      <c r="AE2737" s="4">
        <v>12.150982495905501</v>
      </c>
      <c r="AF2737" s="4">
        <v>173.95978400000001</v>
      </c>
      <c r="AG2737" s="4">
        <v>45.080844515969297</v>
      </c>
      <c r="AH2737" s="4">
        <v>56.022630084680898</v>
      </c>
      <c r="AI2737" s="4">
        <v>11.310753999999999</v>
      </c>
      <c r="AJ2737" s="4">
        <v>11.599294</v>
      </c>
    </row>
    <row r="2738" spans="1:36" hidden="1" x14ac:dyDescent="0.3">
      <c r="A2738" s="1" t="s">
        <v>2732</v>
      </c>
      <c r="B2738" s="2">
        <v>4409461</v>
      </c>
      <c r="C2738" s="3" t="s">
        <v>2919</v>
      </c>
      <c r="D2738" s="4">
        <v>1514.79526891</v>
      </c>
      <c r="E2738" s="3" t="s">
        <v>2946</v>
      </c>
      <c r="F2738" s="3" t="s">
        <v>2947</v>
      </c>
      <c r="G2738" s="3" t="s">
        <v>2948</v>
      </c>
      <c r="H2738" s="3" t="s">
        <v>2990</v>
      </c>
      <c r="I2738" s="3" t="s">
        <v>2950</v>
      </c>
      <c r="J2738" s="4">
        <v>-1.012966</v>
      </c>
      <c r="K2738" s="4">
        <v>-24.784483000000002</v>
      </c>
      <c r="L2738" s="4">
        <v>10.944596000000001</v>
      </c>
      <c r="M2738" s="4">
        <v>4.0459969999999998</v>
      </c>
      <c r="N2738" s="4">
        <v>36.681682000000002</v>
      </c>
      <c r="O2738" s="4">
        <v>14.533016</v>
      </c>
      <c r="P2738" s="4">
        <v>1.811911</v>
      </c>
      <c r="Q2738" s="4">
        <v>14.276897</v>
      </c>
      <c r="R2738" s="4">
        <v>18.261113999999999</v>
      </c>
      <c r="S2738" s="3" t="s">
        <v>7535</v>
      </c>
      <c r="T2738" s="4">
        <v>24.43</v>
      </c>
      <c r="U2738" s="4">
        <v>1514.79526891</v>
      </c>
      <c r="V2738" s="10">
        <v>2192.8242679999998</v>
      </c>
      <c r="W2738" s="4" t="s">
        <v>2935</v>
      </c>
      <c r="X2738" s="4">
        <v>38.17</v>
      </c>
      <c r="Y2738" s="4">
        <v>21.274999999999999</v>
      </c>
      <c r="Z2738" s="4">
        <v>36.681682000000002</v>
      </c>
      <c r="AA2738" s="10">
        <v>8.0187750278000003</v>
      </c>
      <c r="AB2738" s="10">
        <v>8.3869461627999993</v>
      </c>
      <c r="AC2738" s="4">
        <v>2.3962599999999998</v>
      </c>
      <c r="AD2738" s="4">
        <v>2.2992614490743999</v>
      </c>
      <c r="AE2738" s="4">
        <v>2.3502906131976999</v>
      </c>
      <c r="AF2738" s="4">
        <v>14.276897</v>
      </c>
      <c r="AG2738" s="4">
        <v>7.6850330241083</v>
      </c>
      <c r="AH2738" s="4">
        <v>8.0961584212518005</v>
      </c>
      <c r="AI2738" s="4">
        <v>1.811911</v>
      </c>
      <c r="AJ2738" s="4" t="s">
        <v>2924</v>
      </c>
    </row>
    <row r="2739" spans="1:36" hidden="1" x14ac:dyDescent="0.3">
      <c r="A2739" s="1" t="s">
        <v>2733</v>
      </c>
      <c r="B2739" s="2">
        <v>103187</v>
      </c>
      <c r="C2739" s="3" t="s">
        <v>2936</v>
      </c>
      <c r="D2739" s="4">
        <v>1711.1750755200001</v>
      </c>
      <c r="E2739" s="3" t="s">
        <v>2977</v>
      </c>
      <c r="F2739" s="3" t="s">
        <v>2978</v>
      </c>
      <c r="G2739" s="3" t="s">
        <v>3135</v>
      </c>
      <c r="H2739" s="3" t="s">
        <v>3161</v>
      </c>
      <c r="I2739" s="3" t="s">
        <v>2980</v>
      </c>
      <c r="J2739" s="4">
        <v>36.518518999999998</v>
      </c>
      <c r="K2739" s="4">
        <v>10.757212000000001</v>
      </c>
      <c r="L2739" s="4">
        <v>7.026713</v>
      </c>
      <c r="M2739" s="4">
        <v>1.208127</v>
      </c>
      <c r="N2739" s="4" t="s">
        <v>2924</v>
      </c>
      <c r="O2739" s="4">
        <v>32.333333000000003</v>
      </c>
      <c r="P2739" s="4">
        <v>1.536089</v>
      </c>
      <c r="Q2739" s="4">
        <v>27.160070000000001</v>
      </c>
      <c r="R2739" s="4">
        <v>15.091682</v>
      </c>
      <c r="S2739" s="3" t="s">
        <v>7536</v>
      </c>
      <c r="T2739" s="4">
        <v>18.43</v>
      </c>
      <c r="U2739" s="4">
        <v>1711.1750755200001</v>
      </c>
      <c r="V2739" s="10">
        <v>3528.2560749999998</v>
      </c>
      <c r="W2739" s="4">
        <v>1.73629951166576</v>
      </c>
      <c r="X2739" s="4">
        <v>18.850000000000001</v>
      </c>
      <c r="Y2739" s="4">
        <v>13.285</v>
      </c>
      <c r="Z2739" s="4" t="s">
        <v>2924</v>
      </c>
      <c r="AA2739" s="10" t="s">
        <v>2924</v>
      </c>
      <c r="AB2739" s="10" t="s">
        <v>2924</v>
      </c>
      <c r="AC2739" s="4">
        <v>12.026683</v>
      </c>
      <c r="AD2739" s="4">
        <v>13.128785508033699</v>
      </c>
      <c r="AE2739" s="4">
        <v>13.4354278437182</v>
      </c>
      <c r="AF2739" s="4">
        <v>27.160070000000001</v>
      </c>
      <c r="AG2739" s="4">
        <v>23.5161730272809</v>
      </c>
      <c r="AH2739" s="4">
        <v>25.782114525077201</v>
      </c>
      <c r="AI2739" s="4">
        <v>1.536089</v>
      </c>
      <c r="AJ2739" s="4">
        <v>1.5495209999999999</v>
      </c>
    </row>
    <row r="2740" spans="1:36" hidden="1" x14ac:dyDescent="0.3">
      <c r="A2740" s="1" t="s">
        <v>2734</v>
      </c>
      <c r="B2740" s="2">
        <v>4087927</v>
      </c>
      <c r="C2740" s="3" t="s">
        <v>2919</v>
      </c>
      <c r="D2740" s="4">
        <v>17371.996999999999</v>
      </c>
      <c r="E2740" s="3" t="s">
        <v>2946</v>
      </c>
      <c r="F2740" s="3" t="s">
        <v>2947</v>
      </c>
      <c r="G2740" s="3" t="s">
        <v>2985</v>
      </c>
      <c r="H2740" s="3" t="s">
        <v>3065</v>
      </c>
      <c r="I2740" s="3" t="s">
        <v>3068</v>
      </c>
      <c r="J2740" s="4">
        <v>-15.222999</v>
      </c>
      <c r="K2740" s="4">
        <v>0.38873799999999997</v>
      </c>
      <c r="L2740" s="4">
        <v>-3.274654</v>
      </c>
      <c r="M2740" s="4">
        <v>-6.0814E-2</v>
      </c>
      <c r="N2740" s="4">
        <v>21.007553999999999</v>
      </c>
      <c r="O2740" s="4">
        <v>21.167446999999999</v>
      </c>
      <c r="P2740" s="4" t="s">
        <v>2924</v>
      </c>
      <c r="Q2740" s="4">
        <v>17.011748999999998</v>
      </c>
      <c r="R2740" s="4">
        <v>23.902857999999998</v>
      </c>
      <c r="S2740" s="3" t="s">
        <v>7537</v>
      </c>
      <c r="T2740" s="4">
        <v>180.77</v>
      </c>
      <c r="U2740" s="4">
        <v>17371.996999999999</v>
      </c>
      <c r="V2740" s="10">
        <v>18529.197</v>
      </c>
      <c r="W2740" s="4" t="s">
        <v>2935</v>
      </c>
      <c r="X2740" s="4">
        <v>220.91</v>
      </c>
      <c r="Y2740" s="4">
        <v>167.04499999999999</v>
      </c>
      <c r="Z2740" s="4">
        <v>21.007553999999999</v>
      </c>
      <c r="AA2740" s="10">
        <v>21.494649227099998</v>
      </c>
      <c r="AB2740" s="10">
        <v>22.511830635100001</v>
      </c>
      <c r="AC2740" s="4">
        <v>12.013223999999999</v>
      </c>
      <c r="AD2740" s="4">
        <v>11.6154616581317</v>
      </c>
      <c r="AE2740" s="4">
        <v>11.897445711891599</v>
      </c>
      <c r="AF2740" s="4">
        <v>17.011748999999998</v>
      </c>
      <c r="AG2740" s="4">
        <v>16.056311482718598</v>
      </c>
      <c r="AH2740" s="4">
        <v>16.439739775944101</v>
      </c>
      <c r="AI2740" s="4" t="s">
        <v>2924</v>
      </c>
      <c r="AJ2740" s="4" t="s">
        <v>2924</v>
      </c>
    </row>
    <row r="2741" spans="1:36" x14ac:dyDescent="0.3">
      <c r="A2741" s="1" t="s">
        <v>938</v>
      </c>
      <c r="B2741" s="2">
        <v>4611141</v>
      </c>
      <c r="C2741" s="3" t="s">
        <v>2919</v>
      </c>
      <c r="D2741" s="4">
        <v>4976.9473642800003</v>
      </c>
      <c r="E2741" s="3" t="s">
        <v>2937</v>
      </c>
      <c r="F2741" s="3" t="s">
        <v>2967</v>
      </c>
      <c r="G2741" s="3" t="s">
        <v>3087</v>
      </c>
      <c r="H2741" s="3" t="s">
        <v>3125</v>
      </c>
      <c r="I2741" s="3" t="s">
        <v>3519</v>
      </c>
      <c r="J2741" s="10">
        <v>26.372776999999999</v>
      </c>
      <c r="K2741" s="10">
        <v>-5.4489340000000004</v>
      </c>
      <c r="L2741" s="10">
        <v>-8.8254439999999992</v>
      </c>
      <c r="M2741" s="10">
        <v>0.657084</v>
      </c>
      <c r="N2741" s="4">
        <v>47.592233</v>
      </c>
      <c r="O2741" s="4">
        <v>32.61477</v>
      </c>
      <c r="P2741" s="4">
        <v>12.130661</v>
      </c>
      <c r="Q2741" s="4">
        <v>36.415582000000001</v>
      </c>
      <c r="R2741" s="4">
        <v>41.622641000000002</v>
      </c>
      <c r="S2741" s="3" t="s">
        <v>5277</v>
      </c>
      <c r="T2741" s="4">
        <v>98.04</v>
      </c>
      <c r="U2741" s="4">
        <v>4976.9473642800003</v>
      </c>
      <c r="V2741" s="10">
        <v>4838.1013640000001</v>
      </c>
      <c r="W2741" s="4">
        <v>1.1423908608731099</v>
      </c>
      <c r="X2741" s="4">
        <v>115.75</v>
      </c>
      <c r="Y2741" s="4">
        <v>68.7</v>
      </c>
      <c r="Z2741" s="4">
        <v>47.592233</v>
      </c>
      <c r="AA2741" s="10">
        <v>47.4678028469</v>
      </c>
      <c r="AB2741" s="10">
        <v>45.134173345699999</v>
      </c>
      <c r="AC2741" s="4">
        <v>9.5126240000000006</v>
      </c>
      <c r="AD2741" s="4">
        <v>9.0663968742387002</v>
      </c>
      <c r="AE2741" s="4">
        <v>9.4067323922559005</v>
      </c>
      <c r="AF2741" s="4">
        <v>36.415582000000001</v>
      </c>
      <c r="AG2741" s="4" t="s">
        <v>2935</v>
      </c>
      <c r="AH2741" s="4">
        <v>33.4075956426028</v>
      </c>
      <c r="AI2741" s="4">
        <v>12.130661</v>
      </c>
      <c r="AJ2741" s="4">
        <v>12.391304</v>
      </c>
    </row>
    <row r="2742" spans="1:36" hidden="1" x14ac:dyDescent="0.3">
      <c r="A2742" s="1" t="s">
        <v>2736</v>
      </c>
      <c r="B2742" s="2">
        <v>4253133</v>
      </c>
      <c r="C2742" s="3" t="s">
        <v>2941</v>
      </c>
      <c r="D2742" s="4">
        <v>1638.3300009699999</v>
      </c>
      <c r="E2742" s="3" t="s">
        <v>2930</v>
      </c>
      <c r="F2742" s="3" t="s">
        <v>2931</v>
      </c>
      <c r="G2742" s="3" t="s">
        <v>2931</v>
      </c>
      <c r="H2742" s="3" t="s">
        <v>2932</v>
      </c>
      <c r="I2742" s="3" t="s">
        <v>2933</v>
      </c>
      <c r="J2742" s="4">
        <v>56.451613000000002</v>
      </c>
      <c r="K2742" s="4">
        <v>31.367408999999999</v>
      </c>
      <c r="L2742" s="4">
        <v>9.9853690000000004</v>
      </c>
      <c r="M2742" s="4">
        <v>2.733174</v>
      </c>
      <c r="N2742" s="4">
        <v>19.275641025641001</v>
      </c>
      <c r="O2742" s="4">
        <v>12.018385</v>
      </c>
      <c r="P2742" s="4">
        <v>1.018149</v>
      </c>
      <c r="Q2742" s="4" t="s">
        <v>2935</v>
      </c>
      <c r="R2742" s="4" t="s">
        <v>2935</v>
      </c>
      <c r="S2742" s="3" t="s">
        <v>7539</v>
      </c>
      <c r="T2742" s="4">
        <v>30.07</v>
      </c>
      <c r="U2742" s="4">
        <v>1638.3300009699999</v>
      </c>
      <c r="V2742" s="10" t="s">
        <v>2935</v>
      </c>
      <c r="W2742" s="4">
        <v>2.66045892916528</v>
      </c>
      <c r="X2742" s="4">
        <v>30.864999999999998</v>
      </c>
      <c r="Y2742" s="4">
        <v>18.079999999999998</v>
      </c>
      <c r="Z2742" s="4">
        <v>19.250959999999999</v>
      </c>
      <c r="AA2742" s="10">
        <v>13.772729354599999</v>
      </c>
      <c r="AB2742" s="10">
        <v>13.8252873563</v>
      </c>
      <c r="AC2742" s="4" t="s">
        <v>2935</v>
      </c>
      <c r="AD2742" s="4" t="s">
        <v>2935</v>
      </c>
      <c r="AE2742" s="4" t="s">
        <v>2935</v>
      </c>
      <c r="AF2742" s="4" t="s">
        <v>2935</v>
      </c>
      <c r="AG2742" s="4" t="s">
        <v>2935</v>
      </c>
      <c r="AH2742" s="4" t="s">
        <v>2935</v>
      </c>
      <c r="AI2742" s="4">
        <v>1.018149</v>
      </c>
      <c r="AJ2742" s="4">
        <v>1.3984099999999999</v>
      </c>
    </row>
    <row r="2743" spans="1:36" hidden="1" x14ac:dyDescent="0.3">
      <c r="A2743" s="1" t="s">
        <v>2737</v>
      </c>
      <c r="B2743" s="2">
        <v>4057229</v>
      </c>
      <c r="C2743" s="3" t="s">
        <v>2936</v>
      </c>
      <c r="D2743" s="4">
        <v>181645.37355049999</v>
      </c>
      <c r="E2743" s="3" t="s">
        <v>3107</v>
      </c>
      <c r="F2743" s="3" t="s">
        <v>3153</v>
      </c>
      <c r="G2743" s="3" t="s">
        <v>3154</v>
      </c>
      <c r="H2743" s="3" t="s">
        <v>3207</v>
      </c>
      <c r="I2743" s="3" t="s">
        <v>3486</v>
      </c>
      <c r="J2743" s="4">
        <v>15.343491</v>
      </c>
      <c r="K2743" s="4">
        <v>5.5786639999999998</v>
      </c>
      <c r="L2743" s="4">
        <v>3.9759039999999999</v>
      </c>
      <c r="M2743" s="4">
        <v>3.6014409999999999</v>
      </c>
      <c r="N2743" s="4">
        <v>18.663495000000001</v>
      </c>
      <c r="O2743" s="4">
        <v>13.155488</v>
      </c>
      <c r="P2743" s="4">
        <v>1.8857619999999999</v>
      </c>
      <c r="Q2743" s="4">
        <v>6.597397</v>
      </c>
      <c r="R2743" s="4">
        <v>32.998517999999997</v>
      </c>
      <c r="S2743" s="3" t="s">
        <v>7540</v>
      </c>
      <c r="T2743" s="4">
        <v>43.15</v>
      </c>
      <c r="U2743" s="4">
        <v>181645.37355049999</v>
      </c>
      <c r="V2743" s="10">
        <v>356330.37355000002</v>
      </c>
      <c r="W2743" s="4">
        <v>6.2804171494785601</v>
      </c>
      <c r="X2743" s="4">
        <v>45.36</v>
      </c>
      <c r="Y2743" s="4">
        <v>36.46</v>
      </c>
      <c r="Z2743" s="4">
        <v>18.663495000000001</v>
      </c>
      <c r="AA2743" s="10">
        <v>9.1888668837999994</v>
      </c>
      <c r="AB2743" s="10">
        <v>9.3757061655000005</v>
      </c>
      <c r="AC2743" s="4">
        <v>2.654487</v>
      </c>
      <c r="AD2743" s="4">
        <v>2.5996658749614001</v>
      </c>
      <c r="AE2743" s="4">
        <v>2.6479567417243999</v>
      </c>
      <c r="AF2743" s="4">
        <v>6.597397</v>
      </c>
      <c r="AG2743" s="4">
        <v>7.1673673285703998</v>
      </c>
      <c r="AH2743" s="4">
        <v>7.3582588364871997</v>
      </c>
      <c r="AI2743" s="4">
        <v>1.8857619999999999</v>
      </c>
      <c r="AJ2743" s="4" t="s">
        <v>2924</v>
      </c>
    </row>
    <row r="2744" spans="1:36" hidden="1" x14ac:dyDescent="0.3">
      <c r="A2744" s="1" t="s">
        <v>2738</v>
      </c>
      <c r="B2744" s="2">
        <v>4812717</v>
      </c>
      <c r="C2744" s="3" t="s">
        <v>2941</v>
      </c>
      <c r="D2744" s="4">
        <v>3175.86766889</v>
      </c>
      <c r="E2744" s="3" t="s">
        <v>2920</v>
      </c>
      <c r="F2744" s="3" t="s">
        <v>2921</v>
      </c>
      <c r="G2744" s="3" t="s">
        <v>3114</v>
      </c>
      <c r="H2744" s="3" t="s">
        <v>3114</v>
      </c>
      <c r="I2744" s="3" t="s">
        <v>3051</v>
      </c>
      <c r="J2744" s="4">
        <v>172.542135</v>
      </c>
      <c r="K2744" s="4">
        <v>43.475045999999999</v>
      </c>
      <c r="L2744" s="4">
        <v>11.299111</v>
      </c>
      <c r="M2744" s="4">
        <v>8.8334270000000004</v>
      </c>
      <c r="N2744" s="4" t="s">
        <v>2924</v>
      </c>
      <c r="O2744" s="4" t="s">
        <v>2924</v>
      </c>
      <c r="P2744" s="4">
        <v>24.332287999999998</v>
      </c>
      <c r="Q2744" s="4" t="s">
        <v>2924</v>
      </c>
      <c r="R2744" s="4" t="s">
        <v>2924</v>
      </c>
      <c r="S2744" s="3" t="s">
        <v>7541</v>
      </c>
      <c r="T2744" s="4">
        <v>38.81</v>
      </c>
      <c r="U2744" s="4">
        <v>3175.86766889</v>
      </c>
      <c r="V2744" s="10">
        <v>2962.1376679999998</v>
      </c>
      <c r="W2744" s="4" t="s">
        <v>2935</v>
      </c>
      <c r="X2744" s="4">
        <v>40.128999999999998</v>
      </c>
      <c r="Y2744" s="4">
        <v>11.39</v>
      </c>
      <c r="Z2744" s="4" t="s">
        <v>2924</v>
      </c>
      <c r="AA2744" s="10" t="s">
        <v>2924</v>
      </c>
      <c r="AB2744" s="10" t="s">
        <v>2924</v>
      </c>
      <c r="AC2744" s="4" t="s">
        <v>2924</v>
      </c>
      <c r="AD2744" s="4">
        <v>23.647522648850501</v>
      </c>
      <c r="AE2744" s="4">
        <v>137.33477853470299</v>
      </c>
      <c r="AF2744" s="4" t="s">
        <v>2924</v>
      </c>
      <c r="AG2744" s="4" t="s">
        <v>2935</v>
      </c>
      <c r="AH2744" s="4" t="s">
        <v>2935</v>
      </c>
      <c r="AI2744" s="4">
        <v>24.332287999999998</v>
      </c>
      <c r="AJ2744" s="4">
        <v>24.439547000000001</v>
      </c>
    </row>
    <row r="2745" spans="1:36" hidden="1" x14ac:dyDescent="0.3">
      <c r="A2745" s="1" t="s">
        <v>2739</v>
      </c>
      <c r="B2745" s="2">
        <v>7580829</v>
      </c>
      <c r="C2745" s="3" t="s">
        <v>2957</v>
      </c>
      <c r="D2745" s="4">
        <v>3895.9702714800001</v>
      </c>
      <c r="E2745" s="3" t="s">
        <v>2937</v>
      </c>
      <c r="F2745" s="3" t="s">
        <v>2967</v>
      </c>
      <c r="G2745" s="3" t="s">
        <v>3087</v>
      </c>
      <c r="H2745" s="3" t="s">
        <v>3305</v>
      </c>
      <c r="I2745" s="3" t="s">
        <v>3858</v>
      </c>
      <c r="J2745" s="4">
        <v>17.905237</v>
      </c>
      <c r="K2745" s="4">
        <v>-13.879780999999999</v>
      </c>
      <c r="L2745" s="4">
        <v>-10.590014999999999</v>
      </c>
      <c r="M2745" s="4">
        <v>0.93936799999999998</v>
      </c>
      <c r="N2745" s="4">
        <v>39.074379999999998</v>
      </c>
      <c r="O2745" s="4">
        <v>26.150442000000002</v>
      </c>
      <c r="P2745" s="5" t="s">
        <v>3942</v>
      </c>
      <c r="Q2745" s="4">
        <v>13.371795000000001</v>
      </c>
      <c r="R2745" s="4">
        <v>23.965374000000001</v>
      </c>
      <c r="S2745" s="3" t="s">
        <v>7542</v>
      </c>
      <c r="T2745" s="4">
        <v>23.64</v>
      </c>
      <c r="U2745" s="4">
        <v>3895.9702714800001</v>
      </c>
      <c r="V2745" s="10">
        <v>4757.4172710000003</v>
      </c>
      <c r="W2745" s="4" t="s">
        <v>2935</v>
      </c>
      <c r="X2745" s="4">
        <v>31.03</v>
      </c>
      <c r="Y2745" s="4">
        <v>19.670000000000002</v>
      </c>
      <c r="Z2745" s="4">
        <v>39.074379999999998</v>
      </c>
      <c r="AA2745" s="10">
        <v>26.6366197183</v>
      </c>
      <c r="AB2745" s="10">
        <v>29.895290606500001</v>
      </c>
      <c r="AC2745" s="4">
        <v>5.4763529999999996</v>
      </c>
      <c r="AD2745" s="4">
        <v>5.189924848145</v>
      </c>
      <c r="AE2745" s="4">
        <v>5.4159001789036996</v>
      </c>
      <c r="AF2745" s="4">
        <v>13.371795000000001</v>
      </c>
      <c r="AG2745" s="4">
        <v>11.4345104718623</v>
      </c>
      <c r="AH2745" s="4">
        <v>11.8338561654654</v>
      </c>
      <c r="AI2745" s="5" t="s">
        <v>3942</v>
      </c>
      <c r="AJ2745" s="4" t="s">
        <v>2924</v>
      </c>
    </row>
    <row r="2746" spans="1:36" hidden="1" x14ac:dyDescent="0.3">
      <c r="A2746" s="1" t="s">
        <v>2740</v>
      </c>
      <c r="B2746" s="2">
        <v>4159057</v>
      </c>
      <c r="C2746" s="3" t="s">
        <v>2919</v>
      </c>
      <c r="D2746" s="4">
        <v>116137.98391130001</v>
      </c>
      <c r="E2746" s="3" t="s">
        <v>2920</v>
      </c>
      <c r="F2746" s="3" t="s">
        <v>2921</v>
      </c>
      <c r="G2746" s="3" t="s">
        <v>2942</v>
      </c>
      <c r="H2746" s="3" t="s">
        <v>2942</v>
      </c>
      <c r="I2746" s="3" t="s">
        <v>3051</v>
      </c>
      <c r="J2746" s="4">
        <v>27.739066000000001</v>
      </c>
      <c r="K2746" s="4">
        <v>-6.0263809999999998</v>
      </c>
      <c r="L2746" s="4">
        <v>-5.0409550000000003</v>
      </c>
      <c r="M2746" s="4">
        <v>-3.1629809999999998</v>
      </c>
      <c r="N2746" s="4" t="s">
        <v>2924</v>
      </c>
      <c r="O2746" s="4" t="s">
        <v>2924</v>
      </c>
      <c r="P2746" s="4">
        <v>7.4361050000000004</v>
      </c>
      <c r="Q2746" s="4">
        <v>23.701912</v>
      </c>
      <c r="R2746" s="4">
        <v>34.554808999999999</v>
      </c>
      <c r="S2746" s="3" t="s">
        <v>7543</v>
      </c>
      <c r="T2746" s="4">
        <v>450.97</v>
      </c>
      <c r="U2746" s="4">
        <v>116137.98391130001</v>
      </c>
      <c r="V2746" s="10">
        <v>106684.08391099999</v>
      </c>
      <c r="W2746" s="4" t="s">
        <v>2935</v>
      </c>
      <c r="X2746" s="4">
        <v>519.88</v>
      </c>
      <c r="Y2746" s="4">
        <v>346.28500000000003</v>
      </c>
      <c r="Z2746" s="4" t="s">
        <v>2924</v>
      </c>
      <c r="AA2746" s="10">
        <v>24.9710681794</v>
      </c>
      <c r="AB2746" s="10" t="s">
        <v>2924</v>
      </c>
      <c r="AC2746" s="4">
        <v>10.040099</v>
      </c>
      <c r="AD2746" s="4">
        <v>9.4092975886907997</v>
      </c>
      <c r="AE2746" s="4">
        <v>9.7946559227272996</v>
      </c>
      <c r="AF2746" s="4">
        <v>23.701912</v>
      </c>
      <c r="AG2746" s="4">
        <v>22.950132615624899</v>
      </c>
      <c r="AH2746" s="4">
        <v>122.101400382382</v>
      </c>
      <c r="AI2746" s="4">
        <v>7.4361050000000004</v>
      </c>
      <c r="AJ2746" s="4">
        <v>8.4771979999999996</v>
      </c>
    </row>
    <row r="2747" spans="1:36" hidden="1" x14ac:dyDescent="0.3">
      <c r="A2747" s="1" t="s">
        <v>2741</v>
      </c>
      <c r="B2747" s="2">
        <v>6216370</v>
      </c>
      <c r="C2747" s="3" t="s">
        <v>2941</v>
      </c>
      <c r="D2747" s="4">
        <v>8395.3246467999998</v>
      </c>
      <c r="E2747" s="3" t="s">
        <v>2946</v>
      </c>
      <c r="F2747" s="3" t="s">
        <v>2947</v>
      </c>
      <c r="G2747" s="3" t="s">
        <v>2948</v>
      </c>
      <c r="H2747" s="3" t="s">
        <v>2990</v>
      </c>
      <c r="I2747" s="3" t="s">
        <v>2950</v>
      </c>
      <c r="J2747" s="4">
        <v>92.939068000000006</v>
      </c>
      <c r="K2747" s="4">
        <v>50.321139000000002</v>
      </c>
      <c r="L2747" s="4">
        <v>27.831869000000001</v>
      </c>
      <c r="M2747" s="4">
        <v>9.6334009999999992</v>
      </c>
      <c r="N2747" s="4">
        <v>281.83246100000002</v>
      </c>
      <c r="O2747" s="4">
        <v>93.780488000000005</v>
      </c>
      <c r="P2747" s="4">
        <v>32.388688000000002</v>
      </c>
      <c r="Q2747" s="4">
        <v>299.22387300000003</v>
      </c>
      <c r="R2747" s="4">
        <v>113.290959</v>
      </c>
      <c r="S2747" s="3" t="s">
        <v>7544</v>
      </c>
      <c r="T2747" s="4">
        <v>53.83</v>
      </c>
      <c r="U2747" s="4">
        <v>8395.3246467999998</v>
      </c>
      <c r="V2747" s="10">
        <v>8461.0786459999999</v>
      </c>
      <c r="W2747" s="4" t="s">
        <v>2935</v>
      </c>
      <c r="X2747" s="4">
        <v>54.5</v>
      </c>
      <c r="Y2747" s="4">
        <v>23.31</v>
      </c>
      <c r="Z2747" s="4">
        <v>281.83246100000002</v>
      </c>
      <c r="AA2747" s="10">
        <v>84.148819759199995</v>
      </c>
      <c r="AB2747" s="10">
        <v>90.387037192500003</v>
      </c>
      <c r="AC2747" s="4">
        <v>13.153967</v>
      </c>
      <c r="AD2747" s="4">
        <v>11.4740352305614</v>
      </c>
      <c r="AE2747" s="4">
        <v>12.720149136311299</v>
      </c>
      <c r="AF2747" s="4">
        <v>299.22387300000003</v>
      </c>
      <c r="AG2747" s="4">
        <v>53.872318799424399</v>
      </c>
      <c r="AH2747" s="4">
        <v>56.599175376209402</v>
      </c>
      <c r="AI2747" s="4">
        <v>32.388688000000002</v>
      </c>
      <c r="AJ2747" s="4" t="s">
        <v>2924</v>
      </c>
    </row>
    <row r="2748" spans="1:36" hidden="1" x14ac:dyDescent="0.3">
      <c r="A2748" s="1" t="s">
        <v>2742</v>
      </c>
      <c r="B2748" s="2">
        <v>11078438</v>
      </c>
      <c r="C2748" s="3" t="s">
        <v>2936</v>
      </c>
      <c r="D2748" s="4">
        <v>52603.339278799998</v>
      </c>
      <c r="E2748" s="3" t="s">
        <v>2937</v>
      </c>
      <c r="F2748" s="3" t="s">
        <v>2938</v>
      </c>
      <c r="G2748" s="3" t="s">
        <v>2994</v>
      </c>
      <c r="H2748" s="3" t="s">
        <v>2995</v>
      </c>
      <c r="I2748" s="3" t="s">
        <v>3254</v>
      </c>
      <c r="J2748" s="4">
        <v>228.37394599999999</v>
      </c>
      <c r="K2748" s="4">
        <v>82.534514000000001</v>
      </c>
      <c r="L2748" s="4">
        <v>24.611007000000001</v>
      </c>
      <c r="M2748" s="4">
        <v>15.951022</v>
      </c>
      <c r="N2748" s="4">
        <v>93.620574000000005</v>
      </c>
      <c r="O2748" s="4">
        <v>49.072128999999997</v>
      </c>
      <c r="P2748" s="4">
        <v>28.998552</v>
      </c>
      <c r="Q2748" s="4">
        <v>34.438603000000001</v>
      </c>
      <c r="R2748" s="4">
        <v>36.616906999999998</v>
      </c>
      <c r="S2748" s="3" t="s">
        <v>7545</v>
      </c>
      <c r="T2748" s="4">
        <v>140.15</v>
      </c>
      <c r="U2748" s="4">
        <v>52603.339278799998</v>
      </c>
      <c r="V2748" s="10">
        <v>54793.539277999997</v>
      </c>
      <c r="W2748" s="4">
        <v>0.107028184088477</v>
      </c>
      <c r="X2748" s="4">
        <v>145.66999999999999</v>
      </c>
      <c r="Y2748" s="4">
        <v>41.01</v>
      </c>
      <c r="Z2748" s="4">
        <v>93.620574000000005</v>
      </c>
      <c r="AA2748" s="10">
        <v>42.075715272099998</v>
      </c>
      <c r="AB2748" s="10">
        <v>52.128082958500002</v>
      </c>
      <c r="AC2748" s="4">
        <v>7.275925</v>
      </c>
      <c r="AD2748" s="4">
        <v>6.2406720454163001</v>
      </c>
      <c r="AE2748" s="4">
        <v>7.0078935167244003</v>
      </c>
      <c r="AF2748" s="4">
        <v>34.438603000000001</v>
      </c>
      <c r="AG2748" s="4">
        <v>28.505652342673599</v>
      </c>
      <c r="AH2748" s="4">
        <v>34.682285577153401</v>
      </c>
      <c r="AI2748" s="4">
        <v>28.998552</v>
      </c>
      <c r="AJ2748" s="4" t="s">
        <v>2924</v>
      </c>
    </row>
    <row r="2749" spans="1:36" hidden="1" x14ac:dyDescent="0.3">
      <c r="A2749" s="1" t="s">
        <v>2743</v>
      </c>
      <c r="B2749" s="2">
        <v>5017926</v>
      </c>
      <c r="C2749" s="3" t="s">
        <v>2936</v>
      </c>
      <c r="D2749" s="4">
        <v>2106.3411113400002</v>
      </c>
      <c r="E2749" s="3" t="s">
        <v>2937</v>
      </c>
      <c r="F2749" s="3" t="s">
        <v>2967</v>
      </c>
      <c r="G2749" s="3" t="s">
        <v>2968</v>
      </c>
      <c r="H2749" s="3" t="s">
        <v>3000</v>
      </c>
      <c r="I2749" s="3" t="s">
        <v>3943</v>
      </c>
      <c r="J2749" s="4">
        <v>-4.9258160000000002</v>
      </c>
      <c r="K2749" s="4">
        <v>21.363636</v>
      </c>
      <c r="L2749" s="4">
        <v>7.5889860000000002</v>
      </c>
      <c r="M2749" s="4">
        <v>15.584415999999999</v>
      </c>
      <c r="N2749" s="4">
        <v>100.754717</v>
      </c>
      <c r="O2749" s="4">
        <v>5.3614459999999999</v>
      </c>
      <c r="P2749" s="4">
        <v>2.332557</v>
      </c>
      <c r="Q2749" s="4">
        <v>10.132253</v>
      </c>
      <c r="R2749" s="4">
        <v>7.0869619999999998</v>
      </c>
      <c r="S2749" s="3" t="s">
        <v>7546</v>
      </c>
      <c r="T2749" s="4">
        <v>16.02</v>
      </c>
      <c r="U2749" s="4">
        <v>2106.3411113400002</v>
      </c>
      <c r="V2749" s="10">
        <v>3455.733111</v>
      </c>
      <c r="W2749" s="4">
        <v>0.87390761548064899</v>
      </c>
      <c r="X2749" s="4">
        <v>22.37</v>
      </c>
      <c r="Y2749" s="4">
        <v>8.92</v>
      </c>
      <c r="Z2749" s="4">
        <v>100.754717</v>
      </c>
      <c r="AA2749" s="10">
        <v>24.566030791799999</v>
      </c>
      <c r="AB2749" s="10">
        <v>24.566030791799999</v>
      </c>
      <c r="AC2749" s="4">
        <v>1.23163</v>
      </c>
      <c r="AD2749" s="4">
        <v>1.2216709139624999</v>
      </c>
      <c r="AE2749" s="4">
        <v>1.2216709139624999</v>
      </c>
      <c r="AF2749" s="4">
        <v>10.132253</v>
      </c>
      <c r="AG2749" s="4">
        <v>9.7631711663830991</v>
      </c>
      <c r="AH2749" s="4">
        <v>9.7631711663830991</v>
      </c>
      <c r="AI2749" s="4">
        <v>2.332557</v>
      </c>
      <c r="AJ2749" s="4" t="s">
        <v>2924</v>
      </c>
    </row>
    <row r="2750" spans="1:36" hidden="1" x14ac:dyDescent="0.3">
      <c r="A2750" s="1" t="s">
        <v>2744</v>
      </c>
      <c r="B2750" s="2">
        <v>4090265</v>
      </c>
      <c r="C2750" s="3" t="s">
        <v>2936</v>
      </c>
      <c r="D2750" s="4">
        <v>917.40647262000005</v>
      </c>
      <c r="E2750" s="3" t="s">
        <v>2937</v>
      </c>
      <c r="F2750" s="3" t="s">
        <v>2967</v>
      </c>
      <c r="G2750" s="3" t="s">
        <v>2968</v>
      </c>
      <c r="H2750" s="3" t="s">
        <v>3000</v>
      </c>
      <c r="I2750" s="3" t="s">
        <v>3944</v>
      </c>
      <c r="J2750" s="4">
        <v>35.43036</v>
      </c>
      <c r="K2750" s="4">
        <v>31.840340999999999</v>
      </c>
      <c r="L2750" s="4">
        <v>3.2450489999999999</v>
      </c>
      <c r="M2750" s="4">
        <v>-3.0255489999999998</v>
      </c>
      <c r="N2750" s="4">
        <v>42.338552</v>
      </c>
      <c r="O2750" s="4">
        <v>23.201072</v>
      </c>
      <c r="P2750" s="4">
        <v>9.4744910000000004</v>
      </c>
      <c r="Q2750" s="4">
        <v>7.6046750000000003</v>
      </c>
      <c r="R2750" s="4">
        <v>21.002700999999998</v>
      </c>
      <c r="S2750" s="3" t="s">
        <v>7547</v>
      </c>
      <c r="T2750" s="4">
        <v>43.27</v>
      </c>
      <c r="U2750" s="4">
        <v>917.40647262000005</v>
      </c>
      <c r="V2750" s="10">
        <v>1587.2554720000001</v>
      </c>
      <c r="W2750" s="4" t="s">
        <v>2935</v>
      </c>
      <c r="X2750" s="4">
        <v>47.49</v>
      </c>
      <c r="Y2750" s="4">
        <v>29.46</v>
      </c>
      <c r="Z2750" s="4">
        <v>40.897920999999997</v>
      </c>
      <c r="AA2750" s="10">
        <v>70.072874493900002</v>
      </c>
      <c r="AB2750" s="10">
        <v>52.9296636085</v>
      </c>
      <c r="AC2750" s="4">
        <v>1.134225</v>
      </c>
      <c r="AD2750" s="4">
        <v>1.1697123707646</v>
      </c>
      <c r="AE2750" s="4">
        <v>1.1683894191813999</v>
      </c>
      <c r="AF2750" s="4">
        <v>7.6046750000000003</v>
      </c>
      <c r="AG2750" s="4">
        <v>10.782282351151</v>
      </c>
      <c r="AH2750" s="4">
        <v>9.4653728485321995</v>
      </c>
      <c r="AI2750" s="4">
        <v>9.4744910000000004</v>
      </c>
      <c r="AJ2750" s="4" t="s">
        <v>2924</v>
      </c>
    </row>
    <row r="2751" spans="1:36" hidden="1" x14ac:dyDescent="0.3">
      <c r="A2751" s="1" t="s">
        <v>2745</v>
      </c>
      <c r="B2751" s="2">
        <v>4242781</v>
      </c>
      <c r="C2751" s="3" t="s">
        <v>2919</v>
      </c>
      <c r="D2751" s="4">
        <v>1208.19114403</v>
      </c>
      <c r="E2751" s="3" t="s">
        <v>2946</v>
      </c>
      <c r="F2751" s="3" t="s">
        <v>3022</v>
      </c>
      <c r="G2751" s="3" t="s">
        <v>3023</v>
      </c>
      <c r="H2751" s="3" t="s">
        <v>3023</v>
      </c>
      <c r="I2751" s="3" t="s">
        <v>3169</v>
      </c>
      <c r="J2751" s="4">
        <v>-53.73648</v>
      </c>
      <c r="K2751" s="4">
        <v>-43.244872999999998</v>
      </c>
      <c r="L2751" s="4">
        <v>-11.268269999999999</v>
      </c>
      <c r="M2751" s="4">
        <v>27.162161999999999</v>
      </c>
      <c r="N2751" s="4" t="s">
        <v>2924</v>
      </c>
      <c r="O2751" s="4" t="s">
        <v>2924</v>
      </c>
      <c r="P2751" s="4">
        <v>0.24479699999999999</v>
      </c>
      <c r="Q2751" s="4">
        <v>4.9816010000000004</v>
      </c>
      <c r="R2751" s="4">
        <v>23.524187999999999</v>
      </c>
      <c r="S2751" s="3" t="s">
        <v>7548</v>
      </c>
      <c r="T2751" s="4">
        <v>9.41</v>
      </c>
      <c r="U2751" s="4">
        <v>1208.19114403</v>
      </c>
      <c r="V2751" s="10">
        <v>7015.6951440000003</v>
      </c>
      <c r="W2751" s="4" t="s">
        <v>2935</v>
      </c>
      <c r="X2751" s="4">
        <v>29.11</v>
      </c>
      <c r="Y2751" s="4">
        <v>6.69</v>
      </c>
      <c r="Z2751" s="4" t="s">
        <v>2924</v>
      </c>
      <c r="AA2751" s="10">
        <v>40.042553191400003</v>
      </c>
      <c r="AB2751" s="10">
        <v>50.864864864799998</v>
      </c>
      <c r="AC2751" s="4">
        <v>1.5496509999999999</v>
      </c>
      <c r="AD2751" s="4">
        <v>1.5531940709775001</v>
      </c>
      <c r="AE2751" s="4">
        <v>1.5502502974164001</v>
      </c>
      <c r="AF2751" s="4">
        <v>4.9816010000000004</v>
      </c>
      <c r="AG2751" s="4" t="s">
        <v>2935</v>
      </c>
      <c r="AH2751" s="4">
        <v>4.5337200380283003</v>
      </c>
      <c r="AI2751" s="4">
        <v>0.24479699999999999</v>
      </c>
      <c r="AJ2751" s="4">
        <v>2.2593040000000002</v>
      </c>
    </row>
    <row r="2752" spans="1:36" hidden="1" x14ac:dyDescent="0.3">
      <c r="A2752" s="1" t="s">
        <v>2746</v>
      </c>
      <c r="B2752" s="2">
        <v>4761964</v>
      </c>
      <c r="C2752" s="3" t="s">
        <v>2919</v>
      </c>
      <c r="D2752" s="4">
        <v>15958.33709974</v>
      </c>
      <c r="E2752" s="3" t="s">
        <v>2920</v>
      </c>
      <c r="F2752" s="3" t="s">
        <v>2921</v>
      </c>
      <c r="G2752" s="3" t="s">
        <v>3114</v>
      </c>
      <c r="H2752" s="3" t="s">
        <v>3114</v>
      </c>
      <c r="I2752" s="3" t="s">
        <v>3051</v>
      </c>
      <c r="J2752" s="4">
        <v>41.781548000000001</v>
      </c>
      <c r="K2752" s="4">
        <v>14.273504000000001</v>
      </c>
      <c r="L2752" s="4">
        <v>14.567266999999999</v>
      </c>
      <c r="M2752" s="4">
        <v>4.2088850000000004</v>
      </c>
      <c r="N2752" s="4" t="s">
        <v>2924</v>
      </c>
      <c r="O2752" s="4">
        <v>8.3824450000000006</v>
      </c>
      <c r="P2752" s="4">
        <v>0.80629600000000001</v>
      </c>
      <c r="Q2752" s="4">
        <v>6.4054279999999997</v>
      </c>
      <c r="R2752" s="5" t="s">
        <v>3945</v>
      </c>
      <c r="S2752" s="3" t="s">
        <v>7549</v>
      </c>
      <c r="T2752" s="4">
        <v>13.37</v>
      </c>
      <c r="U2752" s="4">
        <v>15958.33709974</v>
      </c>
      <c r="V2752" s="10">
        <v>29925.037099000001</v>
      </c>
      <c r="W2752" s="4">
        <v>3.5901271503365701</v>
      </c>
      <c r="X2752" s="4">
        <v>13.6175</v>
      </c>
      <c r="Y2752" s="5" t="s">
        <v>6549</v>
      </c>
      <c r="Z2752" s="4" t="s">
        <v>2924</v>
      </c>
      <c r="AA2752" s="10">
        <v>5.4151478330999998</v>
      </c>
      <c r="AB2752" s="10">
        <v>4.9902211074</v>
      </c>
      <c r="AC2752" s="4">
        <v>1.9885729999999999</v>
      </c>
      <c r="AD2752" s="4">
        <v>2.0879736771909001</v>
      </c>
      <c r="AE2752" s="4">
        <v>2.0163793841253002</v>
      </c>
      <c r="AF2752" s="4">
        <v>6.4054279999999997</v>
      </c>
      <c r="AG2752" s="4">
        <v>6.4923113011788001</v>
      </c>
      <c r="AH2752" s="4">
        <v>6.3481805036246</v>
      </c>
      <c r="AI2752" s="4">
        <v>0.80629600000000001</v>
      </c>
      <c r="AJ2752" s="4" t="s">
        <v>2924</v>
      </c>
    </row>
    <row r="2753" spans="1:36" hidden="1" x14ac:dyDescent="0.3">
      <c r="A2753" s="1" t="s">
        <v>2747</v>
      </c>
      <c r="B2753" s="2">
        <v>4963684</v>
      </c>
      <c r="C2753" s="3" t="s">
        <v>2919</v>
      </c>
      <c r="D2753" s="4">
        <v>2240.3136129</v>
      </c>
      <c r="E2753" s="3" t="s">
        <v>2946</v>
      </c>
      <c r="F2753" s="3" t="s">
        <v>3022</v>
      </c>
      <c r="G2753" s="3" t="s">
        <v>3023</v>
      </c>
      <c r="H2753" s="3" t="s">
        <v>3023</v>
      </c>
      <c r="I2753" s="3" t="s">
        <v>3171</v>
      </c>
      <c r="J2753" s="4">
        <v>25.310174</v>
      </c>
      <c r="K2753" s="4">
        <v>23.926380000000002</v>
      </c>
      <c r="L2753" s="4">
        <v>9.3073589999999999</v>
      </c>
      <c r="M2753" s="4">
        <v>2.3302939999999999</v>
      </c>
      <c r="N2753" s="4" t="s">
        <v>2924</v>
      </c>
      <c r="O2753" s="4">
        <v>37.827714999999998</v>
      </c>
      <c r="P2753" s="4">
        <v>3.1911529999999999</v>
      </c>
      <c r="Q2753" s="4">
        <v>27.616934000000001</v>
      </c>
      <c r="R2753" s="4">
        <v>19.984113000000001</v>
      </c>
      <c r="S2753" s="3" t="s">
        <v>7550</v>
      </c>
      <c r="T2753" s="5" t="s">
        <v>5127</v>
      </c>
      <c r="U2753" s="4">
        <v>2240.3136129</v>
      </c>
      <c r="V2753" s="10">
        <v>2435.8136119999999</v>
      </c>
      <c r="W2753" s="4" t="s">
        <v>2935</v>
      </c>
      <c r="X2753" s="4">
        <v>11.32</v>
      </c>
      <c r="Y2753" s="5" t="s">
        <v>7551</v>
      </c>
      <c r="Z2753" s="4" t="s">
        <v>2924</v>
      </c>
      <c r="AA2753" s="10">
        <v>23.984801709799999</v>
      </c>
      <c r="AB2753" s="10">
        <v>26.5307730699</v>
      </c>
      <c r="AC2753" s="4">
        <v>2.4586790000000001</v>
      </c>
      <c r="AD2753" s="4">
        <v>2.3279003016658</v>
      </c>
      <c r="AE2753" s="4">
        <v>2.3728089613941998</v>
      </c>
      <c r="AF2753" s="4">
        <v>27.616934000000001</v>
      </c>
      <c r="AG2753" s="4">
        <v>13.330839239449199</v>
      </c>
      <c r="AH2753" s="4">
        <v>14.3833120736123</v>
      </c>
      <c r="AI2753" s="4">
        <v>3.1911529999999999</v>
      </c>
      <c r="AJ2753" s="4">
        <v>10.825295000000001</v>
      </c>
    </row>
    <row r="2754" spans="1:36" hidden="1" x14ac:dyDescent="0.3">
      <c r="A2754" s="1" t="s">
        <v>2748</v>
      </c>
      <c r="B2754" s="2">
        <v>6614190</v>
      </c>
      <c r="C2754" s="3" t="s">
        <v>2936</v>
      </c>
      <c r="D2754" s="4">
        <v>33976.032693349996</v>
      </c>
      <c r="E2754" s="3" t="s">
        <v>2977</v>
      </c>
      <c r="F2754" s="3" t="s">
        <v>2978</v>
      </c>
      <c r="G2754" s="3" t="s">
        <v>3141</v>
      </c>
      <c r="H2754" s="3" t="s">
        <v>3504</v>
      </c>
      <c r="I2754" s="3" t="s">
        <v>3449</v>
      </c>
      <c r="J2754" s="4">
        <v>12.456384999999999</v>
      </c>
      <c r="K2754" s="4">
        <v>-0.30930999999999997</v>
      </c>
      <c r="L2754" s="4">
        <v>-1.6478489999999999</v>
      </c>
      <c r="M2754" s="4">
        <v>1.768235</v>
      </c>
      <c r="N2754" s="4">
        <v>11.937037037036999</v>
      </c>
      <c r="O2754" s="4">
        <v>14.518018</v>
      </c>
      <c r="P2754" s="4">
        <v>1.2925610000000001</v>
      </c>
      <c r="Q2754" s="4">
        <v>14.075167</v>
      </c>
      <c r="R2754" s="4">
        <v>80.867486999999997</v>
      </c>
      <c r="S2754" s="3" t="s">
        <v>7552</v>
      </c>
      <c r="T2754" s="4">
        <v>32.229999999999997</v>
      </c>
      <c r="U2754" s="4">
        <v>33976.032693349996</v>
      </c>
      <c r="V2754" s="10">
        <v>51682.491693000004</v>
      </c>
      <c r="W2754" s="4">
        <v>5.3676698727893299</v>
      </c>
      <c r="X2754" s="4">
        <v>34.29</v>
      </c>
      <c r="Y2754" s="4">
        <v>27.074999999999999</v>
      </c>
      <c r="Z2754" s="4">
        <v>11.950315</v>
      </c>
      <c r="AA2754" s="10">
        <v>11.8579838116</v>
      </c>
      <c r="AB2754" s="10">
        <v>12.1474122205</v>
      </c>
      <c r="AC2754" s="4">
        <v>13.582719000000001</v>
      </c>
      <c r="AD2754" s="4">
        <v>13.2384031794919</v>
      </c>
      <c r="AE2754" s="4">
        <v>13.4707927994661</v>
      </c>
      <c r="AF2754" s="4">
        <v>14.075167</v>
      </c>
      <c r="AG2754" s="4">
        <v>16.142878732782599</v>
      </c>
      <c r="AH2754" s="4">
        <v>16.625636391874099</v>
      </c>
      <c r="AI2754" s="4">
        <v>1.2925610000000001</v>
      </c>
      <c r="AJ2754" s="4">
        <v>1.2925610000000001</v>
      </c>
    </row>
    <row r="2755" spans="1:36" hidden="1" x14ac:dyDescent="0.3">
      <c r="A2755" s="1" t="s">
        <v>2749</v>
      </c>
      <c r="B2755" s="2">
        <v>4991114</v>
      </c>
      <c r="C2755" s="3" t="s">
        <v>2919</v>
      </c>
      <c r="D2755" s="4">
        <v>2495.8875822999998</v>
      </c>
      <c r="E2755" s="3" t="s">
        <v>2937</v>
      </c>
      <c r="F2755" s="3" t="s">
        <v>2938</v>
      </c>
      <c r="G2755" s="3" t="s">
        <v>2994</v>
      </c>
      <c r="H2755" s="3" t="s">
        <v>2995</v>
      </c>
      <c r="I2755" s="3" t="s">
        <v>3618</v>
      </c>
      <c r="J2755" s="4">
        <v>46.528882000000003</v>
      </c>
      <c r="K2755" s="4">
        <v>47.781934999999997</v>
      </c>
      <c r="L2755" s="4">
        <v>27.302026000000001</v>
      </c>
      <c r="M2755" s="4">
        <v>6.4485080000000004</v>
      </c>
      <c r="N2755" s="4" t="s">
        <v>2924</v>
      </c>
      <c r="O2755" s="4">
        <v>74.427994999999996</v>
      </c>
      <c r="P2755" s="4">
        <v>4.4999589999999996</v>
      </c>
      <c r="Q2755" s="4">
        <v>60.295414999999998</v>
      </c>
      <c r="R2755" s="4">
        <v>85.451245999999998</v>
      </c>
      <c r="S2755" s="3" t="s">
        <v>7553</v>
      </c>
      <c r="T2755" s="4">
        <v>55.3</v>
      </c>
      <c r="U2755" s="4">
        <v>2495.8875822999998</v>
      </c>
      <c r="V2755" s="10">
        <v>2235.8745819999999</v>
      </c>
      <c r="W2755" s="4" t="s">
        <v>2935</v>
      </c>
      <c r="X2755" s="4">
        <v>61.05</v>
      </c>
      <c r="Y2755" s="4">
        <v>30.9</v>
      </c>
      <c r="Z2755" s="4" t="s">
        <v>2924</v>
      </c>
      <c r="AA2755" s="10">
        <v>73.245033112499996</v>
      </c>
      <c r="AB2755" s="10" t="s">
        <v>2924</v>
      </c>
      <c r="AC2755" s="4">
        <v>6.288602</v>
      </c>
      <c r="AD2755" s="4">
        <v>5.9370010143387999</v>
      </c>
      <c r="AE2755" s="4">
        <v>6.3172196356867998</v>
      </c>
      <c r="AF2755" s="4">
        <v>60.295414999999998</v>
      </c>
      <c r="AG2755" s="4">
        <v>26.744911267942602</v>
      </c>
      <c r="AH2755" s="4">
        <v>80.138873906810005</v>
      </c>
      <c r="AI2755" s="4">
        <v>4.4999589999999996</v>
      </c>
      <c r="AJ2755" s="4">
        <v>4.4999589999999996</v>
      </c>
    </row>
    <row r="2756" spans="1:36" hidden="1" x14ac:dyDescent="0.3">
      <c r="A2756" s="1" t="s">
        <v>2750</v>
      </c>
      <c r="B2756" s="2">
        <v>29443409</v>
      </c>
      <c r="C2756" s="3" t="s">
        <v>2936</v>
      </c>
      <c r="D2756" s="4">
        <v>2912.5101273800001</v>
      </c>
      <c r="E2756" s="3" t="s">
        <v>2925</v>
      </c>
      <c r="F2756" s="3" t="s">
        <v>2926</v>
      </c>
      <c r="G2756" s="3" t="s">
        <v>2927</v>
      </c>
      <c r="H2756" s="3" t="s">
        <v>2965</v>
      </c>
      <c r="I2756" s="3" t="s">
        <v>2966</v>
      </c>
      <c r="J2756" s="4">
        <v>74.870344000000003</v>
      </c>
      <c r="K2756" s="4">
        <v>59.801810000000003</v>
      </c>
      <c r="L2756" s="4">
        <v>26.285325</v>
      </c>
      <c r="M2756" s="4">
        <v>1.117775</v>
      </c>
      <c r="N2756" s="4">
        <v>21.32835</v>
      </c>
      <c r="O2756" s="4">
        <v>14.759252</v>
      </c>
      <c r="P2756" s="4">
        <v>6.1295650000000004</v>
      </c>
      <c r="Q2756" s="4">
        <v>5.3980730000000001</v>
      </c>
      <c r="R2756" s="4">
        <v>13.048897</v>
      </c>
      <c r="S2756" s="3" t="s">
        <v>7554</v>
      </c>
      <c r="T2756" s="4">
        <v>37.090000000000003</v>
      </c>
      <c r="U2756" s="4">
        <v>2912.5101273800001</v>
      </c>
      <c r="V2756" s="10">
        <v>5573.5101269999996</v>
      </c>
      <c r="W2756" s="4" t="s">
        <v>2935</v>
      </c>
      <c r="X2756" s="4">
        <v>37.72</v>
      </c>
      <c r="Y2756" s="4">
        <v>15.12</v>
      </c>
      <c r="Z2756" s="4">
        <v>21.32835</v>
      </c>
      <c r="AA2756" s="10">
        <v>17.4017077976</v>
      </c>
      <c r="AB2756" s="10">
        <v>18.617795580700001</v>
      </c>
      <c r="AC2756" s="4">
        <v>0.90996100000000002</v>
      </c>
      <c r="AD2756" s="4">
        <v>0.90803012041300002</v>
      </c>
      <c r="AE2756" s="4">
        <v>0.91599872829660001</v>
      </c>
      <c r="AF2756" s="4">
        <v>5.3980730000000001</v>
      </c>
      <c r="AG2756" s="4">
        <v>9.9636014613135995</v>
      </c>
      <c r="AH2756" s="4">
        <v>10.2594035394077</v>
      </c>
      <c r="AI2756" s="4">
        <v>6.1295650000000004</v>
      </c>
      <c r="AJ2756" s="4" t="s">
        <v>2924</v>
      </c>
    </row>
    <row r="2757" spans="1:36" hidden="1" x14ac:dyDescent="0.3">
      <c r="A2757" s="1" t="s">
        <v>2751</v>
      </c>
      <c r="B2757" s="2">
        <v>4415853</v>
      </c>
      <c r="C2757" s="3" t="s">
        <v>2919</v>
      </c>
      <c r="D2757" s="4">
        <v>4445.7248552399997</v>
      </c>
      <c r="E2757" s="3" t="s">
        <v>2930</v>
      </c>
      <c r="F2757" s="3" t="s">
        <v>2954</v>
      </c>
      <c r="G2757" s="3" t="s">
        <v>2955</v>
      </c>
      <c r="H2757" s="3" t="s">
        <v>2956</v>
      </c>
      <c r="I2757" s="3" t="s">
        <v>3102</v>
      </c>
      <c r="J2757" s="4">
        <v>111.968992</v>
      </c>
      <c r="K2757" s="4">
        <v>29.322738999999999</v>
      </c>
      <c r="L2757" s="4">
        <v>13.216297000000001</v>
      </c>
      <c r="M2757" s="4">
        <v>8.1645570000000003</v>
      </c>
      <c r="N2757" s="4">
        <v>16.971202000000002</v>
      </c>
      <c r="O2757" s="4">
        <v>12.905417999999999</v>
      </c>
      <c r="P2757" s="4">
        <v>3.778257</v>
      </c>
      <c r="Q2757" s="4">
        <v>11.874167</v>
      </c>
      <c r="R2757" s="4">
        <v>18.131561999999999</v>
      </c>
      <c r="S2757" s="3" t="s">
        <v>7555</v>
      </c>
      <c r="T2757" s="4">
        <v>68.36</v>
      </c>
      <c r="U2757" s="4">
        <v>4445.7248552399997</v>
      </c>
      <c r="V2757" s="10">
        <v>5261.9538549999997</v>
      </c>
      <c r="W2757" s="4">
        <v>2.5746050321825602</v>
      </c>
      <c r="X2757" s="4">
        <v>70.56</v>
      </c>
      <c r="Y2757" s="4">
        <v>31.18</v>
      </c>
      <c r="Z2757" s="4">
        <v>16.971202000000002</v>
      </c>
      <c r="AA2757" s="10">
        <v>11.6315870071</v>
      </c>
      <c r="AB2757" s="10">
        <v>12.890767902</v>
      </c>
      <c r="AC2757" s="4">
        <v>6.0698509999999999</v>
      </c>
      <c r="AD2757" s="4">
        <v>4.1379386758715997</v>
      </c>
      <c r="AE2757" s="4">
        <v>5.8913060566829998</v>
      </c>
      <c r="AF2757" s="4">
        <v>11.874167</v>
      </c>
      <c r="AG2757" s="4">
        <v>8.4115974518167</v>
      </c>
      <c r="AH2757" s="4">
        <v>11.252680110593699</v>
      </c>
      <c r="AI2757" s="4">
        <v>3.778257</v>
      </c>
      <c r="AJ2757" s="4" t="s">
        <v>2924</v>
      </c>
    </row>
    <row r="2758" spans="1:36" hidden="1" x14ac:dyDescent="0.3">
      <c r="A2758" s="1" t="s">
        <v>2752</v>
      </c>
      <c r="B2758" s="2">
        <v>8894628</v>
      </c>
      <c r="C2758" s="3" t="s">
        <v>2941</v>
      </c>
      <c r="D2758" s="4">
        <v>2367.4630000000002</v>
      </c>
      <c r="E2758" s="3" t="s">
        <v>2930</v>
      </c>
      <c r="F2758" s="3" t="s">
        <v>2954</v>
      </c>
      <c r="G2758" s="3" t="s">
        <v>2955</v>
      </c>
      <c r="H2758" s="3" t="s">
        <v>2956</v>
      </c>
      <c r="I2758" s="3"/>
      <c r="J2758" s="4">
        <v>2.909818</v>
      </c>
      <c r="K2758" s="4">
        <v>-2.5452249999999998</v>
      </c>
      <c r="L2758" s="4">
        <v>-1.194285</v>
      </c>
      <c r="M2758" s="4">
        <v>0.12967400000000001</v>
      </c>
      <c r="N2758" s="4" t="s">
        <v>2935</v>
      </c>
      <c r="O2758" s="4" t="s">
        <v>2935</v>
      </c>
      <c r="P2758" s="4" t="s">
        <v>2935</v>
      </c>
      <c r="Q2758" s="4" t="s">
        <v>2935</v>
      </c>
      <c r="R2758" s="4" t="s">
        <v>2935</v>
      </c>
      <c r="S2758" s="3" t="s">
        <v>7556</v>
      </c>
      <c r="T2758" s="4">
        <v>46.33</v>
      </c>
      <c r="U2758" s="4">
        <v>2367.4630000000002</v>
      </c>
      <c r="V2758" s="10" t="s">
        <v>2935</v>
      </c>
      <c r="W2758" s="4">
        <v>4.1289531620979902</v>
      </c>
      <c r="X2758" s="4">
        <v>48.31</v>
      </c>
      <c r="Y2758" s="4">
        <v>44.940600000000003</v>
      </c>
      <c r="Z2758" s="4" t="s">
        <v>2935</v>
      </c>
      <c r="AA2758" s="10" t="s">
        <v>2935</v>
      </c>
      <c r="AB2758" s="10" t="s">
        <v>2935</v>
      </c>
      <c r="AC2758" s="4" t="s">
        <v>2935</v>
      </c>
      <c r="AD2758" s="4" t="s">
        <v>2935</v>
      </c>
      <c r="AE2758" s="4" t="s">
        <v>2935</v>
      </c>
      <c r="AF2758" s="4" t="s">
        <v>2935</v>
      </c>
      <c r="AG2758" s="4" t="s">
        <v>2935</v>
      </c>
      <c r="AH2758" s="4" t="s">
        <v>2935</v>
      </c>
      <c r="AI2758" s="4" t="s">
        <v>2935</v>
      </c>
      <c r="AJ2758" s="4" t="s">
        <v>2935</v>
      </c>
    </row>
    <row r="2759" spans="1:36" hidden="1" x14ac:dyDescent="0.3">
      <c r="A2759" s="1" t="s">
        <v>2753</v>
      </c>
      <c r="B2759" s="2">
        <v>29322786</v>
      </c>
      <c r="C2759" s="3" t="s">
        <v>2941</v>
      </c>
      <c r="D2759" s="4">
        <v>502.04174999999998</v>
      </c>
      <c r="E2759" s="3" t="s">
        <v>2930</v>
      </c>
      <c r="F2759" s="3" t="s">
        <v>2954</v>
      </c>
      <c r="G2759" s="3" t="s">
        <v>2955</v>
      </c>
      <c r="H2759" s="3" t="s">
        <v>2956</v>
      </c>
      <c r="I2759" s="3"/>
      <c r="J2759" s="4">
        <v>3.181057</v>
      </c>
      <c r="K2759" s="4">
        <v>-2.2540040000000001</v>
      </c>
      <c r="L2759" s="4">
        <v>-0.91869599999999996</v>
      </c>
      <c r="M2759" s="4">
        <v>0.23234199999999999</v>
      </c>
      <c r="N2759" s="4" t="s">
        <v>2935</v>
      </c>
      <c r="O2759" s="4" t="s">
        <v>2935</v>
      </c>
      <c r="P2759" s="4" t="s">
        <v>2935</v>
      </c>
      <c r="Q2759" s="4" t="s">
        <v>2935</v>
      </c>
      <c r="R2759" s="4" t="s">
        <v>2935</v>
      </c>
      <c r="S2759" s="3" t="s">
        <v>7557</v>
      </c>
      <c r="T2759" s="4">
        <v>21.57</v>
      </c>
      <c r="U2759" s="4">
        <v>502.04174999999998</v>
      </c>
      <c r="V2759" s="10" t="s">
        <v>2935</v>
      </c>
      <c r="W2759" s="4">
        <v>4.4978581363004198</v>
      </c>
      <c r="X2759" s="4">
        <v>22.43</v>
      </c>
      <c r="Y2759" s="4">
        <v>20.880099999999999</v>
      </c>
      <c r="Z2759" s="4" t="s">
        <v>2935</v>
      </c>
      <c r="AA2759" s="10" t="s">
        <v>2935</v>
      </c>
      <c r="AB2759" s="10" t="s">
        <v>2935</v>
      </c>
      <c r="AC2759" s="4" t="s">
        <v>2935</v>
      </c>
      <c r="AD2759" s="4" t="s">
        <v>2935</v>
      </c>
      <c r="AE2759" s="4" t="s">
        <v>2935</v>
      </c>
      <c r="AF2759" s="4" t="s">
        <v>2935</v>
      </c>
      <c r="AG2759" s="4" t="s">
        <v>2935</v>
      </c>
      <c r="AH2759" s="4" t="s">
        <v>2935</v>
      </c>
      <c r="AI2759" s="4" t="s">
        <v>2935</v>
      </c>
      <c r="AJ2759" s="4" t="s">
        <v>2935</v>
      </c>
    </row>
    <row r="2760" spans="1:36" hidden="1" x14ac:dyDescent="0.3">
      <c r="A2760" s="1" t="s">
        <v>2754</v>
      </c>
      <c r="B2760" s="2">
        <v>110713979</v>
      </c>
      <c r="C2760" s="3" t="s">
        <v>2941</v>
      </c>
      <c r="D2760" s="4">
        <v>1432.3679999999999</v>
      </c>
      <c r="E2760" s="3" t="s">
        <v>2930</v>
      </c>
      <c r="F2760" s="3" t="s">
        <v>2954</v>
      </c>
      <c r="G2760" s="3" t="s">
        <v>2955</v>
      </c>
      <c r="H2760" s="3" t="s">
        <v>2956</v>
      </c>
      <c r="I2760" s="3"/>
      <c r="J2760" s="4">
        <v>36.445107999999998</v>
      </c>
      <c r="K2760" s="4">
        <v>12.638718000000001</v>
      </c>
      <c r="L2760" s="4">
        <v>9.7626919999999995</v>
      </c>
      <c r="M2760" s="4">
        <v>3.8658329999999999</v>
      </c>
      <c r="N2760" s="4" t="s">
        <v>2935</v>
      </c>
      <c r="O2760" s="4" t="s">
        <v>2935</v>
      </c>
      <c r="P2760" s="4" t="s">
        <v>2935</v>
      </c>
      <c r="Q2760" s="4" t="s">
        <v>2935</v>
      </c>
      <c r="R2760" s="4" t="s">
        <v>2935</v>
      </c>
      <c r="S2760" s="3" t="s">
        <v>7558</v>
      </c>
      <c r="T2760" s="4">
        <v>36.54</v>
      </c>
      <c r="U2760" s="4">
        <v>1432.3679999999999</v>
      </c>
      <c r="V2760" s="10" t="s">
        <v>2935</v>
      </c>
      <c r="W2760" s="4">
        <v>0.17277504105090299</v>
      </c>
      <c r="X2760" s="4">
        <v>36.575000000000003</v>
      </c>
      <c r="Y2760" s="4">
        <v>26.47</v>
      </c>
      <c r="Z2760" s="4" t="s">
        <v>2935</v>
      </c>
      <c r="AA2760" s="10" t="s">
        <v>2935</v>
      </c>
      <c r="AB2760" s="10" t="s">
        <v>2935</v>
      </c>
      <c r="AC2760" s="4" t="s">
        <v>2935</v>
      </c>
      <c r="AD2760" s="4" t="s">
        <v>2935</v>
      </c>
      <c r="AE2760" s="4" t="s">
        <v>2935</v>
      </c>
      <c r="AF2760" s="4" t="s">
        <v>2935</v>
      </c>
      <c r="AG2760" s="4" t="s">
        <v>2935</v>
      </c>
      <c r="AH2760" s="4" t="s">
        <v>2935</v>
      </c>
      <c r="AI2760" s="4" t="s">
        <v>2935</v>
      </c>
      <c r="AJ2760" s="4" t="s">
        <v>2935</v>
      </c>
    </row>
    <row r="2761" spans="1:36" hidden="1" x14ac:dyDescent="0.3">
      <c r="A2761" s="1" t="s">
        <v>2755</v>
      </c>
      <c r="B2761" s="2">
        <v>8894585</v>
      </c>
      <c r="C2761" s="3" t="s">
        <v>2941</v>
      </c>
      <c r="D2761" s="4">
        <v>801.72675000000004</v>
      </c>
      <c r="E2761" s="3" t="s">
        <v>2930</v>
      </c>
      <c r="F2761" s="3" t="s">
        <v>2954</v>
      </c>
      <c r="G2761" s="3" t="s">
        <v>2955</v>
      </c>
      <c r="H2761" s="3" t="s">
        <v>2956</v>
      </c>
      <c r="I2761" s="3"/>
      <c r="J2761" s="4">
        <v>2.6864150000000002</v>
      </c>
      <c r="K2761" s="4">
        <v>-0.40618199999999999</v>
      </c>
      <c r="L2761" s="4">
        <v>-0.34694700000000001</v>
      </c>
      <c r="M2761" s="4">
        <v>4.9761E-2</v>
      </c>
      <c r="N2761" s="4" t="s">
        <v>2935</v>
      </c>
      <c r="O2761" s="4" t="s">
        <v>2935</v>
      </c>
      <c r="P2761" s="4" t="s">
        <v>2935</v>
      </c>
      <c r="Q2761" s="4" t="s">
        <v>2935</v>
      </c>
      <c r="R2761" s="4" t="s">
        <v>2935</v>
      </c>
      <c r="S2761" s="3" t="s">
        <v>7559</v>
      </c>
      <c r="T2761" s="4">
        <v>50.265000000000001</v>
      </c>
      <c r="U2761" s="4">
        <v>801.72675000000004</v>
      </c>
      <c r="V2761" s="10" t="s">
        <v>2935</v>
      </c>
      <c r="W2761" s="4">
        <v>5.0211638316920304</v>
      </c>
      <c r="X2761" s="4">
        <v>50.92</v>
      </c>
      <c r="Y2761" s="4">
        <v>48.91</v>
      </c>
      <c r="Z2761" s="4" t="s">
        <v>2935</v>
      </c>
      <c r="AA2761" s="10" t="s">
        <v>2935</v>
      </c>
      <c r="AB2761" s="10" t="s">
        <v>2935</v>
      </c>
      <c r="AC2761" s="4" t="s">
        <v>2935</v>
      </c>
      <c r="AD2761" s="4" t="s">
        <v>2935</v>
      </c>
      <c r="AE2761" s="4" t="s">
        <v>2935</v>
      </c>
      <c r="AF2761" s="4" t="s">
        <v>2935</v>
      </c>
      <c r="AG2761" s="4" t="s">
        <v>2935</v>
      </c>
      <c r="AH2761" s="4" t="s">
        <v>2935</v>
      </c>
      <c r="AI2761" s="4" t="s">
        <v>2935</v>
      </c>
      <c r="AJ2761" s="4" t="s">
        <v>2935</v>
      </c>
    </row>
    <row r="2762" spans="1:36" hidden="1" x14ac:dyDescent="0.3">
      <c r="A2762" s="1" t="s">
        <v>2756</v>
      </c>
      <c r="B2762" s="2">
        <v>5736049</v>
      </c>
      <c r="C2762" s="3" t="s">
        <v>2941</v>
      </c>
      <c r="D2762" s="4">
        <v>564.06062499999996</v>
      </c>
      <c r="E2762" s="3" t="s">
        <v>2930</v>
      </c>
      <c r="F2762" s="3" t="s">
        <v>2954</v>
      </c>
      <c r="G2762" s="3" t="s">
        <v>2955</v>
      </c>
      <c r="H2762" s="3" t="s">
        <v>2956</v>
      </c>
      <c r="I2762" s="3"/>
      <c r="J2762" s="4">
        <v>27.527166000000001</v>
      </c>
      <c r="K2762" s="5" t="s">
        <v>3946</v>
      </c>
      <c r="L2762" s="5" t="s">
        <v>3947</v>
      </c>
      <c r="M2762" s="5" t="s">
        <v>3948</v>
      </c>
      <c r="N2762" s="4" t="s">
        <v>2935</v>
      </c>
      <c r="O2762" s="4" t="s">
        <v>2935</v>
      </c>
      <c r="P2762" s="4" t="s">
        <v>2935</v>
      </c>
      <c r="Q2762" s="4" t="s">
        <v>2935</v>
      </c>
      <c r="R2762" s="4" t="s">
        <v>2935</v>
      </c>
      <c r="S2762" s="3" t="s">
        <v>7560</v>
      </c>
      <c r="T2762" s="4">
        <v>90.249700000000004</v>
      </c>
      <c r="U2762" s="4">
        <v>564.06062499999996</v>
      </c>
      <c r="V2762" s="10" t="s">
        <v>2935</v>
      </c>
      <c r="W2762" s="4">
        <v>0.65941050219557495</v>
      </c>
      <c r="X2762" s="4">
        <v>90.249700000000004</v>
      </c>
      <c r="Y2762" s="4">
        <v>70.36</v>
      </c>
      <c r="Z2762" s="4" t="s">
        <v>2935</v>
      </c>
      <c r="AA2762" s="10" t="s">
        <v>2935</v>
      </c>
      <c r="AB2762" s="10" t="s">
        <v>2935</v>
      </c>
      <c r="AC2762" s="4" t="s">
        <v>2935</v>
      </c>
      <c r="AD2762" s="4" t="s">
        <v>2935</v>
      </c>
      <c r="AE2762" s="4" t="s">
        <v>2935</v>
      </c>
      <c r="AF2762" s="4" t="s">
        <v>2935</v>
      </c>
      <c r="AG2762" s="4" t="s">
        <v>2935</v>
      </c>
      <c r="AH2762" s="4" t="s">
        <v>2935</v>
      </c>
      <c r="AI2762" s="4" t="s">
        <v>2935</v>
      </c>
      <c r="AJ2762" s="4" t="s">
        <v>2935</v>
      </c>
    </row>
    <row r="2763" spans="1:36" hidden="1" x14ac:dyDescent="0.3">
      <c r="A2763" s="1" t="s">
        <v>2757</v>
      </c>
      <c r="B2763" s="2">
        <v>5735601</v>
      </c>
      <c r="C2763" s="3" t="s">
        <v>2941</v>
      </c>
      <c r="D2763" s="4">
        <v>829.93200000000002</v>
      </c>
      <c r="E2763" s="3" t="s">
        <v>2930</v>
      </c>
      <c r="F2763" s="3" t="s">
        <v>2954</v>
      </c>
      <c r="G2763" s="3" t="s">
        <v>2955</v>
      </c>
      <c r="H2763" s="3" t="s">
        <v>2956</v>
      </c>
      <c r="I2763" s="3"/>
      <c r="J2763" s="4">
        <v>19.496518999999999</v>
      </c>
      <c r="K2763" s="4">
        <v>6.8998559999999998</v>
      </c>
      <c r="L2763" s="4">
        <v>2.6691210000000001</v>
      </c>
      <c r="M2763" s="4">
        <v>2.308163</v>
      </c>
      <c r="N2763" s="4" t="s">
        <v>2935</v>
      </c>
      <c r="O2763" s="4" t="s">
        <v>2935</v>
      </c>
      <c r="P2763" s="4" t="s">
        <v>2935</v>
      </c>
      <c r="Q2763" s="4" t="s">
        <v>2935</v>
      </c>
      <c r="R2763" s="4" t="s">
        <v>2935</v>
      </c>
      <c r="S2763" s="3" t="s">
        <v>7561</v>
      </c>
      <c r="T2763" s="4">
        <v>66.930000000000007</v>
      </c>
      <c r="U2763" s="4">
        <v>829.93200000000002</v>
      </c>
      <c r="V2763" s="10" t="s">
        <v>2935</v>
      </c>
      <c r="W2763" s="4">
        <v>2.1691797400268902</v>
      </c>
      <c r="X2763" s="4">
        <v>67.13</v>
      </c>
      <c r="Y2763" s="4">
        <v>54.500100000000003</v>
      </c>
      <c r="Z2763" s="4" t="s">
        <v>2935</v>
      </c>
      <c r="AA2763" s="10" t="s">
        <v>2935</v>
      </c>
      <c r="AB2763" s="10" t="s">
        <v>2935</v>
      </c>
      <c r="AC2763" s="4" t="s">
        <v>2935</v>
      </c>
      <c r="AD2763" s="4" t="s">
        <v>2935</v>
      </c>
      <c r="AE2763" s="4" t="s">
        <v>2935</v>
      </c>
      <c r="AF2763" s="4" t="s">
        <v>2935</v>
      </c>
      <c r="AG2763" s="4" t="s">
        <v>2935</v>
      </c>
      <c r="AH2763" s="4" t="s">
        <v>2935</v>
      </c>
      <c r="AI2763" s="4" t="s">
        <v>2935</v>
      </c>
      <c r="AJ2763" s="4" t="s">
        <v>2935</v>
      </c>
    </row>
    <row r="2764" spans="1:36" hidden="1" x14ac:dyDescent="0.3">
      <c r="A2764" s="1" t="s">
        <v>2758</v>
      </c>
      <c r="B2764" s="2">
        <v>5827239</v>
      </c>
      <c r="C2764" s="3" t="s">
        <v>2936</v>
      </c>
      <c r="D2764" s="4">
        <v>19568.903959520001</v>
      </c>
      <c r="E2764" s="3" t="s">
        <v>2925</v>
      </c>
      <c r="F2764" s="3" t="s">
        <v>2981</v>
      </c>
      <c r="G2764" s="3" t="s">
        <v>2982</v>
      </c>
      <c r="H2764" s="3" t="s">
        <v>3063</v>
      </c>
      <c r="I2764" s="3" t="s">
        <v>3949</v>
      </c>
      <c r="J2764" s="4">
        <v>73.716475000000003</v>
      </c>
      <c r="K2764" s="4">
        <v>36.484045999999999</v>
      </c>
      <c r="L2764" s="4">
        <v>14.494949999999999</v>
      </c>
      <c r="M2764" s="4">
        <v>0</v>
      </c>
      <c r="N2764" s="4" t="s">
        <v>2924</v>
      </c>
      <c r="O2764" s="4">
        <v>10.413413</v>
      </c>
      <c r="P2764" s="4" t="s">
        <v>2924</v>
      </c>
      <c r="Q2764" s="4">
        <v>18.043638999999999</v>
      </c>
      <c r="R2764" s="4">
        <v>17.841595000000002</v>
      </c>
      <c r="S2764" s="3" t="s">
        <v>7562</v>
      </c>
      <c r="T2764" s="4">
        <v>45.34</v>
      </c>
      <c r="U2764" s="4">
        <v>19568.903959520001</v>
      </c>
      <c r="V2764" s="10">
        <v>22496.087959</v>
      </c>
      <c r="W2764" s="4" t="s">
        <v>2935</v>
      </c>
      <c r="X2764" s="4">
        <v>46.41</v>
      </c>
      <c r="Y2764" s="4">
        <v>25.71</v>
      </c>
      <c r="Z2764" s="4" t="s">
        <v>2924</v>
      </c>
      <c r="AA2764" s="10">
        <v>22.216777734200001</v>
      </c>
      <c r="AB2764" s="10">
        <v>33.922145160399999</v>
      </c>
      <c r="AC2764" s="4">
        <v>4.4074689999999999</v>
      </c>
      <c r="AD2764" s="4">
        <v>3.7492959404413999</v>
      </c>
      <c r="AE2764" s="4">
        <v>4.2170848249404997</v>
      </c>
      <c r="AF2764" s="4">
        <v>18.043638999999999</v>
      </c>
      <c r="AG2764" s="4">
        <v>14.5821166226405</v>
      </c>
      <c r="AH2764" s="4">
        <v>16.785500666451799</v>
      </c>
      <c r="AI2764" s="4" t="s">
        <v>2924</v>
      </c>
      <c r="AJ2764" s="4" t="s">
        <v>2924</v>
      </c>
    </row>
    <row r="2765" spans="1:36" hidden="1" x14ac:dyDescent="0.3">
      <c r="A2765" s="1" t="s">
        <v>2759</v>
      </c>
      <c r="B2765" s="2">
        <v>4811113</v>
      </c>
      <c r="C2765" s="3" t="s">
        <v>2957</v>
      </c>
      <c r="D2765" s="4">
        <v>5860.4394345600003</v>
      </c>
      <c r="E2765" s="3" t="s">
        <v>2920</v>
      </c>
      <c r="F2765" s="3" t="s">
        <v>2921</v>
      </c>
      <c r="G2765" s="3" t="s">
        <v>2942</v>
      </c>
      <c r="H2765" s="3" t="s">
        <v>2942</v>
      </c>
      <c r="I2765" s="3" t="s">
        <v>3270</v>
      </c>
      <c r="J2765" s="4">
        <v>328.25732900000003</v>
      </c>
      <c r="K2765" s="4">
        <v>-18.275058000000001</v>
      </c>
      <c r="L2765" s="4">
        <v>-15.218443000000001</v>
      </c>
      <c r="M2765" s="4">
        <v>6.0709960000000001</v>
      </c>
      <c r="N2765" s="4" t="s">
        <v>2924</v>
      </c>
      <c r="O2765" s="4" t="s">
        <v>2924</v>
      </c>
      <c r="P2765" s="4">
        <v>6.429881</v>
      </c>
      <c r="Q2765" s="4" t="s">
        <v>2924</v>
      </c>
      <c r="R2765" s="4" t="s">
        <v>2924</v>
      </c>
      <c r="S2765" s="3" t="s">
        <v>7563</v>
      </c>
      <c r="T2765" s="4">
        <v>52.59</v>
      </c>
      <c r="U2765" s="4">
        <v>5860.4394345600003</v>
      </c>
      <c r="V2765" s="10">
        <v>4931.234434</v>
      </c>
      <c r="W2765" s="4" t="s">
        <v>2935</v>
      </c>
      <c r="X2765" s="4">
        <v>99.41</v>
      </c>
      <c r="Y2765" s="5" t="s">
        <v>7564</v>
      </c>
      <c r="Z2765" s="4" t="s">
        <v>2924</v>
      </c>
      <c r="AA2765" s="10" t="s">
        <v>2924</v>
      </c>
      <c r="AB2765" s="10" t="s">
        <v>2924</v>
      </c>
      <c r="AC2765" s="4" t="s">
        <v>2935</v>
      </c>
      <c r="AD2765" s="4" t="s">
        <v>2935</v>
      </c>
      <c r="AE2765" s="4" t="s">
        <v>2935</v>
      </c>
      <c r="AF2765" s="4" t="s">
        <v>2924</v>
      </c>
      <c r="AG2765" s="4" t="s">
        <v>2924</v>
      </c>
      <c r="AH2765" s="4" t="s">
        <v>2924</v>
      </c>
      <c r="AI2765" s="4">
        <v>6.429881</v>
      </c>
      <c r="AJ2765" s="4">
        <v>6.429881</v>
      </c>
    </row>
    <row r="2766" spans="1:36" hidden="1" x14ac:dyDescent="0.3">
      <c r="A2766" s="1" t="s">
        <v>2760</v>
      </c>
      <c r="B2766" s="2">
        <v>4437014</v>
      </c>
      <c r="C2766" s="3" t="s">
        <v>2919</v>
      </c>
      <c r="D2766" s="4">
        <v>1124.4691969200001</v>
      </c>
      <c r="E2766" s="3" t="s">
        <v>3107</v>
      </c>
      <c r="F2766" s="3" t="s">
        <v>3108</v>
      </c>
      <c r="G2766" s="3" t="s">
        <v>3109</v>
      </c>
      <c r="H2766" s="3" t="s">
        <v>3109</v>
      </c>
      <c r="I2766" s="3" t="s">
        <v>3222</v>
      </c>
      <c r="J2766" s="4">
        <v>85.753424999999993</v>
      </c>
      <c r="K2766" s="4">
        <v>35.329340999999999</v>
      </c>
      <c r="L2766" s="4">
        <v>39.793813999999998</v>
      </c>
      <c r="M2766" s="4">
        <v>4.6296299999999997</v>
      </c>
      <c r="N2766" s="4">
        <v>34.242424</v>
      </c>
      <c r="O2766" s="4">
        <v>19.941175999999999</v>
      </c>
      <c r="P2766" s="4">
        <v>2.7482769999999999</v>
      </c>
      <c r="Q2766" s="4">
        <v>23.497368999999999</v>
      </c>
      <c r="R2766" s="4">
        <v>19.068055000000001</v>
      </c>
      <c r="S2766" s="3" t="s">
        <v>7565</v>
      </c>
      <c r="T2766" s="4">
        <v>6.78</v>
      </c>
      <c r="U2766" s="4">
        <v>1124.4691969200001</v>
      </c>
      <c r="V2766" s="10">
        <v>810.98819600000002</v>
      </c>
      <c r="W2766" s="4" t="s">
        <v>2935</v>
      </c>
      <c r="X2766" s="5" t="s">
        <v>7566</v>
      </c>
      <c r="Y2766" s="4">
        <v>3.43</v>
      </c>
      <c r="Z2766" s="4">
        <v>34.242424</v>
      </c>
      <c r="AA2766" s="10">
        <v>40.671865626799999</v>
      </c>
      <c r="AB2766" s="10">
        <v>37.150684931500003</v>
      </c>
      <c r="AC2766" s="4">
        <v>1.9337139999999999</v>
      </c>
      <c r="AD2766" s="4">
        <v>1.9553126110578001</v>
      </c>
      <c r="AE2766" s="4">
        <v>1.9568655576394001</v>
      </c>
      <c r="AF2766" s="4">
        <v>23.497368999999999</v>
      </c>
      <c r="AG2766" s="4">
        <v>15.8306775277236</v>
      </c>
      <c r="AH2766" s="4">
        <v>14.675929514701</v>
      </c>
      <c r="AI2766" s="4">
        <v>2.7482769999999999</v>
      </c>
      <c r="AJ2766" s="4">
        <v>6.9254340000000001</v>
      </c>
    </row>
    <row r="2767" spans="1:36" hidden="1" x14ac:dyDescent="0.3">
      <c r="A2767" s="1" t="s">
        <v>2761</v>
      </c>
      <c r="B2767" s="2">
        <v>27491243</v>
      </c>
      <c r="C2767" s="3" t="s">
        <v>2919</v>
      </c>
      <c r="D2767" s="4">
        <v>542.98120577999998</v>
      </c>
      <c r="E2767" s="3" t="s">
        <v>2930</v>
      </c>
      <c r="F2767" s="3" t="s">
        <v>2954</v>
      </c>
      <c r="G2767" s="3" t="s">
        <v>2955</v>
      </c>
      <c r="H2767" s="3" t="s">
        <v>2956</v>
      </c>
      <c r="I2767" s="3" t="s">
        <v>3102</v>
      </c>
      <c r="J2767" s="4">
        <v>2.087475</v>
      </c>
      <c r="K2767" s="4">
        <v>-6.124314</v>
      </c>
      <c r="L2767" s="4">
        <v>2.087475</v>
      </c>
      <c r="M2767" s="4">
        <v>-0.676983</v>
      </c>
      <c r="N2767" s="4">
        <v>17.164580999999998</v>
      </c>
      <c r="O2767" s="4">
        <v>11.684538999999999</v>
      </c>
      <c r="P2767" s="4">
        <v>2.260122</v>
      </c>
      <c r="Q2767" s="4">
        <v>8.2571449999999995</v>
      </c>
      <c r="R2767" s="4">
        <v>13.173997999999999</v>
      </c>
      <c r="S2767" s="3" t="s">
        <v>7567</v>
      </c>
      <c r="T2767" s="5" t="s">
        <v>4414</v>
      </c>
      <c r="U2767" s="4">
        <v>542.98120577999998</v>
      </c>
      <c r="V2767" s="10">
        <v>323.94113499999997</v>
      </c>
      <c r="W2767" s="4">
        <v>6.8159688412852999</v>
      </c>
      <c r="X2767" s="4">
        <v>11.85</v>
      </c>
      <c r="Y2767" s="5" t="s">
        <v>4898</v>
      </c>
      <c r="Z2767" s="4">
        <v>17.164580999999998</v>
      </c>
      <c r="AA2767" s="10">
        <v>14.406675925518501</v>
      </c>
      <c r="AB2767" s="10">
        <v>16.518064471252099</v>
      </c>
      <c r="AC2767" s="4">
        <v>3.6720649999999999</v>
      </c>
      <c r="AD2767" s="4">
        <v>3.2600193515243001</v>
      </c>
      <c r="AE2767" s="4">
        <v>3.7080566686192</v>
      </c>
      <c r="AF2767" s="4">
        <v>8.2571449999999995</v>
      </c>
      <c r="AG2767" s="4">
        <v>8.1709139185211992</v>
      </c>
      <c r="AH2767" s="4">
        <v>9.3599648245746003</v>
      </c>
      <c r="AI2767" s="4">
        <v>2.260122</v>
      </c>
      <c r="AJ2767" s="4">
        <v>2.7515350000000001</v>
      </c>
    </row>
    <row r="2768" spans="1:36" hidden="1" x14ac:dyDescent="0.3">
      <c r="A2768" s="1" t="s">
        <v>2762</v>
      </c>
      <c r="B2768" s="2">
        <v>4897155</v>
      </c>
      <c r="C2768" s="3" t="s">
        <v>2919</v>
      </c>
      <c r="D2768" s="4">
        <v>5823.3573801000002</v>
      </c>
      <c r="E2768" s="3" t="s">
        <v>3098</v>
      </c>
      <c r="F2768" s="3" t="s">
        <v>3098</v>
      </c>
      <c r="G2768" s="3" t="s">
        <v>3099</v>
      </c>
      <c r="H2768" s="3" t="s">
        <v>3158</v>
      </c>
      <c r="I2768" s="3" t="s">
        <v>3159</v>
      </c>
      <c r="J2768" s="4">
        <v>82.360529</v>
      </c>
      <c r="K2768" s="4">
        <v>21.822489999999998</v>
      </c>
      <c r="L2768" s="4">
        <v>7.2241179999999998</v>
      </c>
      <c r="M2768" s="4">
        <v>11.231313999999999</v>
      </c>
      <c r="N2768" s="4">
        <v>24.333046</v>
      </c>
      <c r="O2768" s="4" t="s">
        <v>2924</v>
      </c>
      <c r="P2768" s="4">
        <v>4.1553380000000004</v>
      </c>
      <c r="Q2768" s="4">
        <v>10.911421000000001</v>
      </c>
      <c r="R2768" s="4" t="s">
        <v>2924</v>
      </c>
      <c r="S2768" s="3" t="s">
        <v>7568</v>
      </c>
      <c r="T2768" s="4">
        <v>56.55</v>
      </c>
      <c r="U2768" s="4">
        <v>5823.3573801000002</v>
      </c>
      <c r="V2768" s="10">
        <v>8410.7633800000003</v>
      </c>
      <c r="W2768" s="4">
        <v>4.3147652146576796</v>
      </c>
      <c r="X2768" s="4">
        <v>56.63</v>
      </c>
      <c r="Y2768" s="4">
        <v>29.03</v>
      </c>
      <c r="Z2768" s="4">
        <v>24.333046</v>
      </c>
      <c r="AA2768" s="10">
        <v>28.7493645144</v>
      </c>
      <c r="AB2768" s="10">
        <v>29.096690540800001</v>
      </c>
      <c r="AC2768" s="4">
        <v>10.587407000000001</v>
      </c>
      <c r="AD2768" s="4">
        <v>9.1104969178768993</v>
      </c>
      <c r="AE2768" s="4">
        <v>9.9020902604392003</v>
      </c>
      <c r="AF2768" s="4">
        <v>10.911421000000001</v>
      </c>
      <c r="AG2768" s="4">
        <v>9.4538629069260001</v>
      </c>
      <c r="AH2768" s="4">
        <v>10.8661305185211</v>
      </c>
      <c r="AI2768" s="4">
        <v>4.1553380000000004</v>
      </c>
      <c r="AJ2768" s="4">
        <v>4.1553380000000004</v>
      </c>
    </row>
    <row r="2769" spans="1:36" hidden="1" x14ac:dyDescent="0.3">
      <c r="A2769" s="1" t="s">
        <v>2763</v>
      </c>
      <c r="B2769" s="2">
        <v>4420308</v>
      </c>
      <c r="C2769" s="3" t="s">
        <v>2936</v>
      </c>
      <c r="D2769" s="4">
        <v>6803.8309786</v>
      </c>
      <c r="E2769" s="3" t="s">
        <v>2925</v>
      </c>
      <c r="F2769" s="3" t="s">
        <v>2926</v>
      </c>
      <c r="G2769" s="3" t="s">
        <v>3086</v>
      </c>
      <c r="H2769" s="3" t="s">
        <v>3086</v>
      </c>
      <c r="I2769" s="3" t="s">
        <v>3950</v>
      </c>
      <c r="J2769" s="4">
        <v>-20</v>
      </c>
      <c r="K2769" s="4">
        <v>5.8353320000000002</v>
      </c>
      <c r="L2769" s="4">
        <v>-5.4285709999999998</v>
      </c>
      <c r="M2769" s="4">
        <v>-4.9533379999999996</v>
      </c>
      <c r="N2769" s="4">
        <v>6.1655699999999998</v>
      </c>
      <c r="O2769" s="4" t="s">
        <v>2935</v>
      </c>
      <c r="P2769" s="4">
        <v>1.2691760000000001</v>
      </c>
      <c r="Q2769" s="4">
        <v>2.6805270000000001</v>
      </c>
      <c r="R2769" s="4" t="s">
        <v>2935</v>
      </c>
      <c r="S2769" s="3" t="s">
        <v>7569</v>
      </c>
      <c r="T2769" s="4">
        <v>13.24</v>
      </c>
      <c r="U2769" s="4">
        <v>6803.8309786</v>
      </c>
      <c r="V2769" s="10">
        <v>4546.1419079999996</v>
      </c>
      <c r="W2769" s="4">
        <v>3.24773413897281</v>
      </c>
      <c r="X2769" s="4">
        <v>20.190000000000001</v>
      </c>
      <c r="Y2769" s="5" t="s">
        <v>7112</v>
      </c>
      <c r="Z2769" s="4">
        <v>6.1655699999999998</v>
      </c>
      <c r="AA2769" s="10">
        <v>5.7058985867788001</v>
      </c>
      <c r="AB2769" s="10">
        <v>5.9448672216979999</v>
      </c>
      <c r="AC2769" s="4">
        <v>0.290238</v>
      </c>
      <c r="AD2769" s="4">
        <v>0.30519529923220001</v>
      </c>
      <c r="AE2769" s="4">
        <v>0.30755107711110002</v>
      </c>
      <c r="AF2769" s="4">
        <v>2.6805270000000001</v>
      </c>
      <c r="AG2769" s="4">
        <v>3.1649871290173999</v>
      </c>
      <c r="AH2769" s="4">
        <v>3.1022267223141</v>
      </c>
      <c r="AI2769" s="4">
        <v>1.2691760000000001</v>
      </c>
      <c r="AJ2769" s="4">
        <v>1.8515889999999999</v>
      </c>
    </row>
    <row r="2770" spans="1:36" hidden="1" x14ac:dyDescent="0.3">
      <c r="A2770" s="1" t="s">
        <v>2764</v>
      </c>
      <c r="B2770" s="2">
        <v>6599902</v>
      </c>
      <c r="C2770" s="3" t="s">
        <v>2919</v>
      </c>
      <c r="D2770" s="4">
        <v>980.56725440000002</v>
      </c>
      <c r="E2770" s="3" t="s">
        <v>2920</v>
      </c>
      <c r="F2770" s="3" t="s">
        <v>2921</v>
      </c>
      <c r="G2770" s="3" t="s">
        <v>2942</v>
      </c>
      <c r="H2770" s="3" t="s">
        <v>2942</v>
      </c>
      <c r="I2770" s="3" t="s">
        <v>2943</v>
      </c>
      <c r="J2770" s="4">
        <v>-27.04918</v>
      </c>
      <c r="K2770" s="4">
        <v>-14.423076999999999</v>
      </c>
      <c r="L2770" s="4">
        <v>-6.4388959999999997</v>
      </c>
      <c r="M2770" s="4">
        <v>-11.111110999999999</v>
      </c>
      <c r="N2770" s="4" t="s">
        <v>2924</v>
      </c>
      <c r="O2770" s="4" t="s">
        <v>2924</v>
      </c>
      <c r="P2770" s="4">
        <v>0.78448700000000005</v>
      </c>
      <c r="Q2770" s="4" t="s">
        <v>2924</v>
      </c>
      <c r="R2770" s="4" t="s">
        <v>2924</v>
      </c>
      <c r="S2770" s="3" t="s">
        <v>7570</v>
      </c>
      <c r="T2770" s="5" t="s">
        <v>7571</v>
      </c>
      <c r="U2770" s="4">
        <v>980.56725440000002</v>
      </c>
      <c r="V2770" s="10">
        <v>178.90625399999999</v>
      </c>
      <c r="W2770" s="4" t="s">
        <v>2935</v>
      </c>
      <c r="X2770" s="4">
        <v>13.09</v>
      </c>
      <c r="Y2770" s="4">
        <v>6.56</v>
      </c>
      <c r="Z2770" s="4" t="s">
        <v>2924</v>
      </c>
      <c r="AA2770" s="10" t="s">
        <v>2924</v>
      </c>
      <c r="AB2770" s="10" t="s">
        <v>2924</v>
      </c>
      <c r="AC2770" s="4">
        <v>2.2756400000000001</v>
      </c>
      <c r="AD2770" s="4">
        <v>3.3643730054704002</v>
      </c>
      <c r="AE2770" s="4">
        <v>2.3798307811904</v>
      </c>
      <c r="AF2770" s="4" t="s">
        <v>2924</v>
      </c>
      <c r="AG2770" s="4" t="s">
        <v>2924</v>
      </c>
      <c r="AH2770" s="4" t="s">
        <v>2924</v>
      </c>
      <c r="AI2770" s="4">
        <v>0.78448700000000005</v>
      </c>
      <c r="AJ2770" s="4">
        <v>0.80808100000000005</v>
      </c>
    </row>
    <row r="2771" spans="1:36" hidden="1" x14ac:dyDescent="0.3">
      <c r="A2771" s="1" t="s">
        <v>2765</v>
      </c>
      <c r="B2771" s="2">
        <v>4890649</v>
      </c>
      <c r="C2771" s="3" t="s">
        <v>2957</v>
      </c>
      <c r="D2771" s="4">
        <v>1600.0974894000001</v>
      </c>
      <c r="E2771" s="3" t="s">
        <v>2920</v>
      </c>
      <c r="F2771" s="3" t="s">
        <v>2921</v>
      </c>
      <c r="G2771" s="3" t="s">
        <v>2942</v>
      </c>
      <c r="H2771" s="3" t="s">
        <v>2942</v>
      </c>
      <c r="I2771" s="3" t="s">
        <v>3051</v>
      </c>
      <c r="J2771" s="4">
        <v>23.850398999999999</v>
      </c>
      <c r="K2771" s="4">
        <v>31.681877</v>
      </c>
      <c r="L2771" s="4">
        <v>-17.348609</v>
      </c>
      <c r="M2771" s="4">
        <v>0.29791499999999999</v>
      </c>
      <c r="N2771" s="4" t="s">
        <v>2924</v>
      </c>
      <c r="O2771" s="4" t="s">
        <v>2924</v>
      </c>
      <c r="P2771" s="4">
        <v>3.0839690000000002</v>
      </c>
      <c r="Q2771" s="4" t="s">
        <v>2924</v>
      </c>
      <c r="R2771" s="4" t="s">
        <v>2924</v>
      </c>
      <c r="S2771" s="3" t="s">
        <v>7572</v>
      </c>
      <c r="T2771" s="4">
        <v>20.2</v>
      </c>
      <c r="U2771" s="4">
        <v>1600.0974894000001</v>
      </c>
      <c r="V2771" s="10">
        <v>1059.0154889999999</v>
      </c>
      <c r="W2771" s="4" t="s">
        <v>2935</v>
      </c>
      <c r="X2771" s="4">
        <v>27.2</v>
      </c>
      <c r="Y2771" s="5" t="s">
        <v>4491</v>
      </c>
      <c r="Z2771" s="4" t="s">
        <v>2924</v>
      </c>
      <c r="AA2771" s="10" t="s">
        <v>2924</v>
      </c>
      <c r="AB2771" s="10" t="s">
        <v>2924</v>
      </c>
      <c r="AC2771" s="4" t="s">
        <v>2924</v>
      </c>
      <c r="AD2771" s="4" t="s">
        <v>2924</v>
      </c>
      <c r="AE2771" s="4" t="s">
        <v>2924</v>
      </c>
      <c r="AF2771" s="4" t="s">
        <v>2924</v>
      </c>
      <c r="AG2771" s="4" t="s">
        <v>2924</v>
      </c>
      <c r="AH2771" s="4" t="s">
        <v>2924</v>
      </c>
      <c r="AI2771" s="4">
        <v>3.0839690000000002</v>
      </c>
      <c r="AJ2771" s="4">
        <v>3.0839690000000002</v>
      </c>
    </row>
    <row r="2772" spans="1:36" hidden="1" x14ac:dyDescent="0.3">
      <c r="A2772" s="1" t="s">
        <v>2766</v>
      </c>
      <c r="B2772" s="2">
        <v>4435552</v>
      </c>
      <c r="C2772" s="3" t="s">
        <v>2919</v>
      </c>
      <c r="D2772" s="4">
        <v>3153.6458392499999</v>
      </c>
      <c r="E2772" s="3" t="s">
        <v>2930</v>
      </c>
      <c r="F2772" s="3" t="s">
        <v>2954</v>
      </c>
      <c r="G2772" s="3" t="s">
        <v>2955</v>
      </c>
      <c r="H2772" s="3" t="s">
        <v>3267</v>
      </c>
      <c r="I2772" s="3" t="s">
        <v>3837</v>
      </c>
      <c r="J2772" s="4">
        <v>103.833333</v>
      </c>
      <c r="K2772" s="4">
        <v>22.545089999999998</v>
      </c>
      <c r="L2772" s="4">
        <v>11.945080000000001</v>
      </c>
      <c r="M2772" s="4">
        <v>5.0687290000000003</v>
      </c>
      <c r="N2772" s="4">
        <v>18.437185929648201</v>
      </c>
      <c r="O2772" s="4">
        <v>6.0165066947314001</v>
      </c>
      <c r="P2772" s="4">
        <v>2.5720290000000001</v>
      </c>
      <c r="Q2772" s="4" t="s">
        <v>2935</v>
      </c>
      <c r="R2772" s="4" t="s">
        <v>2935</v>
      </c>
      <c r="S2772" s="3" t="s">
        <v>7573</v>
      </c>
      <c r="T2772" s="4">
        <v>36.69</v>
      </c>
      <c r="U2772" s="4">
        <v>3153.6458392499999</v>
      </c>
      <c r="V2772" s="10" t="s">
        <v>2935</v>
      </c>
      <c r="W2772" s="4">
        <v>2.6165167620605101</v>
      </c>
      <c r="X2772" s="4">
        <v>38.090000000000003</v>
      </c>
      <c r="Y2772" s="4">
        <v>16.02</v>
      </c>
      <c r="Z2772" s="4">
        <v>18.492944000000001</v>
      </c>
      <c r="AA2772" s="10">
        <v>11.8526893878</v>
      </c>
      <c r="AB2772" s="10">
        <v>11.536212198299999</v>
      </c>
      <c r="AC2772" s="4" t="s">
        <v>2935</v>
      </c>
      <c r="AD2772" s="4" t="s">
        <v>2935</v>
      </c>
      <c r="AE2772" s="4" t="s">
        <v>2935</v>
      </c>
      <c r="AF2772" s="4" t="s">
        <v>2935</v>
      </c>
      <c r="AG2772" s="4" t="s">
        <v>2935</v>
      </c>
      <c r="AH2772" s="4" t="s">
        <v>2935</v>
      </c>
      <c r="AI2772" s="4">
        <v>2.5720290000000001</v>
      </c>
      <c r="AJ2772" s="4" t="s">
        <v>2924</v>
      </c>
    </row>
    <row r="2773" spans="1:36" hidden="1" x14ac:dyDescent="0.3">
      <c r="A2773" s="1" t="s">
        <v>2767</v>
      </c>
      <c r="B2773" s="2">
        <v>15086866</v>
      </c>
      <c r="C2773" s="3" t="s">
        <v>2936</v>
      </c>
      <c r="D2773" s="4">
        <v>809.76011975999995</v>
      </c>
      <c r="E2773" s="3" t="s">
        <v>2930</v>
      </c>
      <c r="F2773" s="3" t="s">
        <v>2954</v>
      </c>
      <c r="G2773" s="3" t="s">
        <v>2955</v>
      </c>
      <c r="H2773" s="3" t="s">
        <v>2956</v>
      </c>
      <c r="I2773" s="3" t="s">
        <v>2972</v>
      </c>
      <c r="J2773" s="4">
        <v>40.524433999999999</v>
      </c>
      <c r="K2773" s="4">
        <v>12.072243</v>
      </c>
      <c r="L2773" s="4">
        <v>4.5212770000000004</v>
      </c>
      <c r="M2773" s="4">
        <v>4.8932380000000002</v>
      </c>
      <c r="N2773" s="4" t="s">
        <v>2935</v>
      </c>
      <c r="O2773" s="4" t="s">
        <v>2935</v>
      </c>
      <c r="P2773" s="4" t="s">
        <v>2935</v>
      </c>
      <c r="Q2773" s="4" t="s">
        <v>2935</v>
      </c>
      <c r="R2773" s="4" t="s">
        <v>2935</v>
      </c>
      <c r="S2773" s="3" t="s">
        <v>7574</v>
      </c>
      <c r="T2773" s="4">
        <v>23.58</v>
      </c>
      <c r="U2773" s="4">
        <v>809.76011975999995</v>
      </c>
      <c r="V2773" s="10" t="s">
        <v>2935</v>
      </c>
      <c r="W2773" s="4">
        <v>7.6335877862595396</v>
      </c>
      <c r="X2773" s="4">
        <v>23.94</v>
      </c>
      <c r="Y2773" s="4">
        <v>16.7</v>
      </c>
      <c r="Z2773" s="4" t="s">
        <v>2935</v>
      </c>
      <c r="AA2773" s="10" t="s">
        <v>2935</v>
      </c>
      <c r="AB2773" s="10" t="s">
        <v>2935</v>
      </c>
      <c r="AC2773" s="4" t="s">
        <v>2935</v>
      </c>
      <c r="AD2773" s="4" t="s">
        <v>2935</v>
      </c>
      <c r="AE2773" s="4" t="s">
        <v>2935</v>
      </c>
      <c r="AF2773" s="4" t="s">
        <v>2935</v>
      </c>
      <c r="AG2773" s="4" t="s">
        <v>2935</v>
      </c>
      <c r="AH2773" s="4" t="s">
        <v>2935</v>
      </c>
      <c r="AI2773" s="4" t="s">
        <v>2935</v>
      </c>
      <c r="AJ2773" s="4" t="s">
        <v>2935</v>
      </c>
    </row>
    <row r="2774" spans="1:36" hidden="1" x14ac:dyDescent="0.3">
      <c r="A2774" s="1" t="s">
        <v>2768</v>
      </c>
      <c r="B2774" s="2">
        <v>5724200</v>
      </c>
      <c r="C2774" s="3" t="s">
        <v>2936</v>
      </c>
      <c r="D2774" s="4">
        <v>1229.5765055700001</v>
      </c>
      <c r="E2774" s="3" t="s">
        <v>2930</v>
      </c>
      <c r="F2774" s="3" t="s">
        <v>2954</v>
      </c>
      <c r="G2774" s="3" t="s">
        <v>2955</v>
      </c>
      <c r="H2774" s="3" t="s">
        <v>2956</v>
      </c>
      <c r="I2774" s="3"/>
      <c r="J2774" s="4">
        <v>12.782609000000001</v>
      </c>
      <c r="K2774" s="4">
        <v>1.566171</v>
      </c>
      <c r="L2774" s="4">
        <v>0.54263600000000001</v>
      </c>
      <c r="M2774" s="4">
        <v>1.0124610000000001</v>
      </c>
      <c r="N2774" s="4">
        <v>12.879841000000001</v>
      </c>
      <c r="O2774" s="4" t="s">
        <v>2935</v>
      </c>
      <c r="P2774" s="4">
        <v>0.91222400000000003</v>
      </c>
      <c r="Q2774" s="4" t="s">
        <v>2935</v>
      </c>
      <c r="R2774" s="4" t="s">
        <v>2935</v>
      </c>
      <c r="S2774" s="3" t="s">
        <v>7575</v>
      </c>
      <c r="T2774" s="4">
        <v>12.97</v>
      </c>
      <c r="U2774" s="4">
        <v>1229.5765055700001</v>
      </c>
      <c r="V2774" s="10">
        <v>1190.980505</v>
      </c>
      <c r="W2774" s="4">
        <v>9.4063222821896701</v>
      </c>
      <c r="X2774" s="4">
        <v>13.1699</v>
      </c>
      <c r="Y2774" s="4">
        <v>11.44</v>
      </c>
      <c r="Z2774" s="4">
        <v>12.879841000000001</v>
      </c>
      <c r="AA2774" s="10" t="s">
        <v>2935</v>
      </c>
      <c r="AB2774" s="10" t="s">
        <v>2935</v>
      </c>
      <c r="AC2774" s="4">
        <v>38.598019999999998</v>
      </c>
      <c r="AD2774" s="4" t="s">
        <v>2935</v>
      </c>
      <c r="AE2774" s="4" t="s">
        <v>2935</v>
      </c>
      <c r="AF2774" s="4" t="s">
        <v>2935</v>
      </c>
      <c r="AG2774" s="4" t="s">
        <v>2935</v>
      </c>
      <c r="AH2774" s="4" t="s">
        <v>2935</v>
      </c>
      <c r="AI2774" s="4">
        <v>0.91222400000000003</v>
      </c>
      <c r="AJ2774" s="4">
        <v>0.91222400000000003</v>
      </c>
    </row>
    <row r="2775" spans="1:36" hidden="1" x14ac:dyDescent="0.3">
      <c r="A2775" s="1" t="s">
        <v>2769</v>
      </c>
      <c r="B2775" s="2">
        <v>5726877</v>
      </c>
      <c r="C2775" s="3" t="s">
        <v>2936</v>
      </c>
      <c r="D2775" s="4">
        <v>668.61732544999995</v>
      </c>
      <c r="E2775" s="3" t="s">
        <v>2930</v>
      </c>
      <c r="F2775" s="3" t="s">
        <v>2954</v>
      </c>
      <c r="G2775" s="3" t="s">
        <v>2955</v>
      </c>
      <c r="H2775" s="3" t="s">
        <v>2956</v>
      </c>
      <c r="I2775" s="3"/>
      <c r="J2775" s="4">
        <v>15.898175</v>
      </c>
      <c r="K2775" s="4">
        <v>6.9592200000000002</v>
      </c>
      <c r="L2775" s="4">
        <v>2.1159539999999999</v>
      </c>
      <c r="M2775" s="4">
        <v>2.5063719999999998</v>
      </c>
      <c r="N2775" s="4" t="s">
        <v>2935</v>
      </c>
      <c r="O2775" s="4" t="s">
        <v>2935</v>
      </c>
      <c r="P2775" s="4" t="s">
        <v>2935</v>
      </c>
      <c r="Q2775" s="4" t="s">
        <v>2935</v>
      </c>
      <c r="R2775" s="4" t="s">
        <v>2935</v>
      </c>
      <c r="S2775" s="3" t="s">
        <v>7576</v>
      </c>
      <c r="T2775" s="4">
        <v>24.13</v>
      </c>
      <c r="U2775" s="4">
        <v>668.61732544999995</v>
      </c>
      <c r="V2775" s="10" t="s">
        <v>2935</v>
      </c>
      <c r="W2775" s="4">
        <v>8.2884376295068396</v>
      </c>
      <c r="X2775" s="4">
        <v>24.21</v>
      </c>
      <c r="Y2775" s="4">
        <v>20.100000000000001</v>
      </c>
      <c r="Z2775" s="4" t="s">
        <v>2935</v>
      </c>
      <c r="AA2775" s="10" t="s">
        <v>2935</v>
      </c>
      <c r="AB2775" s="10" t="s">
        <v>2935</v>
      </c>
      <c r="AC2775" s="4" t="s">
        <v>2935</v>
      </c>
      <c r="AD2775" s="4" t="s">
        <v>2935</v>
      </c>
      <c r="AE2775" s="4" t="s">
        <v>2935</v>
      </c>
      <c r="AF2775" s="4" t="s">
        <v>2935</v>
      </c>
      <c r="AG2775" s="4" t="s">
        <v>2935</v>
      </c>
      <c r="AH2775" s="4" t="s">
        <v>2935</v>
      </c>
      <c r="AI2775" s="4" t="s">
        <v>2935</v>
      </c>
      <c r="AJ2775" s="4" t="s">
        <v>2935</v>
      </c>
    </row>
    <row r="2776" spans="1:36" hidden="1" x14ac:dyDescent="0.3">
      <c r="A2776" s="1" t="s">
        <v>2770</v>
      </c>
      <c r="B2776" s="2">
        <v>102723</v>
      </c>
      <c r="C2776" s="3" t="s">
        <v>2936</v>
      </c>
      <c r="D2776" s="4">
        <v>1699.1038232000001</v>
      </c>
      <c r="E2776" s="3" t="s">
        <v>2930</v>
      </c>
      <c r="F2776" s="3" t="s">
        <v>2954</v>
      </c>
      <c r="G2776" s="3" t="s">
        <v>2955</v>
      </c>
      <c r="H2776" s="3" t="s">
        <v>2956</v>
      </c>
      <c r="I2776" s="3" t="s">
        <v>3002</v>
      </c>
      <c r="J2776" s="4">
        <v>22.242981</v>
      </c>
      <c r="K2776" s="4">
        <v>15.308407000000001</v>
      </c>
      <c r="L2776" s="4">
        <v>12.526726999999999</v>
      </c>
      <c r="M2776" s="4">
        <v>1.7184870000000001</v>
      </c>
      <c r="N2776" s="4">
        <v>14.726565000000001</v>
      </c>
      <c r="O2776" s="4">
        <v>16.294675999999999</v>
      </c>
      <c r="P2776" s="4">
        <v>1.910598</v>
      </c>
      <c r="Q2776" s="4">
        <v>7.0603680000000004</v>
      </c>
      <c r="R2776" s="4">
        <v>8.4344560000000008</v>
      </c>
      <c r="S2776" s="3" t="s">
        <v>7577</v>
      </c>
      <c r="T2776" s="5" t="s">
        <v>7578</v>
      </c>
      <c r="U2776" s="4">
        <v>1699.1038232000001</v>
      </c>
      <c r="V2776" s="10">
        <v>1788.242823</v>
      </c>
      <c r="W2776" s="4">
        <v>3.7176256764013398</v>
      </c>
      <c r="X2776" s="4">
        <v>263.39</v>
      </c>
      <c r="Y2776" s="4">
        <v>190.42</v>
      </c>
      <c r="Z2776" s="4">
        <v>14.726565000000001</v>
      </c>
      <c r="AA2776" s="10">
        <v>8.2166069883000006</v>
      </c>
      <c r="AB2776" s="10">
        <v>9.1519624983999996</v>
      </c>
      <c r="AC2776" s="4">
        <v>2.0136919999999998</v>
      </c>
      <c r="AD2776" s="4">
        <v>2.0807312090572001</v>
      </c>
      <c r="AE2776" s="4">
        <v>2.1746165059193001</v>
      </c>
      <c r="AF2776" s="4">
        <v>7.0603680000000004</v>
      </c>
      <c r="AG2776" s="4">
        <v>5.7731810266343997</v>
      </c>
      <c r="AH2776" s="4">
        <v>6.1707834823242003</v>
      </c>
      <c r="AI2776" s="4">
        <v>1.910598</v>
      </c>
      <c r="AJ2776" s="4">
        <v>16.451920000000001</v>
      </c>
    </row>
    <row r="2777" spans="1:36" hidden="1" x14ac:dyDescent="0.3">
      <c r="A2777" s="1" t="s">
        <v>2771</v>
      </c>
      <c r="B2777" s="2">
        <v>4163620</v>
      </c>
      <c r="C2777" s="3" t="s">
        <v>2936</v>
      </c>
      <c r="D2777" s="4">
        <v>607362.6022048</v>
      </c>
      <c r="E2777" s="3" t="s">
        <v>2930</v>
      </c>
      <c r="F2777" s="3" t="s">
        <v>2954</v>
      </c>
      <c r="G2777" s="3" t="s">
        <v>2954</v>
      </c>
      <c r="H2777" s="3" t="s">
        <v>3042</v>
      </c>
      <c r="I2777" s="3" t="s">
        <v>3228</v>
      </c>
      <c r="J2777" s="4">
        <v>21.871804999999998</v>
      </c>
      <c r="K2777" s="4">
        <v>15.667687000000001</v>
      </c>
      <c r="L2777" s="4">
        <v>8.8240459999999992</v>
      </c>
      <c r="M2777" s="4">
        <v>9.0427999999999994E-2</v>
      </c>
      <c r="N2777" s="4">
        <v>31.852004000000001</v>
      </c>
      <c r="O2777" s="4">
        <v>31.201046999999999</v>
      </c>
      <c r="P2777" s="4">
        <v>15.989269</v>
      </c>
      <c r="Q2777" s="4">
        <v>24.452235000000002</v>
      </c>
      <c r="R2777" s="4">
        <v>45.52393</v>
      </c>
      <c r="S2777" s="3" t="s">
        <v>7579</v>
      </c>
      <c r="T2777" s="4">
        <v>309.92</v>
      </c>
      <c r="U2777" s="4">
        <v>607362.6022048</v>
      </c>
      <c r="V2777" s="10">
        <v>615022.602204</v>
      </c>
      <c r="W2777" s="4">
        <v>0.76148683531233896</v>
      </c>
      <c r="X2777" s="4">
        <v>312.44</v>
      </c>
      <c r="Y2777" s="4">
        <v>251.61</v>
      </c>
      <c r="Z2777" s="4">
        <v>31.852004000000001</v>
      </c>
      <c r="AA2777" s="10">
        <v>27.663376552799999</v>
      </c>
      <c r="AB2777" s="10">
        <v>27.663376552799999</v>
      </c>
      <c r="AC2777" s="4">
        <v>17.119150999999999</v>
      </c>
      <c r="AD2777" s="4">
        <v>15.612377789430401</v>
      </c>
      <c r="AE2777" s="4">
        <v>15.612377789430401</v>
      </c>
      <c r="AF2777" s="4">
        <v>24.452235000000002</v>
      </c>
      <c r="AG2777" s="4">
        <v>22.113693449235999</v>
      </c>
      <c r="AH2777" s="4">
        <v>22.113693449235999</v>
      </c>
      <c r="AI2777" s="4">
        <v>15.989269</v>
      </c>
      <c r="AJ2777" s="4" t="s">
        <v>2924</v>
      </c>
    </row>
    <row r="2778" spans="1:36" hidden="1" x14ac:dyDescent="0.3">
      <c r="A2778" s="1" t="s">
        <v>2772</v>
      </c>
      <c r="B2778" s="2">
        <v>4165163</v>
      </c>
      <c r="C2778" s="3" t="s">
        <v>2936</v>
      </c>
      <c r="D2778" s="4">
        <v>2170.6952350000001</v>
      </c>
      <c r="E2778" s="3" t="s">
        <v>2946</v>
      </c>
      <c r="F2778" s="3" t="s">
        <v>3022</v>
      </c>
      <c r="G2778" s="3" t="s">
        <v>3029</v>
      </c>
      <c r="H2778" s="3" t="s">
        <v>3150</v>
      </c>
      <c r="I2778" s="3" t="s">
        <v>3253</v>
      </c>
      <c r="J2778" s="4">
        <v>-28.340807000000002</v>
      </c>
      <c r="K2778" s="4">
        <v>-19.859579</v>
      </c>
      <c r="L2778" s="4">
        <v>-9.6153849999999998</v>
      </c>
      <c r="M2778" s="4">
        <v>4.0364579999999997</v>
      </c>
      <c r="N2778" s="4">
        <v>25.774194000000001</v>
      </c>
      <c r="O2778" s="4" t="s">
        <v>2924</v>
      </c>
      <c r="P2778" s="5" t="s">
        <v>3951</v>
      </c>
      <c r="Q2778" s="4">
        <v>6.0397949999999998</v>
      </c>
      <c r="R2778" s="4" t="s">
        <v>2924</v>
      </c>
      <c r="S2778" s="3" t="s">
        <v>7580</v>
      </c>
      <c r="T2778" s="4">
        <v>15.98</v>
      </c>
      <c r="U2778" s="4">
        <v>2170.6952350000001</v>
      </c>
      <c r="V2778" s="10">
        <v>2468.7662350000001</v>
      </c>
      <c r="W2778" s="4">
        <v>2.5031289111389201</v>
      </c>
      <c r="X2778" s="4">
        <v>24.72</v>
      </c>
      <c r="Y2778" s="4">
        <v>14.95</v>
      </c>
      <c r="Z2778" s="4">
        <v>25.774194000000001</v>
      </c>
      <c r="AA2778" s="10">
        <v>25.232906995099999</v>
      </c>
      <c r="AB2778" s="10">
        <v>28.792792792699998</v>
      </c>
      <c r="AC2778" s="4">
        <v>0.82070399999999999</v>
      </c>
      <c r="AD2778" s="4">
        <v>0.81793420648430004</v>
      </c>
      <c r="AE2778" s="4">
        <v>0.83833839770160001</v>
      </c>
      <c r="AF2778" s="4">
        <v>6.0397949999999998</v>
      </c>
      <c r="AG2778" s="4">
        <v>6.8727601491383004</v>
      </c>
      <c r="AH2778" s="4">
        <v>7.6225920409393</v>
      </c>
      <c r="AI2778" s="5" t="s">
        <v>3951</v>
      </c>
      <c r="AJ2778" s="4">
        <v>1.186869</v>
      </c>
    </row>
    <row r="2779" spans="1:36" hidden="1" x14ac:dyDescent="0.3">
      <c r="A2779" s="1" t="s">
        <v>2773</v>
      </c>
      <c r="B2779" s="2">
        <v>4564156</v>
      </c>
      <c r="C2779" s="3" t="s">
        <v>2936</v>
      </c>
      <c r="D2779" s="4">
        <v>2595.3516821600001</v>
      </c>
      <c r="E2779" s="3" t="s">
        <v>2925</v>
      </c>
      <c r="F2779" s="3" t="s">
        <v>2997</v>
      </c>
      <c r="G2779" s="3" t="s">
        <v>2998</v>
      </c>
      <c r="H2779" s="3" t="s">
        <v>2998</v>
      </c>
      <c r="I2779" s="3" t="s">
        <v>2999</v>
      </c>
      <c r="J2779" s="4">
        <v>65.994021000000004</v>
      </c>
      <c r="K2779" s="4">
        <v>13.839057</v>
      </c>
      <c r="L2779" s="4">
        <v>0.61155199999999998</v>
      </c>
      <c r="M2779" s="4">
        <v>0.702789</v>
      </c>
      <c r="N2779" s="4" t="s">
        <v>2924</v>
      </c>
      <c r="O2779" s="4">
        <v>7.4668010000000002</v>
      </c>
      <c r="P2779" s="4">
        <v>2.107011</v>
      </c>
      <c r="Q2779" s="4">
        <v>8.3782929999999993</v>
      </c>
      <c r="R2779" s="4">
        <v>9.1133030000000002</v>
      </c>
      <c r="S2779" s="3" t="s">
        <v>7581</v>
      </c>
      <c r="T2779" s="4">
        <v>44.42</v>
      </c>
      <c r="U2779" s="4">
        <v>2595.3516821600001</v>
      </c>
      <c r="V2779" s="10">
        <v>3258.9046819999999</v>
      </c>
      <c r="W2779" s="4" t="s">
        <v>2935</v>
      </c>
      <c r="X2779" s="4">
        <v>44.48</v>
      </c>
      <c r="Y2779" s="4">
        <v>26.05</v>
      </c>
      <c r="Z2779" s="4" t="s">
        <v>2924</v>
      </c>
      <c r="AA2779" s="10">
        <v>9.8529379145</v>
      </c>
      <c r="AB2779" s="10">
        <v>10.402810304400001</v>
      </c>
      <c r="AC2779" s="4">
        <v>1.2132849999999999</v>
      </c>
      <c r="AD2779" s="4">
        <v>1.1841453173023</v>
      </c>
      <c r="AE2779" s="4">
        <v>1.2002362556840001</v>
      </c>
      <c r="AF2779" s="4">
        <v>8.3782929999999993</v>
      </c>
      <c r="AG2779" s="4">
        <v>6.875456879983</v>
      </c>
      <c r="AH2779" s="4">
        <v>7.1927480720928996</v>
      </c>
      <c r="AI2779" s="4">
        <v>2.107011</v>
      </c>
      <c r="AJ2779" s="4">
        <v>8.3028040000000001</v>
      </c>
    </row>
    <row r="2780" spans="1:36" hidden="1" x14ac:dyDescent="0.3">
      <c r="A2780" s="1" t="s">
        <v>2774</v>
      </c>
      <c r="B2780" s="2">
        <v>4088403</v>
      </c>
      <c r="C2780" s="3" t="s">
        <v>2919</v>
      </c>
      <c r="D2780" s="4">
        <v>2541.21388488</v>
      </c>
      <c r="E2780" s="3" t="s">
        <v>2925</v>
      </c>
      <c r="F2780" s="3" t="s">
        <v>3012</v>
      </c>
      <c r="G2780" s="3" t="s">
        <v>3013</v>
      </c>
      <c r="H2780" s="3" t="s">
        <v>3014</v>
      </c>
      <c r="I2780" s="3" t="s">
        <v>3015</v>
      </c>
      <c r="J2780" s="4">
        <v>-22.387177999999999</v>
      </c>
      <c r="K2780" s="4">
        <v>-5.2029670000000001</v>
      </c>
      <c r="L2780" s="4">
        <v>4.2488099999999998</v>
      </c>
      <c r="M2780" s="4">
        <v>0.34900199999999998</v>
      </c>
      <c r="N2780" s="4">
        <v>4.9702900000000003</v>
      </c>
      <c r="O2780" s="4">
        <v>13.902991999999999</v>
      </c>
      <c r="P2780" s="4">
        <v>2.1430069999999999</v>
      </c>
      <c r="Q2780" s="4">
        <v>5.4680759999999999</v>
      </c>
      <c r="R2780" s="4">
        <v>13.473985000000001</v>
      </c>
      <c r="S2780" s="3" t="s">
        <v>7582</v>
      </c>
      <c r="T2780" s="4">
        <v>92.01</v>
      </c>
      <c r="U2780" s="4">
        <v>2541.21388488</v>
      </c>
      <c r="V2780" s="10">
        <v>2511.2138839999998</v>
      </c>
      <c r="W2780" s="4" t="s">
        <v>2935</v>
      </c>
      <c r="X2780" s="5" t="s">
        <v>7583</v>
      </c>
      <c r="Y2780" s="4">
        <v>86.27</v>
      </c>
      <c r="Z2780" s="4">
        <v>4.9702900000000003</v>
      </c>
      <c r="AA2780" s="10">
        <v>10.902433822300001</v>
      </c>
      <c r="AB2780" s="10">
        <v>10.902085034100001</v>
      </c>
      <c r="AC2780" s="4">
        <v>0.64110599999999995</v>
      </c>
      <c r="AD2780" s="4">
        <v>0.63402336703530005</v>
      </c>
      <c r="AE2780" s="4">
        <v>0.64778203245669996</v>
      </c>
      <c r="AF2780" s="4">
        <v>5.4680759999999999</v>
      </c>
      <c r="AG2780" s="4">
        <v>5.2501169394781</v>
      </c>
      <c r="AH2780" s="4">
        <v>5.3319511584762997</v>
      </c>
      <c r="AI2780" s="4">
        <v>2.1430069999999999</v>
      </c>
      <c r="AJ2780" s="4">
        <v>2.470332</v>
      </c>
    </row>
    <row r="2781" spans="1:36" hidden="1" x14ac:dyDescent="0.3">
      <c r="A2781" s="1" t="s">
        <v>2775</v>
      </c>
      <c r="B2781" s="2">
        <v>4085953</v>
      </c>
      <c r="C2781" s="3" t="s">
        <v>2936</v>
      </c>
      <c r="D2781" s="4">
        <v>55089.429380480004</v>
      </c>
      <c r="E2781" s="3" t="s">
        <v>3095</v>
      </c>
      <c r="F2781" s="3" t="s">
        <v>3095</v>
      </c>
      <c r="G2781" s="3" t="s">
        <v>3215</v>
      </c>
      <c r="H2781" s="3" t="s">
        <v>3878</v>
      </c>
      <c r="I2781" s="3" t="s">
        <v>3103</v>
      </c>
      <c r="J2781" s="4">
        <v>364.48651799999999</v>
      </c>
      <c r="K2781" s="4">
        <v>94.381753000000003</v>
      </c>
      <c r="L2781" s="4">
        <v>29.494561999999998</v>
      </c>
      <c r="M2781" s="4">
        <v>13.907844000000001</v>
      </c>
      <c r="N2781" s="4">
        <v>31.162433</v>
      </c>
      <c r="O2781" s="4">
        <v>49.577464999999997</v>
      </c>
      <c r="P2781" s="4">
        <v>18.607216999999999</v>
      </c>
      <c r="Q2781" s="4">
        <v>12.351883000000001</v>
      </c>
      <c r="R2781" s="4">
        <v>62.300764999999998</v>
      </c>
      <c r="S2781" s="3" t="s">
        <v>7584</v>
      </c>
      <c r="T2781" s="4">
        <v>161.91999999999999</v>
      </c>
      <c r="U2781" s="4">
        <v>55089.429380480004</v>
      </c>
      <c r="V2781" s="10">
        <v>75695.429380000001</v>
      </c>
      <c r="W2781" s="4">
        <v>0.54718379446640297</v>
      </c>
      <c r="X2781" s="4">
        <v>168.67</v>
      </c>
      <c r="Y2781" s="4">
        <v>34.61</v>
      </c>
      <c r="Z2781" s="4">
        <v>31.162433</v>
      </c>
      <c r="AA2781" s="10">
        <v>21.1229388436</v>
      </c>
      <c r="AB2781" s="10">
        <v>28.135534317899999</v>
      </c>
      <c r="AC2781" s="4">
        <v>4.6538839999999997</v>
      </c>
      <c r="AD2781" s="4">
        <v>3.9660278244810998</v>
      </c>
      <c r="AE2781" s="4">
        <v>4.3358187865657998</v>
      </c>
      <c r="AF2781" s="4">
        <v>12.351883000000001</v>
      </c>
      <c r="AG2781" s="4">
        <v>13.130488978578599</v>
      </c>
      <c r="AH2781" s="4">
        <v>15.0621563942056</v>
      </c>
      <c r="AI2781" s="4">
        <v>18.607216999999999</v>
      </c>
      <c r="AJ2781" s="4" t="s">
        <v>2924</v>
      </c>
    </row>
    <row r="2782" spans="1:36" hidden="1" x14ac:dyDescent="0.3">
      <c r="A2782" s="1" t="s">
        <v>2776</v>
      </c>
      <c r="B2782" s="2">
        <v>4208319</v>
      </c>
      <c r="C2782" s="3" t="s">
        <v>2936</v>
      </c>
      <c r="D2782" s="4">
        <v>1194.2066635199999</v>
      </c>
      <c r="E2782" s="3" t="s">
        <v>3098</v>
      </c>
      <c r="F2782" s="3" t="s">
        <v>3098</v>
      </c>
      <c r="G2782" s="3" t="s">
        <v>3099</v>
      </c>
      <c r="H2782" s="3" t="s">
        <v>3158</v>
      </c>
      <c r="I2782" s="3" t="s">
        <v>3159</v>
      </c>
      <c r="J2782" s="4">
        <v>-28.272251000000001</v>
      </c>
      <c r="K2782" s="4">
        <v>-7.6144990000000004</v>
      </c>
      <c r="L2782" s="4">
        <v>16.719915</v>
      </c>
      <c r="M2782" s="4">
        <v>6.3733420000000001</v>
      </c>
      <c r="N2782" s="4">
        <v>2.4984799999999998</v>
      </c>
      <c r="O2782" s="4" t="s">
        <v>2924</v>
      </c>
      <c r="P2782" s="4">
        <v>0.390963</v>
      </c>
      <c r="Q2782" s="4">
        <v>2.1102270000000001</v>
      </c>
      <c r="R2782" s="4" t="s">
        <v>2924</v>
      </c>
      <c r="S2782" s="3" t="s">
        <v>7585</v>
      </c>
      <c r="T2782" s="4">
        <v>32.880000000000003</v>
      </c>
      <c r="U2782" s="4">
        <v>1194.2066635199999</v>
      </c>
      <c r="V2782" s="10">
        <v>3733.646663</v>
      </c>
      <c r="W2782" s="4" t="s">
        <v>2935</v>
      </c>
      <c r="X2782" s="4">
        <v>58.3</v>
      </c>
      <c r="Y2782" s="4">
        <v>25.85</v>
      </c>
      <c r="Z2782" s="4">
        <v>2.4984799999999998</v>
      </c>
      <c r="AA2782" s="10">
        <v>4.3550245698000003</v>
      </c>
      <c r="AB2782" s="10">
        <v>4.6813466558999997</v>
      </c>
      <c r="AC2782" s="5" t="s">
        <v>7586</v>
      </c>
      <c r="AD2782" s="4">
        <v>1.7812755259016999</v>
      </c>
      <c r="AE2782" s="4">
        <v>1.8963206369339001</v>
      </c>
      <c r="AF2782" s="4">
        <v>2.1102270000000001</v>
      </c>
      <c r="AG2782" s="4">
        <v>2.8022465899646001</v>
      </c>
      <c r="AH2782" s="4">
        <v>3.0064289823411001</v>
      </c>
      <c r="AI2782" s="4">
        <v>0.390963</v>
      </c>
      <c r="AJ2782" s="4">
        <v>0.390963</v>
      </c>
    </row>
    <row r="2783" spans="1:36" hidden="1" x14ac:dyDescent="0.3">
      <c r="A2783" s="1" t="s">
        <v>2777</v>
      </c>
      <c r="B2783" s="2">
        <v>7101140</v>
      </c>
      <c r="C2783" s="3" t="s">
        <v>2941</v>
      </c>
      <c r="D2783" s="4">
        <v>1332.9568546800001</v>
      </c>
      <c r="E2783" s="3" t="s">
        <v>3007</v>
      </c>
      <c r="F2783" s="3" t="s">
        <v>3008</v>
      </c>
      <c r="G2783" s="3" t="s">
        <v>3009</v>
      </c>
      <c r="H2783" s="3" t="s">
        <v>3010</v>
      </c>
      <c r="I2783" s="3" t="s">
        <v>3334</v>
      </c>
      <c r="J2783" s="4">
        <v>137.25642999999999</v>
      </c>
      <c r="K2783" s="4">
        <v>-3.3650790000000002</v>
      </c>
      <c r="L2783" s="4">
        <v>-20.542939000000001</v>
      </c>
      <c r="M2783" s="4">
        <v>8.2118730000000006</v>
      </c>
      <c r="N2783" s="4">
        <v>27.081851</v>
      </c>
      <c r="O2783" s="4">
        <v>21.153579000000001</v>
      </c>
      <c r="P2783" s="4">
        <v>5.2509920000000001</v>
      </c>
      <c r="Q2783" s="4">
        <v>3.839324</v>
      </c>
      <c r="R2783" s="4">
        <v>21.509682999999999</v>
      </c>
      <c r="S2783" s="3" t="s">
        <v>7587</v>
      </c>
      <c r="T2783" s="4">
        <v>30.44</v>
      </c>
      <c r="U2783" s="4">
        <v>1332.9568546800001</v>
      </c>
      <c r="V2783" s="10">
        <v>1191.157854</v>
      </c>
      <c r="W2783" s="4" t="s">
        <v>2935</v>
      </c>
      <c r="X2783" s="4">
        <v>48.41</v>
      </c>
      <c r="Y2783" s="4">
        <v>12.44</v>
      </c>
      <c r="Z2783" s="4">
        <v>27.081851</v>
      </c>
      <c r="AA2783" s="10">
        <v>26.938053097299999</v>
      </c>
      <c r="AB2783" s="10">
        <v>27.374100719400001</v>
      </c>
      <c r="AC2783" s="4">
        <v>2.0675189999999999</v>
      </c>
      <c r="AD2783" s="4">
        <v>1.7341488051901</v>
      </c>
      <c r="AE2783" s="4">
        <v>1.9827741466599</v>
      </c>
      <c r="AF2783" s="4">
        <v>3.839324</v>
      </c>
      <c r="AG2783" s="4">
        <v>13.6149442101293</v>
      </c>
      <c r="AH2783" s="4">
        <v>14.436847332815599</v>
      </c>
      <c r="AI2783" s="4">
        <v>5.2509920000000001</v>
      </c>
      <c r="AJ2783" s="4">
        <v>5.3876109999999997</v>
      </c>
    </row>
    <row r="2784" spans="1:36" hidden="1" x14ac:dyDescent="0.3">
      <c r="A2784" s="1" t="s">
        <v>2778</v>
      </c>
      <c r="B2784" s="2">
        <v>7647654</v>
      </c>
      <c r="C2784" s="3" t="s">
        <v>2936</v>
      </c>
      <c r="D2784" s="4">
        <v>831.94707200000005</v>
      </c>
      <c r="E2784" s="3" t="s">
        <v>3098</v>
      </c>
      <c r="F2784" s="3" t="s">
        <v>3098</v>
      </c>
      <c r="G2784" s="3" t="s">
        <v>3099</v>
      </c>
      <c r="H2784" s="3" t="s">
        <v>3158</v>
      </c>
      <c r="I2784" s="3" t="s">
        <v>3159</v>
      </c>
      <c r="J2784" s="4">
        <v>17.089397000000002</v>
      </c>
      <c r="K2784" s="4">
        <v>15.032679999999999</v>
      </c>
      <c r="L2784" s="4">
        <v>13.046969000000001</v>
      </c>
      <c r="M2784" s="4">
        <v>4.1805399999999997</v>
      </c>
      <c r="N2784" s="4">
        <v>19.460954000000001</v>
      </c>
      <c r="O2784" s="4">
        <v>38.787878999999997</v>
      </c>
      <c r="P2784" s="4">
        <v>1.76729</v>
      </c>
      <c r="Q2784" s="4">
        <v>5.1994150000000001</v>
      </c>
      <c r="R2784" s="4">
        <v>251.35074599999999</v>
      </c>
      <c r="S2784" s="3" t="s">
        <v>7588</v>
      </c>
      <c r="T2784" s="4">
        <v>28.16</v>
      </c>
      <c r="U2784" s="4">
        <v>831.94707200000005</v>
      </c>
      <c r="V2784" s="10">
        <v>934.52207199999998</v>
      </c>
      <c r="W2784" s="4">
        <v>7.4573863636363598</v>
      </c>
      <c r="X2784" s="4">
        <v>28.403500000000001</v>
      </c>
      <c r="Y2784" s="4">
        <v>19.63</v>
      </c>
      <c r="Z2784" s="4">
        <v>19.460954000000001</v>
      </c>
      <c r="AA2784" s="10">
        <v>29.181347150200001</v>
      </c>
      <c r="AB2784" s="10">
        <v>23.0819672131</v>
      </c>
      <c r="AC2784" s="4">
        <v>4.0191039999999996</v>
      </c>
      <c r="AD2784" s="4">
        <v>3.6751693880761001</v>
      </c>
      <c r="AE2784" s="4">
        <v>3.7194020122903</v>
      </c>
      <c r="AF2784" s="4">
        <v>5.1994150000000001</v>
      </c>
      <c r="AG2784" s="4">
        <v>5.7714941980715002</v>
      </c>
      <c r="AH2784" s="4">
        <v>5.7508165843601997</v>
      </c>
      <c r="AI2784" s="4">
        <v>1.76729</v>
      </c>
      <c r="AJ2784" s="4">
        <v>1.76729</v>
      </c>
    </row>
    <row r="2785" spans="1:36" hidden="1" x14ac:dyDescent="0.3">
      <c r="A2785" s="1" t="s">
        <v>2779</v>
      </c>
      <c r="B2785" s="2">
        <v>6376635</v>
      </c>
      <c r="C2785" s="3" t="s">
        <v>2936</v>
      </c>
      <c r="D2785" s="4">
        <v>2278.1822737500001</v>
      </c>
      <c r="E2785" s="3" t="s">
        <v>2925</v>
      </c>
      <c r="F2785" s="3" t="s">
        <v>2997</v>
      </c>
      <c r="G2785" s="3" t="s">
        <v>3250</v>
      </c>
      <c r="H2785" s="3" t="s">
        <v>3562</v>
      </c>
      <c r="I2785" s="3" t="s">
        <v>3861</v>
      </c>
      <c r="J2785" s="4">
        <v>63.517442000000003</v>
      </c>
      <c r="K2785" s="4">
        <v>1.169065</v>
      </c>
      <c r="L2785" s="4">
        <v>8.8968000000000005E-2</v>
      </c>
      <c r="M2785" s="4">
        <v>-0.17746200000000001</v>
      </c>
      <c r="N2785" s="4" t="s">
        <v>2924</v>
      </c>
      <c r="O2785" s="4">
        <v>234.375</v>
      </c>
      <c r="P2785" s="4">
        <v>4.7428330000000001</v>
      </c>
      <c r="Q2785" s="4">
        <v>128.872152</v>
      </c>
      <c r="R2785" s="4">
        <v>41.118473999999999</v>
      </c>
      <c r="S2785" s="3" t="s">
        <v>7589</v>
      </c>
      <c r="T2785" s="5" t="s">
        <v>3578</v>
      </c>
      <c r="U2785" s="4">
        <v>2278.1822737500001</v>
      </c>
      <c r="V2785" s="10">
        <v>1933.082273</v>
      </c>
      <c r="W2785" s="4" t="s">
        <v>2935</v>
      </c>
      <c r="X2785" s="4">
        <v>11.37</v>
      </c>
      <c r="Y2785" s="5" t="s">
        <v>7590</v>
      </c>
      <c r="Z2785" s="4" t="s">
        <v>2924</v>
      </c>
      <c r="AA2785" s="10">
        <v>80.357142857100001</v>
      </c>
      <c r="AB2785" s="10" t="s">
        <v>2924</v>
      </c>
      <c r="AC2785" s="4">
        <v>1.111861</v>
      </c>
      <c r="AD2785" s="4">
        <v>1.0357370176855001</v>
      </c>
      <c r="AE2785" s="4">
        <v>1.0929922271826999</v>
      </c>
      <c r="AF2785" s="4">
        <v>128.872152</v>
      </c>
      <c r="AG2785" s="4">
        <v>33.281206009300398</v>
      </c>
      <c r="AH2785" s="4">
        <v>96.614453416872394</v>
      </c>
      <c r="AI2785" s="4">
        <v>4.7428330000000001</v>
      </c>
      <c r="AJ2785" s="4">
        <v>5.4638169999999997</v>
      </c>
    </row>
    <row r="2786" spans="1:36" hidden="1" x14ac:dyDescent="0.3">
      <c r="A2786" s="1" t="s">
        <v>2780</v>
      </c>
      <c r="B2786" s="2">
        <v>19858759</v>
      </c>
      <c r="C2786" s="3" t="s">
        <v>2936</v>
      </c>
      <c r="D2786" s="4">
        <v>5833.768</v>
      </c>
      <c r="E2786" s="3" t="s">
        <v>2946</v>
      </c>
      <c r="F2786" s="3" t="s">
        <v>3022</v>
      </c>
      <c r="G2786" s="3" t="s">
        <v>3029</v>
      </c>
      <c r="H2786" s="3" t="s">
        <v>3030</v>
      </c>
      <c r="I2786" s="3" t="s">
        <v>3652</v>
      </c>
      <c r="J2786" s="4">
        <v>16.426859</v>
      </c>
      <c r="K2786" s="4">
        <v>12.906976999999999</v>
      </c>
      <c r="L2786" s="4">
        <v>11.801957</v>
      </c>
      <c r="M2786" s="4">
        <v>1.995798</v>
      </c>
      <c r="N2786" s="4">
        <v>14.824427</v>
      </c>
      <c r="O2786" s="4">
        <v>17.331548000000002</v>
      </c>
      <c r="P2786" s="4">
        <v>5.6609819999999997</v>
      </c>
      <c r="Q2786" s="4">
        <v>10.937372999999999</v>
      </c>
      <c r="R2786" s="4">
        <v>19.220022</v>
      </c>
      <c r="S2786" s="3" t="s">
        <v>7591</v>
      </c>
      <c r="T2786" s="4">
        <v>38.840000000000003</v>
      </c>
      <c r="U2786" s="4">
        <v>5833.768</v>
      </c>
      <c r="V2786" s="10">
        <v>7764.1679999999997</v>
      </c>
      <c r="W2786" s="4">
        <v>0.25746652935118403</v>
      </c>
      <c r="X2786" s="4">
        <v>45.62</v>
      </c>
      <c r="Y2786" s="4">
        <v>31.22</v>
      </c>
      <c r="Z2786" s="4">
        <v>14.824427</v>
      </c>
      <c r="AA2786" s="10">
        <v>12.492361133399999</v>
      </c>
      <c r="AB2786" s="10">
        <v>13.444749832099999</v>
      </c>
      <c r="AC2786" s="4">
        <v>2.5956700000000001</v>
      </c>
      <c r="AD2786" s="4">
        <v>2.5453278361474001</v>
      </c>
      <c r="AE2786" s="4">
        <v>2.6113518261183</v>
      </c>
      <c r="AF2786" s="4">
        <v>10.937372999999999</v>
      </c>
      <c r="AG2786" s="4">
        <v>10.721421140296</v>
      </c>
      <c r="AH2786" s="4">
        <v>11.5284444402473</v>
      </c>
      <c r="AI2786" s="4">
        <v>5.6609819999999997</v>
      </c>
      <c r="AJ2786" s="4" t="s">
        <v>2924</v>
      </c>
    </row>
    <row r="2787" spans="1:36" hidden="1" x14ac:dyDescent="0.3">
      <c r="A2787" s="1" t="s">
        <v>2781</v>
      </c>
      <c r="B2787" s="2">
        <v>103050</v>
      </c>
      <c r="C2787" s="3" t="s">
        <v>2936</v>
      </c>
      <c r="D2787" s="4">
        <v>8087.3331676199996</v>
      </c>
      <c r="E2787" s="3" t="s">
        <v>2977</v>
      </c>
      <c r="F2787" s="3" t="s">
        <v>2978</v>
      </c>
      <c r="G2787" s="3" t="s">
        <v>3299</v>
      </c>
      <c r="H2787" s="3" t="s">
        <v>3299</v>
      </c>
      <c r="I2787" s="3" t="s">
        <v>2980</v>
      </c>
      <c r="J2787" s="4">
        <v>94.676456999999999</v>
      </c>
      <c r="K2787" s="4">
        <v>24.874890000000001</v>
      </c>
      <c r="L2787" s="4">
        <v>-1.8963920000000001</v>
      </c>
      <c r="M2787" s="4">
        <v>4.4570299999999996</v>
      </c>
      <c r="N2787" s="4" t="s">
        <v>2924</v>
      </c>
      <c r="O2787" s="4">
        <v>16.806656</v>
      </c>
      <c r="P2787" s="4">
        <v>1.9746760000000001</v>
      </c>
      <c r="Q2787" s="4">
        <v>21.471202999999999</v>
      </c>
      <c r="R2787" s="4">
        <v>27.247463</v>
      </c>
      <c r="S2787" s="3" t="s">
        <v>7592</v>
      </c>
      <c r="T2787" s="4">
        <v>42.42</v>
      </c>
      <c r="U2787" s="4">
        <v>8087.3331676199996</v>
      </c>
      <c r="V2787" s="10">
        <v>18468.187167</v>
      </c>
      <c r="W2787" s="4">
        <v>0</v>
      </c>
      <c r="X2787" s="4">
        <v>46.63</v>
      </c>
      <c r="Y2787" s="4">
        <v>21.16</v>
      </c>
      <c r="Z2787" s="4" t="s">
        <v>2924</v>
      </c>
      <c r="AA2787" s="10" t="s">
        <v>2924</v>
      </c>
      <c r="AB2787" s="10" t="s">
        <v>2924</v>
      </c>
      <c r="AC2787" s="4">
        <v>9.8698130000000006</v>
      </c>
      <c r="AD2787" s="4">
        <v>10.136547909769799</v>
      </c>
      <c r="AE2787" s="4">
        <v>10.3839236175361</v>
      </c>
      <c r="AF2787" s="4">
        <v>21.471202999999999</v>
      </c>
      <c r="AG2787" s="4">
        <v>26.218993624198198</v>
      </c>
      <c r="AH2787" s="4">
        <v>27.099938413857</v>
      </c>
      <c r="AI2787" s="4">
        <v>1.9746760000000001</v>
      </c>
      <c r="AJ2787" s="4">
        <v>2.0344350000000002</v>
      </c>
    </row>
    <row r="2788" spans="1:36" hidden="1" x14ac:dyDescent="0.3">
      <c r="A2788" s="1" t="s">
        <v>2782</v>
      </c>
      <c r="B2788" s="2">
        <v>4041737</v>
      </c>
      <c r="C2788" s="3" t="s">
        <v>2936</v>
      </c>
      <c r="D2788" s="4">
        <v>7859.1162982400001</v>
      </c>
      <c r="E2788" s="3" t="s">
        <v>2930</v>
      </c>
      <c r="F2788" s="3" t="s">
        <v>2954</v>
      </c>
      <c r="G2788" s="3" t="s">
        <v>2954</v>
      </c>
      <c r="H2788" s="3" t="s">
        <v>3080</v>
      </c>
      <c r="I2788" s="3" t="s">
        <v>3045</v>
      </c>
      <c r="J2788" s="4">
        <v>14.848144</v>
      </c>
      <c r="K2788" s="4">
        <v>21.097109</v>
      </c>
      <c r="L2788" s="4">
        <v>-0.81360100000000002</v>
      </c>
      <c r="M2788" s="4">
        <v>0.30701200000000001</v>
      </c>
      <c r="N2788" s="4">
        <v>13.006369426751601</v>
      </c>
      <c r="O2788" s="4">
        <v>5.2018849999999999</v>
      </c>
      <c r="P2788" s="4">
        <v>1.6814199999999999</v>
      </c>
      <c r="Q2788" s="4">
        <v>9.3276859999999999</v>
      </c>
      <c r="R2788" s="4">
        <v>11.013239</v>
      </c>
      <c r="S2788" s="3" t="s">
        <v>7593</v>
      </c>
      <c r="T2788" s="4">
        <v>81.680000000000007</v>
      </c>
      <c r="U2788" s="4">
        <v>7859.1162982400001</v>
      </c>
      <c r="V2788" s="10">
        <v>12471.116298000001</v>
      </c>
      <c r="W2788" s="4">
        <v>2.2037218413320301</v>
      </c>
      <c r="X2788" s="4">
        <v>84.3</v>
      </c>
      <c r="Y2788" s="4">
        <v>63.11</v>
      </c>
      <c r="Z2788" s="4">
        <v>13.000159</v>
      </c>
      <c r="AA2788" s="10">
        <v>8.6677844513999993</v>
      </c>
      <c r="AB2788" s="10">
        <v>10.0325369618</v>
      </c>
      <c r="AC2788" s="4">
        <v>1.5868580000000001</v>
      </c>
      <c r="AD2788" s="4">
        <v>1.5885091569801999</v>
      </c>
      <c r="AE2788" s="4">
        <v>1.6704624693098</v>
      </c>
      <c r="AF2788" s="4">
        <v>9.3276859999999999</v>
      </c>
      <c r="AG2788" s="4" t="s">
        <v>2935</v>
      </c>
      <c r="AH2788" s="4" t="s">
        <v>2935</v>
      </c>
      <c r="AI2788" s="4">
        <v>1.6814199999999999</v>
      </c>
      <c r="AJ2788" s="4">
        <v>2.552101</v>
      </c>
    </row>
    <row r="2789" spans="1:36" hidden="1" x14ac:dyDescent="0.3">
      <c r="A2789" s="1" t="s">
        <v>2783</v>
      </c>
      <c r="B2789" s="2">
        <v>4988369</v>
      </c>
      <c r="C2789" s="3" t="s">
        <v>2919</v>
      </c>
      <c r="D2789" s="4">
        <v>2387.76206976</v>
      </c>
      <c r="E2789" s="3" t="s">
        <v>2937</v>
      </c>
      <c r="F2789" s="3" t="s">
        <v>2967</v>
      </c>
      <c r="G2789" s="3" t="s">
        <v>2968</v>
      </c>
      <c r="H2789" s="3" t="s">
        <v>3000</v>
      </c>
      <c r="I2789" s="3" t="s">
        <v>3944</v>
      </c>
      <c r="J2789" s="4">
        <v>86.362911999999994</v>
      </c>
      <c r="K2789" s="4">
        <v>29.992221000000001</v>
      </c>
      <c r="L2789" s="4">
        <v>15.001965999999999</v>
      </c>
      <c r="M2789" s="4">
        <v>1.421883</v>
      </c>
      <c r="N2789" s="4">
        <v>58.285998999999997</v>
      </c>
      <c r="O2789" s="4" t="s">
        <v>2924</v>
      </c>
      <c r="P2789" s="4">
        <v>2.7365020000000002</v>
      </c>
      <c r="Q2789" s="4">
        <v>22.011471</v>
      </c>
      <c r="R2789" s="4" t="s">
        <v>2924</v>
      </c>
      <c r="S2789" s="3" t="s">
        <v>7594</v>
      </c>
      <c r="T2789" s="4">
        <v>116.98</v>
      </c>
      <c r="U2789" s="4">
        <v>2387.76206976</v>
      </c>
      <c r="V2789" s="10">
        <v>2859.2570689999998</v>
      </c>
      <c r="W2789" s="4">
        <v>0.341938792956061</v>
      </c>
      <c r="X2789" s="4">
        <v>123.92</v>
      </c>
      <c r="Y2789" s="4">
        <v>57.1</v>
      </c>
      <c r="Z2789" s="4">
        <v>141.96601899999999</v>
      </c>
      <c r="AA2789" s="10">
        <v>30.892333694200001</v>
      </c>
      <c r="AB2789" s="10">
        <v>39.431416369099999</v>
      </c>
      <c r="AC2789" s="4">
        <v>2.8130220000000001</v>
      </c>
      <c r="AD2789" s="4">
        <v>2.4568437517400001</v>
      </c>
      <c r="AE2789" s="4">
        <v>2.6983092115892</v>
      </c>
      <c r="AF2789" s="4">
        <v>22.011471</v>
      </c>
      <c r="AG2789" s="4">
        <v>18.4631865214713</v>
      </c>
      <c r="AH2789" s="4">
        <v>21.847303212387999</v>
      </c>
      <c r="AI2789" s="4">
        <v>2.7365020000000002</v>
      </c>
      <c r="AJ2789" s="4">
        <v>9.1127210000000005</v>
      </c>
    </row>
    <row r="2790" spans="1:36" hidden="1" x14ac:dyDescent="0.3">
      <c r="A2790" s="1" t="s">
        <v>2784</v>
      </c>
      <c r="B2790" s="2">
        <v>19448929</v>
      </c>
      <c r="C2790" s="3" t="s">
        <v>2936</v>
      </c>
      <c r="D2790" s="4">
        <v>1198.4859767</v>
      </c>
      <c r="E2790" s="3" t="s">
        <v>3107</v>
      </c>
      <c r="F2790" s="3" t="s">
        <v>3108</v>
      </c>
      <c r="G2790" s="3" t="s">
        <v>3109</v>
      </c>
      <c r="H2790" s="3" t="s">
        <v>3109</v>
      </c>
      <c r="I2790" s="3" t="s">
        <v>3222</v>
      </c>
      <c r="J2790" s="4">
        <v>-6.3768120000000001</v>
      </c>
      <c r="K2790" s="4">
        <v>-11.869031</v>
      </c>
      <c r="L2790" s="4">
        <v>-4.5790249999999997</v>
      </c>
      <c r="M2790" s="4">
        <v>2.7027030000000001</v>
      </c>
      <c r="N2790" s="4">
        <v>137.446809</v>
      </c>
      <c r="O2790" s="4">
        <v>53.38843</v>
      </c>
      <c r="P2790" s="4">
        <v>4.5718329999999998</v>
      </c>
      <c r="Q2790" s="4">
        <v>75.756944000000004</v>
      </c>
      <c r="R2790" s="4">
        <v>42.727350999999999</v>
      </c>
      <c r="S2790" s="3" t="s">
        <v>7595</v>
      </c>
      <c r="T2790" s="4">
        <v>6.46</v>
      </c>
      <c r="U2790" s="4">
        <v>1198.4859767</v>
      </c>
      <c r="V2790" s="10">
        <v>984.30997600000001</v>
      </c>
      <c r="W2790" s="4" t="s">
        <v>2935</v>
      </c>
      <c r="X2790" s="5" t="s">
        <v>7596</v>
      </c>
      <c r="Y2790" s="4">
        <v>5.72</v>
      </c>
      <c r="Z2790" s="4">
        <v>137.446809</v>
      </c>
      <c r="AA2790" s="10">
        <v>52.477660438599997</v>
      </c>
      <c r="AB2790" s="10">
        <v>64.599999999999994</v>
      </c>
      <c r="AC2790" s="4">
        <v>4.3571660000000003</v>
      </c>
      <c r="AD2790" s="4">
        <v>3.7649310572873</v>
      </c>
      <c r="AE2790" s="4">
        <v>4.2070098682296004</v>
      </c>
      <c r="AF2790" s="4">
        <v>75.756944000000004</v>
      </c>
      <c r="AG2790" s="4">
        <v>41.762907887479301</v>
      </c>
      <c r="AH2790" s="4">
        <v>49.215498799999999</v>
      </c>
      <c r="AI2790" s="4">
        <v>4.5718329999999998</v>
      </c>
      <c r="AJ2790" s="4">
        <v>5.1929259999999999</v>
      </c>
    </row>
    <row r="2791" spans="1:36" hidden="1" x14ac:dyDescent="0.3">
      <c r="A2791" s="1" t="s">
        <v>2785</v>
      </c>
      <c r="B2791" s="2">
        <v>4063773</v>
      </c>
      <c r="C2791" s="3" t="s">
        <v>2936</v>
      </c>
      <c r="D2791" s="4">
        <v>37585.954923990001</v>
      </c>
      <c r="E2791" s="3" t="s">
        <v>3033</v>
      </c>
      <c r="F2791" s="3" t="s">
        <v>3033</v>
      </c>
      <c r="G2791" s="3" t="s">
        <v>3431</v>
      </c>
      <c r="H2791" s="3" t="s">
        <v>3431</v>
      </c>
      <c r="I2791" s="3" t="s">
        <v>3952</v>
      </c>
      <c r="J2791" s="4">
        <v>34.452947999999999</v>
      </c>
      <c r="K2791" s="4">
        <v>14.771353</v>
      </c>
      <c r="L2791" s="4">
        <v>12.174837999999999</v>
      </c>
      <c r="M2791" s="4">
        <v>1.908479</v>
      </c>
      <c r="N2791" s="4">
        <v>44.463365000000003</v>
      </c>
      <c r="O2791" s="4">
        <v>46.880249999999997</v>
      </c>
      <c r="P2791" s="4">
        <v>4.7778210000000003</v>
      </c>
      <c r="Q2791" s="4">
        <v>19.294550000000001</v>
      </c>
      <c r="R2791" s="4">
        <v>29.680544999999999</v>
      </c>
      <c r="S2791" s="3" t="s">
        <v>7597</v>
      </c>
      <c r="T2791" s="4">
        <v>284.61</v>
      </c>
      <c r="U2791" s="4">
        <v>37585.954923990001</v>
      </c>
      <c r="V2791" s="10">
        <v>41081.954922999998</v>
      </c>
      <c r="W2791" s="4">
        <v>0.64649871754330501</v>
      </c>
      <c r="X2791" s="4">
        <v>298.31</v>
      </c>
      <c r="Y2791" s="5" t="s">
        <v>7598</v>
      </c>
      <c r="Z2791" s="4">
        <v>44.841656999999998</v>
      </c>
      <c r="AA2791" s="10">
        <v>33.016635344800001</v>
      </c>
      <c r="AB2791" s="10">
        <v>39.9689359873</v>
      </c>
      <c r="AC2791" s="4">
        <v>5.5528909999999998</v>
      </c>
      <c r="AD2791" s="4">
        <v>5.2025802560812</v>
      </c>
      <c r="AE2791" s="4">
        <v>5.5676261947833003</v>
      </c>
      <c r="AF2791" s="4">
        <v>19.294550000000001</v>
      </c>
      <c r="AG2791" s="4">
        <v>18.150669509576598</v>
      </c>
      <c r="AH2791" s="4">
        <v>20.436978379034102</v>
      </c>
      <c r="AI2791" s="4">
        <v>4.7778210000000003</v>
      </c>
      <c r="AJ2791" s="4">
        <v>12.656083000000001</v>
      </c>
    </row>
    <row r="2792" spans="1:36" hidden="1" x14ac:dyDescent="0.3">
      <c r="A2792" s="1" t="s">
        <v>2786</v>
      </c>
      <c r="B2792" s="2">
        <v>4054624</v>
      </c>
      <c r="C2792" s="3" t="s">
        <v>2936</v>
      </c>
      <c r="D2792" s="4">
        <v>12496.1924784</v>
      </c>
      <c r="E2792" s="3" t="s">
        <v>2977</v>
      </c>
      <c r="F2792" s="3" t="s">
        <v>2978</v>
      </c>
      <c r="G2792" s="3" t="s">
        <v>3081</v>
      </c>
      <c r="H2792" s="3" t="s">
        <v>3081</v>
      </c>
      <c r="I2792" s="3" t="s">
        <v>2980</v>
      </c>
      <c r="J2792" s="4">
        <v>-2.940677</v>
      </c>
      <c r="K2792" s="4">
        <v>-2.7754129999999999</v>
      </c>
      <c r="L2792" s="4">
        <v>-3.3022860000000001</v>
      </c>
      <c r="M2792" s="4">
        <v>2.384795</v>
      </c>
      <c r="N2792" s="4">
        <v>22.480314960629901</v>
      </c>
      <c r="O2792" s="4">
        <v>6.9864189999999997</v>
      </c>
      <c r="P2792" s="4">
        <v>1.456521</v>
      </c>
      <c r="Q2792" s="4">
        <v>14.841414</v>
      </c>
      <c r="R2792" s="4">
        <v>12.322240000000001</v>
      </c>
      <c r="S2792" s="3" t="s">
        <v>7599</v>
      </c>
      <c r="T2792" s="4">
        <v>57.1</v>
      </c>
      <c r="U2792" s="4">
        <v>12496.1924784</v>
      </c>
      <c r="V2792" s="10">
        <v>19658.477478000001</v>
      </c>
      <c r="W2792" s="4">
        <v>6.1295971978984198</v>
      </c>
      <c r="X2792" s="4">
        <v>67.400000000000006</v>
      </c>
      <c r="Y2792" s="4">
        <v>53.09</v>
      </c>
      <c r="Z2792" s="4">
        <v>22.533543999999999</v>
      </c>
      <c r="AA2792" s="10">
        <v>29.9737532808</v>
      </c>
      <c r="AB2792" s="10">
        <v>23.627553617099998</v>
      </c>
      <c r="AC2792" s="4">
        <v>12.386507999999999</v>
      </c>
      <c r="AD2792" s="4">
        <v>11.872145257465499</v>
      </c>
      <c r="AE2792" s="4">
        <v>12.4523342884959</v>
      </c>
      <c r="AF2792" s="4">
        <v>14.841414</v>
      </c>
      <c r="AG2792" s="4">
        <v>14.288290607963001</v>
      </c>
      <c r="AH2792" s="4">
        <v>15.122667818437501</v>
      </c>
      <c r="AI2792" s="4">
        <v>1.456521</v>
      </c>
      <c r="AJ2792" s="4">
        <v>2.0158870000000002</v>
      </c>
    </row>
    <row r="2793" spans="1:36" hidden="1" x14ac:dyDescent="0.3">
      <c r="A2793" s="1" t="s">
        <v>2787</v>
      </c>
      <c r="B2793" s="2">
        <v>103336</v>
      </c>
      <c r="C2793" s="3" t="s">
        <v>2936</v>
      </c>
      <c r="D2793" s="4">
        <v>23729.1741024</v>
      </c>
      <c r="E2793" s="3" t="s">
        <v>2930</v>
      </c>
      <c r="F2793" s="3" t="s">
        <v>2958</v>
      </c>
      <c r="G2793" s="3" t="s">
        <v>2958</v>
      </c>
      <c r="H2793" s="3" t="s">
        <v>3118</v>
      </c>
      <c r="I2793" s="3" t="s">
        <v>3133</v>
      </c>
      <c r="J2793" s="4">
        <v>30.036197999999999</v>
      </c>
      <c r="K2793" s="4">
        <v>7.3991030000000002</v>
      </c>
      <c r="L2793" s="4">
        <v>6.3898859999999997</v>
      </c>
      <c r="M2793" s="4">
        <v>2.5189330000000001</v>
      </c>
      <c r="N2793" s="4">
        <v>15.9530329592684</v>
      </c>
      <c r="O2793" s="4">
        <v>7.2575254254664197</v>
      </c>
      <c r="P2793" s="4">
        <v>2.8170099999999998</v>
      </c>
      <c r="Q2793" s="4">
        <v>11.230038</v>
      </c>
      <c r="R2793" s="4">
        <v>7.352843</v>
      </c>
      <c r="S2793" s="3" t="s">
        <v>7600</v>
      </c>
      <c r="T2793" s="4">
        <v>62.27</v>
      </c>
      <c r="U2793" s="4">
        <v>23729.1741024</v>
      </c>
      <c r="V2793" s="10">
        <v>25231.267102000002</v>
      </c>
      <c r="W2793" s="4">
        <v>0.51389111931909404</v>
      </c>
      <c r="X2793" s="4">
        <v>62.54</v>
      </c>
      <c r="Y2793" s="4">
        <v>45.746665999999998</v>
      </c>
      <c r="Z2793" s="4">
        <v>15.974859</v>
      </c>
      <c r="AA2793" s="10">
        <v>15.0301713734</v>
      </c>
      <c r="AB2793" s="10">
        <v>15.474652087400001</v>
      </c>
      <c r="AC2793" s="4">
        <v>1.9125369999999999</v>
      </c>
      <c r="AD2793" s="4">
        <v>2.0630338518431999</v>
      </c>
      <c r="AE2793" s="4">
        <v>2.2056014563070998</v>
      </c>
      <c r="AF2793" s="4">
        <v>11.230038</v>
      </c>
      <c r="AG2793" s="4" t="s">
        <v>2935</v>
      </c>
      <c r="AH2793" s="4" t="s">
        <v>2935</v>
      </c>
      <c r="AI2793" s="4">
        <v>2.8170099999999998</v>
      </c>
      <c r="AJ2793" s="4">
        <v>2.879937</v>
      </c>
    </row>
    <row r="2794" spans="1:36" hidden="1" x14ac:dyDescent="0.3">
      <c r="A2794" s="1" t="s">
        <v>2788</v>
      </c>
      <c r="B2794" s="2">
        <v>4071818</v>
      </c>
      <c r="C2794" s="3" t="s">
        <v>2936</v>
      </c>
      <c r="D2794" s="4">
        <v>58764.054097250002</v>
      </c>
      <c r="E2794" s="3" t="s">
        <v>2937</v>
      </c>
      <c r="F2794" s="3" t="s">
        <v>2938</v>
      </c>
      <c r="G2794" s="3" t="s">
        <v>3039</v>
      </c>
      <c r="H2794" s="3" t="s">
        <v>3039</v>
      </c>
      <c r="I2794" s="3" t="s">
        <v>3953</v>
      </c>
      <c r="J2794" s="4">
        <v>48.547334999999997</v>
      </c>
      <c r="K2794" s="4">
        <v>23.48667</v>
      </c>
      <c r="L2794" s="4">
        <v>9.8022620000000007</v>
      </c>
      <c r="M2794" s="4">
        <v>2.4034010000000001</v>
      </c>
      <c r="N2794" s="4">
        <v>32.715614000000002</v>
      </c>
      <c r="O2794" s="4">
        <v>31.548055000000002</v>
      </c>
      <c r="P2794" s="4">
        <v>16.777902999999998</v>
      </c>
      <c r="Q2794" s="4">
        <v>20.667760000000001</v>
      </c>
      <c r="R2794" s="4">
        <v>38.095927000000003</v>
      </c>
      <c r="S2794" s="3" t="s">
        <v>7601</v>
      </c>
      <c r="T2794" s="4">
        <v>1206.6500000000001</v>
      </c>
      <c r="U2794" s="4">
        <v>58764.054097250002</v>
      </c>
      <c r="V2794" s="10">
        <v>60882.054097</v>
      </c>
      <c r="W2794" s="4">
        <v>0.67956739733974203</v>
      </c>
      <c r="X2794" s="4">
        <v>1227.6590000000001</v>
      </c>
      <c r="Y2794" s="4">
        <v>772.12750000000005</v>
      </c>
      <c r="Z2794" s="4">
        <v>32.715614000000002</v>
      </c>
      <c r="AA2794" s="10">
        <v>28.990120799100001</v>
      </c>
      <c r="AB2794" s="10">
        <v>30.965246248900002</v>
      </c>
      <c r="AC2794" s="4">
        <v>3.5956800000000002</v>
      </c>
      <c r="AD2794" s="4">
        <v>3.3977836826788002</v>
      </c>
      <c r="AE2794" s="4">
        <v>3.5438536241018999</v>
      </c>
      <c r="AF2794" s="4">
        <v>20.667760000000001</v>
      </c>
      <c r="AG2794" s="4">
        <v>20.1258225084656</v>
      </c>
      <c r="AH2794" s="4">
        <v>21.0388348641956</v>
      </c>
      <c r="AI2794" s="4">
        <v>16.777902999999998</v>
      </c>
      <c r="AJ2794" s="4">
        <v>20.336569000000001</v>
      </c>
    </row>
    <row r="2795" spans="1:36" hidden="1" x14ac:dyDescent="0.3">
      <c r="A2795" s="1" t="s">
        <v>2789</v>
      </c>
      <c r="B2795" s="2">
        <v>4056927</v>
      </c>
      <c r="C2795" s="3" t="s">
        <v>2936</v>
      </c>
      <c r="D2795" s="4">
        <v>836.83731551999995</v>
      </c>
      <c r="E2795" s="3" t="s">
        <v>2937</v>
      </c>
      <c r="F2795" s="3" t="s">
        <v>2938</v>
      </c>
      <c r="G2795" s="3" t="s">
        <v>3047</v>
      </c>
      <c r="H2795" s="3" t="s">
        <v>3104</v>
      </c>
      <c r="I2795" s="3" t="s">
        <v>3954</v>
      </c>
      <c r="J2795" s="4">
        <v>-10.931734000000001</v>
      </c>
      <c r="K2795" s="4">
        <v>1.6315789999999999</v>
      </c>
      <c r="L2795" s="4">
        <v>10.659026000000001</v>
      </c>
      <c r="M2795" s="4">
        <v>0.78288100000000005</v>
      </c>
      <c r="N2795" s="4" t="s">
        <v>2924</v>
      </c>
      <c r="O2795" s="4">
        <v>9.9280209999999993</v>
      </c>
      <c r="P2795" s="4">
        <v>4.17333</v>
      </c>
      <c r="Q2795" s="4" t="s">
        <v>2924</v>
      </c>
      <c r="R2795" s="4" t="s">
        <v>2924</v>
      </c>
      <c r="S2795" s="3" t="s">
        <v>7602</v>
      </c>
      <c r="T2795" s="4">
        <v>19.309999999999999</v>
      </c>
      <c r="U2795" s="4">
        <v>836.83731551999995</v>
      </c>
      <c r="V2795" s="10">
        <v>1186.3923150000001</v>
      </c>
      <c r="W2795" s="4">
        <v>1.65717244950803</v>
      </c>
      <c r="X2795" s="4">
        <v>30.07</v>
      </c>
      <c r="Y2795" s="4">
        <v>15.94</v>
      </c>
      <c r="Z2795" s="4" t="s">
        <v>2924</v>
      </c>
      <c r="AA2795" s="10">
        <v>23.972687771499999</v>
      </c>
      <c r="AB2795" s="10">
        <v>15.0211587528</v>
      </c>
      <c r="AC2795" s="4">
        <v>0.558033</v>
      </c>
      <c r="AD2795" s="4">
        <v>0.65451801585750002</v>
      </c>
      <c r="AE2795" s="4">
        <v>0.61027822648319996</v>
      </c>
      <c r="AF2795" s="4" t="s">
        <v>2924</v>
      </c>
      <c r="AG2795" s="4">
        <v>7.8322286346918997</v>
      </c>
      <c r="AH2795" s="4">
        <v>7.5024639910698001</v>
      </c>
      <c r="AI2795" s="4">
        <v>4.17333</v>
      </c>
      <c r="AJ2795" s="4" t="s">
        <v>2924</v>
      </c>
    </row>
    <row r="2796" spans="1:36" hidden="1" x14ac:dyDescent="0.3">
      <c r="A2796" s="1" t="s">
        <v>2790</v>
      </c>
      <c r="B2796" s="2">
        <v>102038</v>
      </c>
      <c r="C2796" s="3" t="s">
        <v>2919</v>
      </c>
      <c r="D2796" s="4">
        <v>3022.2465637999999</v>
      </c>
      <c r="E2796" s="3" t="s">
        <v>2930</v>
      </c>
      <c r="F2796" s="3" t="s">
        <v>2931</v>
      </c>
      <c r="G2796" s="3" t="s">
        <v>2931</v>
      </c>
      <c r="H2796" s="3" t="s">
        <v>2932</v>
      </c>
      <c r="I2796" s="3" t="s">
        <v>2933</v>
      </c>
      <c r="J2796" s="4">
        <v>38.052768999999998</v>
      </c>
      <c r="K2796" s="4">
        <v>5.4499009999999997</v>
      </c>
      <c r="L2796" s="4">
        <v>9.4256259999999994</v>
      </c>
      <c r="M2796" s="4">
        <v>0.514069</v>
      </c>
      <c r="N2796" s="4">
        <v>14.86</v>
      </c>
      <c r="O2796" s="4">
        <v>6.8962320000000004</v>
      </c>
      <c r="P2796" s="4">
        <v>1.117394</v>
      </c>
      <c r="Q2796" s="4" t="s">
        <v>2935</v>
      </c>
      <c r="R2796" s="4" t="s">
        <v>2935</v>
      </c>
      <c r="S2796" s="3" t="s">
        <v>7603</v>
      </c>
      <c r="T2796" s="4">
        <v>37.15</v>
      </c>
      <c r="U2796" s="4">
        <v>3022.2465637999999</v>
      </c>
      <c r="V2796" s="10" t="s">
        <v>2935</v>
      </c>
      <c r="W2796" s="4">
        <v>2.79946164199192</v>
      </c>
      <c r="X2796" s="4">
        <v>38.58</v>
      </c>
      <c r="Y2796" s="4">
        <v>25.785</v>
      </c>
      <c r="Z2796" s="4">
        <v>14.877853</v>
      </c>
      <c r="AA2796" s="10">
        <v>13.0694810905</v>
      </c>
      <c r="AB2796" s="10">
        <v>13.0694810905</v>
      </c>
      <c r="AC2796" s="4" t="s">
        <v>2935</v>
      </c>
      <c r="AD2796" s="4" t="s">
        <v>2935</v>
      </c>
      <c r="AE2796" s="4" t="s">
        <v>2935</v>
      </c>
      <c r="AF2796" s="4" t="s">
        <v>2935</v>
      </c>
      <c r="AG2796" s="4" t="s">
        <v>2935</v>
      </c>
      <c r="AH2796" s="4" t="s">
        <v>2935</v>
      </c>
      <c r="AI2796" s="4">
        <v>1.117394</v>
      </c>
      <c r="AJ2796" s="4">
        <v>1.339898</v>
      </c>
    </row>
    <row r="2797" spans="1:36" hidden="1" x14ac:dyDescent="0.3">
      <c r="A2797" s="1" t="s">
        <v>2791</v>
      </c>
      <c r="B2797" s="2">
        <v>4695380</v>
      </c>
      <c r="C2797" s="3" t="s">
        <v>2919</v>
      </c>
      <c r="D2797" s="4">
        <v>7487.5843457999999</v>
      </c>
      <c r="E2797" s="3" t="s">
        <v>3007</v>
      </c>
      <c r="F2797" s="3" t="s">
        <v>3075</v>
      </c>
      <c r="G2797" s="3" t="s">
        <v>3075</v>
      </c>
      <c r="H2797" s="3" t="s">
        <v>3595</v>
      </c>
      <c r="I2797" s="3" t="s">
        <v>3596</v>
      </c>
      <c r="J2797" s="4">
        <v>-58.465228000000003</v>
      </c>
      <c r="K2797" s="4">
        <v>-13.659022999999999</v>
      </c>
      <c r="L2797" s="4">
        <v>-10.996917</v>
      </c>
      <c r="M2797" s="4">
        <v>2.1226419999999999</v>
      </c>
      <c r="N2797" s="4" t="s">
        <v>2924</v>
      </c>
      <c r="O2797" s="4" t="s">
        <v>2924</v>
      </c>
      <c r="P2797" s="4">
        <v>0.71635400000000005</v>
      </c>
      <c r="Q2797" s="4">
        <v>5.4110469999999999</v>
      </c>
      <c r="R2797" s="4">
        <v>12.897271999999999</v>
      </c>
      <c r="S2797" s="3" t="s">
        <v>7604</v>
      </c>
      <c r="T2797" s="4">
        <v>8.66</v>
      </c>
      <c r="U2797" s="4">
        <v>7487.5843457999999</v>
      </c>
      <c r="V2797" s="10">
        <v>39960.584345000003</v>
      </c>
      <c r="W2797" s="4">
        <v>11.5473441108545</v>
      </c>
      <c r="X2797" s="4">
        <v>27.05</v>
      </c>
      <c r="Y2797" s="5" t="s">
        <v>3784</v>
      </c>
      <c r="Z2797" s="4" t="s">
        <v>2924</v>
      </c>
      <c r="AA2797" s="10">
        <v>5.4864296392999998</v>
      </c>
      <c r="AB2797" s="10">
        <v>5.4864296392999998</v>
      </c>
      <c r="AC2797" s="4">
        <v>0.27062900000000001</v>
      </c>
      <c r="AD2797" s="4">
        <v>0.26825877144499999</v>
      </c>
      <c r="AE2797" s="4">
        <v>0.26825877144499999</v>
      </c>
      <c r="AF2797" s="4">
        <v>5.4110469999999999</v>
      </c>
      <c r="AG2797" s="4">
        <v>12.197358414654699</v>
      </c>
      <c r="AH2797" s="4">
        <v>12.197358414654699</v>
      </c>
      <c r="AI2797" s="4">
        <v>0.71635400000000005</v>
      </c>
      <c r="AJ2797" s="4" t="s">
        <v>2924</v>
      </c>
    </row>
    <row r="2798" spans="1:36" hidden="1" x14ac:dyDescent="0.3">
      <c r="A2798" s="1" t="s">
        <v>2792</v>
      </c>
      <c r="B2798" s="2">
        <v>104019</v>
      </c>
      <c r="C2798" s="3" t="s">
        <v>2936</v>
      </c>
      <c r="D2798" s="4">
        <v>3663.3352877900002</v>
      </c>
      <c r="E2798" s="3" t="s">
        <v>2930</v>
      </c>
      <c r="F2798" s="3" t="s">
        <v>2954</v>
      </c>
      <c r="G2798" s="3" t="s">
        <v>2954</v>
      </c>
      <c r="H2798" s="3" t="s">
        <v>3493</v>
      </c>
      <c r="I2798" s="3" t="s">
        <v>3522</v>
      </c>
      <c r="J2798" s="4">
        <v>31.822600000000001</v>
      </c>
      <c r="K2798" s="4">
        <v>5.5658269999999996</v>
      </c>
      <c r="L2798" s="4">
        <v>-2.7693140000000001</v>
      </c>
      <c r="M2798" s="4">
        <v>1.753892</v>
      </c>
      <c r="N2798" s="4">
        <v>38.732596000000001</v>
      </c>
      <c r="O2798" s="4" t="s">
        <v>2924</v>
      </c>
      <c r="P2798" s="4">
        <v>2.1058659999999998</v>
      </c>
      <c r="Q2798" s="4" t="s">
        <v>2935</v>
      </c>
      <c r="R2798" s="4" t="s">
        <v>2935</v>
      </c>
      <c r="S2798" s="3" t="s">
        <v>7605</v>
      </c>
      <c r="T2798" s="4">
        <v>108.49</v>
      </c>
      <c r="U2798" s="4">
        <v>3663.3352877900002</v>
      </c>
      <c r="V2798" s="10" t="s">
        <v>2935</v>
      </c>
      <c r="W2798" s="4">
        <v>2.3965342427873502</v>
      </c>
      <c r="X2798" s="4">
        <v>118.19</v>
      </c>
      <c r="Y2798" s="4">
        <v>81.239999999999995</v>
      </c>
      <c r="Z2798" s="4">
        <v>38.732596000000001</v>
      </c>
      <c r="AA2798" s="10">
        <v>21.9171717171</v>
      </c>
      <c r="AB2798" s="10">
        <v>22.380608561100001</v>
      </c>
      <c r="AC2798" s="4" t="s">
        <v>2935</v>
      </c>
      <c r="AD2798" s="4" t="s">
        <v>2935</v>
      </c>
      <c r="AE2798" s="4" t="s">
        <v>2935</v>
      </c>
      <c r="AF2798" s="4" t="s">
        <v>2935</v>
      </c>
      <c r="AG2798" s="4" t="s">
        <v>2935</v>
      </c>
      <c r="AH2798" s="4" t="s">
        <v>2935</v>
      </c>
      <c r="AI2798" s="4">
        <v>2.1058659999999998</v>
      </c>
      <c r="AJ2798" s="4">
        <v>5.6490499999999999</v>
      </c>
    </row>
    <row r="2799" spans="1:36" hidden="1" x14ac:dyDescent="0.3">
      <c r="A2799" s="1" t="s">
        <v>2793</v>
      </c>
      <c r="B2799" s="2">
        <v>3005566</v>
      </c>
      <c r="C2799" s="3" t="s">
        <v>2936</v>
      </c>
      <c r="D2799" s="4">
        <v>726979.43617656</v>
      </c>
      <c r="E2799" s="3" t="s">
        <v>3007</v>
      </c>
      <c r="F2799" s="3" t="s">
        <v>3075</v>
      </c>
      <c r="G2799" s="3" t="s">
        <v>3075</v>
      </c>
      <c r="H2799" s="3" t="s">
        <v>3276</v>
      </c>
      <c r="I2799" s="3" t="s">
        <v>3470</v>
      </c>
      <c r="J2799" s="4">
        <v>73.856209000000007</v>
      </c>
      <c r="K2799" s="4">
        <v>19.661286</v>
      </c>
      <c r="L2799" s="4">
        <v>10.265789</v>
      </c>
      <c r="M2799" s="4">
        <v>7.347181</v>
      </c>
      <c r="N2799" s="4">
        <v>37.371901000000001</v>
      </c>
      <c r="O2799" s="4">
        <v>42.82197</v>
      </c>
      <c r="P2799" s="4">
        <v>8.2510720000000006</v>
      </c>
      <c r="Q2799" s="4">
        <v>17.372482999999999</v>
      </c>
      <c r="R2799" s="4">
        <v>57.011670000000002</v>
      </c>
      <c r="S2799" s="3" t="s">
        <v>7606</v>
      </c>
      <c r="T2799" s="4">
        <v>90.44</v>
      </c>
      <c r="U2799" s="4">
        <v>726979.43617656</v>
      </c>
      <c r="V2799" s="10">
        <v>785036.43617600005</v>
      </c>
      <c r="W2799" s="4">
        <v>0.91773551525873498</v>
      </c>
      <c r="X2799" s="4">
        <v>90.91</v>
      </c>
      <c r="Y2799" s="4">
        <v>49.846665999999999</v>
      </c>
      <c r="Z2799" s="4">
        <v>37.371901000000001</v>
      </c>
      <c r="AA2799" s="10">
        <v>34.181185985799999</v>
      </c>
      <c r="AB2799" s="10">
        <v>36.521493326799998</v>
      </c>
      <c r="AC2799" s="4">
        <v>1.165055</v>
      </c>
      <c r="AD2799" s="4">
        <v>1.1302311957880999</v>
      </c>
      <c r="AE2799" s="4">
        <v>1.1602051979565999</v>
      </c>
      <c r="AF2799" s="4">
        <v>17.372482999999999</v>
      </c>
      <c r="AG2799" s="4">
        <v>17.509760015319699</v>
      </c>
      <c r="AH2799" s="4">
        <v>18.5600218113116</v>
      </c>
      <c r="AI2799" s="4">
        <v>8.2510720000000006</v>
      </c>
      <c r="AJ2799" s="4">
        <v>12.082832</v>
      </c>
    </row>
    <row r="2800" spans="1:36" hidden="1" x14ac:dyDescent="0.3">
      <c r="A2800" s="1" t="s">
        <v>2794</v>
      </c>
      <c r="B2800" s="2">
        <v>4535191</v>
      </c>
      <c r="C2800" s="3" t="s">
        <v>2936</v>
      </c>
      <c r="D2800" s="4">
        <v>2780.9862443100001</v>
      </c>
      <c r="E2800" s="3" t="s">
        <v>2925</v>
      </c>
      <c r="F2800" s="3" t="s">
        <v>2926</v>
      </c>
      <c r="G2800" s="3" t="s">
        <v>2927</v>
      </c>
      <c r="H2800" s="3" t="s">
        <v>2928</v>
      </c>
      <c r="I2800" s="3" t="s">
        <v>3750</v>
      </c>
      <c r="J2800" s="4">
        <v>117.60828600000001</v>
      </c>
      <c r="K2800" s="4">
        <v>66.738816999999997</v>
      </c>
      <c r="L2800" s="4">
        <v>29.758562999999999</v>
      </c>
      <c r="M2800" s="4">
        <v>7.7389279999999996</v>
      </c>
      <c r="N2800" s="4" t="s">
        <v>2924</v>
      </c>
      <c r="O2800" s="4">
        <v>84.652015000000006</v>
      </c>
      <c r="P2800" s="4">
        <v>8.2535710000000009</v>
      </c>
      <c r="Q2800" s="4">
        <v>74.202516000000003</v>
      </c>
      <c r="R2800" s="4">
        <v>84.452158999999995</v>
      </c>
      <c r="S2800" s="3" t="s">
        <v>7607</v>
      </c>
      <c r="T2800" s="4">
        <v>23.11</v>
      </c>
      <c r="U2800" s="4">
        <v>2780.9862443100001</v>
      </c>
      <c r="V2800" s="10">
        <v>2726.126244</v>
      </c>
      <c r="W2800" s="4" t="s">
        <v>2935</v>
      </c>
      <c r="X2800" s="4">
        <v>23.83</v>
      </c>
      <c r="Y2800" s="5" t="s">
        <v>6562</v>
      </c>
      <c r="Z2800" s="4" t="s">
        <v>2924</v>
      </c>
      <c r="AA2800" s="10">
        <v>79.662185453199996</v>
      </c>
      <c r="AB2800" s="10">
        <v>98.491305830200005</v>
      </c>
      <c r="AC2800" s="4">
        <v>3.6714169999999999</v>
      </c>
      <c r="AD2800" s="4">
        <v>3.2224011568901001</v>
      </c>
      <c r="AE2800" s="4">
        <v>3.5526500695132999</v>
      </c>
      <c r="AF2800" s="4">
        <v>74.202516000000003</v>
      </c>
      <c r="AG2800" s="4">
        <v>31.4091917058687</v>
      </c>
      <c r="AH2800" s="4">
        <v>37.475477367495699</v>
      </c>
      <c r="AI2800" s="4">
        <v>8.2535710000000009</v>
      </c>
      <c r="AJ2800" s="4">
        <v>8.2535710000000009</v>
      </c>
    </row>
    <row r="2801" spans="1:36" hidden="1" x14ac:dyDescent="0.3">
      <c r="A2801" s="1" t="s">
        <v>2795</v>
      </c>
      <c r="B2801" s="2">
        <v>4216584</v>
      </c>
      <c r="C2801" s="3" t="s">
        <v>2919</v>
      </c>
      <c r="D2801" s="4">
        <v>24801.499130669999</v>
      </c>
      <c r="E2801" s="3" t="s">
        <v>3107</v>
      </c>
      <c r="F2801" s="3" t="s">
        <v>3108</v>
      </c>
      <c r="G2801" s="3" t="s">
        <v>3212</v>
      </c>
      <c r="H2801" s="3" t="s">
        <v>3213</v>
      </c>
      <c r="I2801" s="3" t="s">
        <v>3546</v>
      </c>
      <c r="J2801" s="4">
        <v>-6.8202769999999999</v>
      </c>
      <c r="K2801" s="4">
        <v>34.799999999999997</v>
      </c>
      <c r="L2801" s="4">
        <v>34.262948000000002</v>
      </c>
      <c r="M2801" s="4">
        <v>9.6529279999999993</v>
      </c>
      <c r="N2801" s="4" t="s">
        <v>2924</v>
      </c>
      <c r="O2801" s="4">
        <v>4.6589859999999996</v>
      </c>
      <c r="P2801" s="4">
        <v>0.70625199999999999</v>
      </c>
      <c r="Q2801" s="4">
        <v>8.2681559999999994</v>
      </c>
      <c r="R2801" s="4">
        <v>2.9092570000000002</v>
      </c>
      <c r="S2801" s="3" t="s">
        <v>7608</v>
      </c>
      <c r="T2801" s="5" t="s">
        <v>4145</v>
      </c>
      <c r="U2801" s="4">
        <v>24801.499130669999</v>
      </c>
      <c r="V2801" s="10">
        <v>62730.499129999997</v>
      </c>
      <c r="W2801" s="4" t="s">
        <v>2935</v>
      </c>
      <c r="X2801" s="5" t="s">
        <v>4903</v>
      </c>
      <c r="Y2801" s="4">
        <v>6.64</v>
      </c>
      <c r="Z2801" s="4" t="s">
        <v>2924</v>
      </c>
      <c r="AA2801" s="10">
        <v>31.329408118900002</v>
      </c>
      <c r="AB2801" s="10" t="s">
        <v>2924</v>
      </c>
      <c r="AC2801" s="4">
        <v>1.5849839999999999</v>
      </c>
      <c r="AD2801" s="4">
        <v>1.5852944698575999</v>
      </c>
      <c r="AE2801" s="4">
        <v>1.5847328756387</v>
      </c>
      <c r="AF2801" s="4">
        <v>8.2681559999999994</v>
      </c>
      <c r="AG2801" s="4">
        <v>6.5919346875929996</v>
      </c>
      <c r="AH2801" s="4">
        <v>6.9584806911805996</v>
      </c>
      <c r="AI2801" s="4">
        <v>0.70625199999999999</v>
      </c>
      <c r="AJ2801" s="4" t="s">
        <v>2924</v>
      </c>
    </row>
    <row r="2802" spans="1:36" hidden="1" x14ac:dyDescent="0.3">
      <c r="A2802" s="1" t="s">
        <v>2796</v>
      </c>
      <c r="B2802" s="2">
        <v>4121664</v>
      </c>
      <c r="C2802" s="3" t="s">
        <v>2919</v>
      </c>
      <c r="D2802" s="4">
        <v>16495.71591395</v>
      </c>
      <c r="E2802" s="3" t="s">
        <v>3107</v>
      </c>
      <c r="F2802" s="3" t="s">
        <v>3108</v>
      </c>
      <c r="G2802" s="3" t="s">
        <v>3212</v>
      </c>
      <c r="H2802" s="3" t="s">
        <v>3213</v>
      </c>
      <c r="I2802" s="3" t="s">
        <v>3955</v>
      </c>
      <c r="J2802" s="4">
        <v>-4.4117649999999999</v>
      </c>
      <c r="K2802" s="4">
        <v>10.055287</v>
      </c>
      <c r="L2802" s="4">
        <v>0.15723300000000001</v>
      </c>
      <c r="M2802" s="4">
        <v>-3.2503039999999999</v>
      </c>
      <c r="N2802" s="4">
        <v>37.916666999999997</v>
      </c>
      <c r="O2802" s="4">
        <v>25.852273</v>
      </c>
      <c r="P2802" s="4">
        <v>31.85</v>
      </c>
      <c r="Q2802" s="4">
        <v>14.886556000000001</v>
      </c>
      <c r="R2802" s="4">
        <v>19.448333999999999</v>
      </c>
      <c r="S2802" s="3" t="s">
        <v>7609</v>
      </c>
      <c r="T2802" s="4">
        <v>31.85</v>
      </c>
      <c r="U2802" s="4">
        <v>16495.71591395</v>
      </c>
      <c r="V2802" s="10">
        <v>20245.715913</v>
      </c>
      <c r="W2802" s="4">
        <v>2.26059654631083</v>
      </c>
      <c r="X2802" s="4">
        <v>38.049999999999997</v>
      </c>
      <c r="Y2802" s="4">
        <v>27.06</v>
      </c>
      <c r="Z2802" s="4">
        <v>37.916666999999997</v>
      </c>
      <c r="AA2802" s="10">
        <v>21.390194761499998</v>
      </c>
      <c r="AB2802" s="10">
        <v>21.390194761499998</v>
      </c>
      <c r="AC2802" s="4">
        <v>3.1505939999999999</v>
      </c>
      <c r="AD2802" s="4">
        <v>3.0675924484819999</v>
      </c>
      <c r="AE2802" s="4">
        <v>3.0675924484819999</v>
      </c>
      <c r="AF2802" s="4">
        <v>14.886556000000001</v>
      </c>
      <c r="AG2802" s="4">
        <v>13.489439313841499</v>
      </c>
      <c r="AH2802" s="4">
        <v>13.489439313841499</v>
      </c>
      <c r="AI2802" s="4">
        <v>31.85</v>
      </c>
      <c r="AJ2802" s="4" t="s">
        <v>2924</v>
      </c>
    </row>
    <row r="2803" spans="1:36" hidden="1" x14ac:dyDescent="0.3">
      <c r="A2803" s="1" t="s">
        <v>2797</v>
      </c>
      <c r="B2803" s="2">
        <v>4641273</v>
      </c>
      <c r="C2803" s="3" t="s">
        <v>2936</v>
      </c>
      <c r="D2803" s="4">
        <v>3675.9314239099999</v>
      </c>
      <c r="E2803" s="3" t="s">
        <v>3033</v>
      </c>
      <c r="F2803" s="3" t="s">
        <v>3033</v>
      </c>
      <c r="G2803" s="3" t="s">
        <v>3054</v>
      </c>
      <c r="H2803" s="3" t="s">
        <v>3084</v>
      </c>
      <c r="I2803" s="3" t="s">
        <v>3101</v>
      </c>
      <c r="J2803" s="4">
        <v>27.047550000000001</v>
      </c>
      <c r="K2803" s="4">
        <v>21.385386</v>
      </c>
      <c r="L2803" s="4">
        <v>14.839026</v>
      </c>
      <c r="M2803" s="4">
        <v>7.184259</v>
      </c>
      <c r="N2803" s="4">
        <v>9.6817309999999992</v>
      </c>
      <c r="O2803" s="4">
        <v>71.924257999999995</v>
      </c>
      <c r="P2803" s="4">
        <v>1.761506</v>
      </c>
      <c r="Q2803" s="4">
        <v>6.0385850000000003</v>
      </c>
      <c r="R2803" s="4" t="s">
        <v>2924</v>
      </c>
      <c r="S2803" s="3" t="s">
        <v>7610</v>
      </c>
      <c r="T2803" s="4">
        <v>70.27</v>
      </c>
      <c r="U2803" s="4">
        <v>3675.9314239099999</v>
      </c>
      <c r="V2803" s="10">
        <v>3253.7584230000002</v>
      </c>
      <c r="W2803" s="4">
        <v>0.45538636687064199</v>
      </c>
      <c r="X2803" s="4">
        <v>75.53</v>
      </c>
      <c r="Y2803" s="4">
        <v>50.6</v>
      </c>
      <c r="Z2803" s="4">
        <v>9.6817309999999992</v>
      </c>
      <c r="AA2803" s="10">
        <v>16.8788431975</v>
      </c>
      <c r="AB2803" s="10">
        <v>13.069719429699999</v>
      </c>
      <c r="AC2803" s="4">
        <v>2.0428440000000001</v>
      </c>
      <c r="AD2803" s="4">
        <v>2.2846775040791001</v>
      </c>
      <c r="AE2803" s="4">
        <v>2.1202414902376998</v>
      </c>
      <c r="AF2803" s="4">
        <v>6.0385850000000003</v>
      </c>
      <c r="AG2803" s="4">
        <v>7.8521542973585996</v>
      </c>
      <c r="AH2803" s="4">
        <v>6.9149602735364999</v>
      </c>
      <c r="AI2803" s="4">
        <v>1.761506</v>
      </c>
      <c r="AJ2803" s="4">
        <v>1.761506</v>
      </c>
    </row>
    <row r="2804" spans="1:36" hidden="1" x14ac:dyDescent="0.3">
      <c r="A2804" s="1" t="s">
        <v>2798</v>
      </c>
      <c r="B2804" s="2">
        <v>100491</v>
      </c>
      <c r="C2804" s="3" t="s">
        <v>2919</v>
      </c>
      <c r="D2804" s="4">
        <v>638.39622555000005</v>
      </c>
      <c r="E2804" s="3" t="s">
        <v>2930</v>
      </c>
      <c r="F2804" s="3" t="s">
        <v>2931</v>
      </c>
      <c r="G2804" s="3" t="s">
        <v>2931</v>
      </c>
      <c r="H2804" s="3" t="s">
        <v>2932</v>
      </c>
      <c r="I2804" s="3" t="s">
        <v>2933</v>
      </c>
      <c r="J2804" s="4">
        <v>40.957045999999998</v>
      </c>
      <c r="K2804" s="4">
        <v>23.792190999999999</v>
      </c>
      <c r="L2804" s="4">
        <v>8.5606500000000008</v>
      </c>
      <c r="M2804" s="4">
        <v>-2.4002089999999998</v>
      </c>
      <c r="N2804" s="4">
        <v>14.0112359550562</v>
      </c>
      <c r="O2804" s="4">
        <v>14.026997</v>
      </c>
      <c r="P2804" s="4">
        <v>1.270634</v>
      </c>
      <c r="Q2804" s="4" t="s">
        <v>2935</v>
      </c>
      <c r="R2804" s="4" t="s">
        <v>2935</v>
      </c>
      <c r="S2804" s="3" t="s">
        <v>7611</v>
      </c>
      <c r="T2804" s="4">
        <v>37.409999999999997</v>
      </c>
      <c r="U2804" s="4">
        <v>638.39622555000005</v>
      </c>
      <c r="V2804" s="10" t="s">
        <v>2935</v>
      </c>
      <c r="W2804" s="4">
        <v>5.98770382250735</v>
      </c>
      <c r="X2804" s="4">
        <v>40.590000000000003</v>
      </c>
      <c r="Y2804" s="4">
        <v>24.11</v>
      </c>
      <c r="Z2804" s="4">
        <v>14.011236</v>
      </c>
      <c r="AA2804" s="10">
        <v>15.2488484897</v>
      </c>
      <c r="AB2804" s="10">
        <v>15.652719665199999</v>
      </c>
      <c r="AC2804" s="4" t="s">
        <v>2935</v>
      </c>
      <c r="AD2804" s="4" t="s">
        <v>2935</v>
      </c>
      <c r="AE2804" s="4" t="s">
        <v>2935</v>
      </c>
      <c r="AF2804" s="4" t="s">
        <v>2935</v>
      </c>
      <c r="AG2804" s="4" t="s">
        <v>2935</v>
      </c>
      <c r="AH2804" s="4" t="s">
        <v>2935</v>
      </c>
      <c r="AI2804" s="4">
        <v>1.270634</v>
      </c>
      <c r="AJ2804" s="4">
        <v>1.4662539999999999</v>
      </c>
    </row>
    <row r="2805" spans="1:36" hidden="1" x14ac:dyDescent="0.3">
      <c r="A2805" s="1" t="s">
        <v>2799</v>
      </c>
      <c r="B2805" s="2">
        <v>4173015</v>
      </c>
      <c r="C2805" s="3" t="s">
        <v>2936</v>
      </c>
      <c r="D2805" s="4">
        <v>48998.444784270003</v>
      </c>
      <c r="E2805" s="3" t="s">
        <v>2937</v>
      </c>
      <c r="F2805" s="3" t="s">
        <v>2967</v>
      </c>
      <c r="G2805" s="3" t="s">
        <v>2968</v>
      </c>
      <c r="H2805" s="3" t="s">
        <v>2969</v>
      </c>
      <c r="I2805" s="3" t="s">
        <v>3956</v>
      </c>
      <c r="J2805" s="4">
        <v>42.427424999999999</v>
      </c>
      <c r="K2805" s="4">
        <v>2.921726</v>
      </c>
      <c r="L2805" s="4">
        <v>4.6980979999999999</v>
      </c>
      <c r="M2805" s="4">
        <v>3.47139</v>
      </c>
      <c r="N2805" s="4">
        <v>52.147762</v>
      </c>
      <c r="O2805" s="4">
        <v>39.539774999999999</v>
      </c>
      <c r="P2805" s="4">
        <v>5.9297310000000003</v>
      </c>
      <c r="Q2805" s="4">
        <v>21.400815000000001</v>
      </c>
      <c r="R2805" s="4">
        <v>49.991576999999999</v>
      </c>
      <c r="S2805" s="3" t="s">
        <v>7612</v>
      </c>
      <c r="T2805" s="4">
        <v>189.87</v>
      </c>
      <c r="U2805" s="4">
        <v>48998.444784270003</v>
      </c>
      <c r="V2805" s="10">
        <v>57371.626784</v>
      </c>
      <c r="W2805" s="4">
        <v>0.66361194501500997</v>
      </c>
      <c r="X2805" s="4">
        <v>190.77500000000001</v>
      </c>
      <c r="Y2805" s="4">
        <v>132.15</v>
      </c>
      <c r="Z2805" s="4">
        <v>52.147762</v>
      </c>
      <c r="AA2805" s="10">
        <v>36.523294733100002</v>
      </c>
      <c r="AB2805" s="10">
        <v>39.337354015400003</v>
      </c>
      <c r="AC2805" s="4">
        <v>6.5982950000000002</v>
      </c>
      <c r="AD2805" s="4">
        <v>6.0739653315681998</v>
      </c>
      <c r="AE2805" s="4">
        <v>6.4412061498120003</v>
      </c>
      <c r="AF2805" s="4">
        <v>21.400815000000001</v>
      </c>
      <c r="AG2805" s="4">
        <v>18.382346444954401</v>
      </c>
      <c r="AH2805" s="4">
        <v>19.7090710246272</v>
      </c>
      <c r="AI2805" s="4">
        <v>5.9297310000000003</v>
      </c>
      <c r="AJ2805" s="4" t="s">
        <v>2924</v>
      </c>
    </row>
    <row r="2806" spans="1:36" hidden="1" x14ac:dyDescent="0.3">
      <c r="A2806" s="1" t="s">
        <v>2800</v>
      </c>
      <c r="B2806" s="2">
        <v>4063852</v>
      </c>
      <c r="C2806" s="3" t="s">
        <v>2936</v>
      </c>
      <c r="D2806" s="4">
        <v>90070.441055810006</v>
      </c>
      <c r="E2806" s="3" t="s">
        <v>2937</v>
      </c>
      <c r="F2806" s="3" t="s">
        <v>2967</v>
      </c>
      <c r="G2806" s="3" t="s">
        <v>2968</v>
      </c>
      <c r="H2806" s="3" t="s">
        <v>2969</v>
      </c>
      <c r="I2806" s="3" t="s">
        <v>3957</v>
      </c>
      <c r="J2806" s="4">
        <v>30.463345</v>
      </c>
      <c r="K2806" s="4">
        <v>6.8008759999999997</v>
      </c>
      <c r="L2806" s="4">
        <v>6.330254</v>
      </c>
      <c r="M2806" s="4">
        <v>2.987609</v>
      </c>
      <c r="N2806" s="4">
        <v>34.276767999999997</v>
      </c>
      <c r="O2806" s="4">
        <v>42.859053000000003</v>
      </c>
      <c r="P2806" s="4">
        <v>11.288228999999999</v>
      </c>
      <c r="Q2806" s="4">
        <v>16.186489999999999</v>
      </c>
      <c r="R2806" s="4">
        <v>62.856895999999999</v>
      </c>
      <c r="S2806" s="3" t="s">
        <v>7613</v>
      </c>
      <c r="T2806" s="4">
        <v>224.41</v>
      </c>
      <c r="U2806" s="4">
        <v>90070.441055810006</v>
      </c>
      <c r="V2806" s="10">
        <v>106102.441055</v>
      </c>
      <c r="W2806" s="4">
        <v>1.3368388217993801</v>
      </c>
      <c r="X2806" s="4">
        <v>226.84</v>
      </c>
      <c r="Y2806" s="4">
        <v>168.73</v>
      </c>
      <c r="Z2806" s="4">
        <v>34.276767999999997</v>
      </c>
      <c r="AA2806" s="10">
        <v>28.705373703199999</v>
      </c>
      <c r="AB2806" s="10">
        <v>30.663094019700001</v>
      </c>
      <c r="AC2806" s="4">
        <v>4.9610719999999997</v>
      </c>
      <c r="AD2806" s="4">
        <v>4.2533768772493996</v>
      </c>
      <c r="AE2806" s="4">
        <v>4.8058487244307004</v>
      </c>
      <c r="AF2806" s="4">
        <v>16.186489999999999</v>
      </c>
      <c r="AG2806" s="4">
        <v>14.661939392364101</v>
      </c>
      <c r="AH2806" s="4">
        <v>16.166567547013202</v>
      </c>
      <c r="AI2806" s="4">
        <v>11.288228999999999</v>
      </c>
      <c r="AJ2806" s="4" t="s">
        <v>2924</v>
      </c>
    </row>
    <row r="2807" spans="1:36" hidden="1" x14ac:dyDescent="0.3">
      <c r="A2807" s="1" t="s">
        <v>2801</v>
      </c>
      <c r="B2807" s="2">
        <v>4337758</v>
      </c>
      <c r="C2807" s="3" t="s">
        <v>2936</v>
      </c>
      <c r="D2807" s="4">
        <v>22175.21970378</v>
      </c>
      <c r="E2807" s="3" t="s">
        <v>2920</v>
      </c>
      <c r="F2807" s="3" t="s">
        <v>2921</v>
      </c>
      <c r="G2807" s="3" t="s">
        <v>2922</v>
      </c>
      <c r="H2807" s="3" t="s">
        <v>2922</v>
      </c>
      <c r="I2807" s="3" t="s">
        <v>3050</v>
      </c>
      <c r="J2807" s="4">
        <v>33.196618999999998</v>
      </c>
      <c r="K2807" s="4">
        <v>11.122021</v>
      </c>
      <c r="L2807" s="4">
        <v>10.028577</v>
      </c>
      <c r="M2807" s="4">
        <v>4.1873570000000004</v>
      </c>
      <c r="N2807" s="4">
        <v>35.650056999999997</v>
      </c>
      <c r="O2807" s="4">
        <v>35.690939999999998</v>
      </c>
      <c r="P2807" s="4">
        <v>13.830685000000001</v>
      </c>
      <c r="Q2807" s="4">
        <v>22.696194999999999</v>
      </c>
      <c r="R2807" s="4">
        <v>33.458894999999998</v>
      </c>
      <c r="S2807" s="3" t="s">
        <v>7614</v>
      </c>
      <c r="T2807" s="4">
        <v>373.47</v>
      </c>
      <c r="U2807" s="4">
        <v>22175.21970378</v>
      </c>
      <c r="V2807" s="10">
        <v>23775.058702999999</v>
      </c>
      <c r="W2807" s="4" t="s">
        <v>2935</v>
      </c>
      <c r="X2807" s="4">
        <v>393.38</v>
      </c>
      <c r="Y2807" s="5" t="s">
        <v>7615</v>
      </c>
      <c r="Z2807" s="4">
        <v>35.650056999999997</v>
      </c>
      <c r="AA2807" s="10">
        <v>29.538498042400001</v>
      </c>
      <c r="AB2807" s="10">
        <v>31.647478929599998</v>
      </c>
      <c r="AC2807" s="4">
        <v>8.1837710000000001</v>
      </c>
      <c r="AD2807" s="4">
        <v>7.7414332836786999</v>
      </c>
      <c r="AE2807" s="4">
        <v>8.0795912513104007</v>
      </c>
      <c r="AF2807" s="4">
        <v>22.696194999999999</v>
      </c>
      <c r="AG2807" s="4">
        <v>21.164470006036399</v>
      </c>
      <c r="AH2807" s="4">
        <v>22.175865458465701</v>
      </c>
      <c r="AI2807" s="4">
        <v>13.830685000000001</v>
      </c>
      <c r="AJ2807" s="4" t="s">
        <v>2924</v>
      </c>
    </row>
    <row r="2808" spans="1:36" hidden="1" x14ac:dyDescent="0.3">
      <c r="A2808" s="1" t="s">
        <v>2802</v>
      </c>
      <c r="B2808" s="2">
        <v>4021623</v>
      </c>
      <c r="C2808" s="3" t="s">
        <v>2936</v>
      </c>
      <c r="D2808" s="4">
        <v>20775.190042179998</v>
      </c>
      <c r="E2808" s="3" t="s">
        <v>2937</v>
      </c>
      <c r="F2808" s="3" t="s">
        <v>2938</v>
      </c>
      <c r="G2808" s="3" t="s">
        <v>3039</v>
      </c>
      <c r="H2808" s="3" t="s">
        <v>3039</v>
      </c>
      <c r="I2808" s="3" t="s">
        <v>3416</v>
      </c>
      <c r="J2808" s="4">
        <v>40.371428999999999</v>
      </c>
      <c r="K2808" s="4">
        <v>15.914504000000001</v>
      </c>
      <c r="L2808" s="4">
        <v>14.443963</v>
      </c>
      <c r="M2808" s="4">
        <v>6.5387719999999998</v>
      </c>
      <c r="N2808" s="4">
        <v>42.590972000000001</v>
      </c>
      <c r="O2808" s="4">
        <v>31.194265000000001</v>
      </c>
      <c r="P2808" s="4">
        <v>7.7456509999999996</v>
      </c>
      <c r="Q2808" s="4">
        <v>22.900295</v>
      </c>
      <c r="R2808" s="4">
        <v>41.336114999999999</v>
      </c>
      <c r="S2808" s="3" t="s">
        <v>7616</v>
      </c>
      <c r="T2808" s="4">
        <v>554.79</v>
      </c>
      <c r="U2808" s="4">
        <v>20775.190042179998</v>
      </c>
      <c r="V2808" s="10">
        <v>21119.024042000001</v>
      </c>
      <c r="W2808" s="4">
        <v>1.9466825285243099</v>
      </c>
      <c r="X2808" s="4">
        <v>555.41999999999996</v>
      </c>
      <c r="Y2808" s="4">
        <v>373.33</v>
      </c>
      <c r="Z2808" s="4">
        <v>42.590972000000001</v>
      </c>
      <c r="AA2808" s="10">
        <v>38.740695222200003</v>
      </c>
      <c r="AB2808" s="10">
        <v>42.393551907000003</v>
      </c>
      <c r="AC2808" s="4">
        <v>2.8281049999999999</v>
      </c>
      <c r="AD2808" s="4">
        <v>2.6621688441386002</v>
      </c>
      <c r="AE2808" s="4">
        <v>2.8080106585309998</v>
      </c>
      <c r="AF2808" s="4">
        <v>22.900295</v>
      </c>
      <c r="AG2808" s="4">
        <v>23.729283156014699</v>
      </c>
      <c r="AH2808" s="4">
        <v>26.034200364865502</v>
      </c>
      <c r="AI2808" s="4">
        <v>7.7456509999999996</v>
      </c>
      <c r="AJ2808" s="4">
        <v>10.309590999999999</v>
      </c>
    </row>
    <row r="2809" spans="1:36" hidden="1" x14ac:dyDescent="0.3">
      <c r="A2809" s="1" t="s">
        <v>2803</v>
      </c>
      <c r="B2809" s="2">
        <v>4992863</v>
      </c>
      <c r="C2809" s="3" t="s">
        <v>2936</v>
      </c>
      <c r="D2809" s="4">
        <v>7172.3379953499998</v>
      </c>
      <c r="E2809" s="3" t="s">
        <v>2937</v>
      </c>
      <c r="F2809" s="3" t="s">
        <v>2938</v>
      </c>
      <c r="G2809" s="3" t="s">
        <v>3047</v>
      </c>
      <c r="H2809" s="3" t="s">
        <v>3071</v>
      </c>
      <c r="I2809" s="3" t="s">
        <v>3536</v>
      </c>
      <c r="J2809" s="4">
        <v>9.730226</v>
      </c>
      <c r="K2809" s="4">
        <v>15.304646</v>
      </c>
      <c r="L2809" s="4">
        <v>7.2044240000000004</v>
      </c>
      <c r="M2809" s="4">
        <v>1.9666380000000001</v>
      </c>
      <c r="N2809" s="4">
        <v>25.799759999999999</v>
      </c>
      <c r="O2809" s="4">
        <v>24.211770000000001</v>
      </c>
      <c r="P2809" s="4">
        <v>4.2469159999999997</v>
      </c>
      <c r="Q2809" s="4">
        <v>15.228303</v>
      </c>
      <c r="R2809" s="4">
        <v>29.646725</v>
      </c>
      <c r="S2809" s="3" t="s">
        <v>7617</v>
      </c>
      <c r="T2809" s="4">
        <v>215.17</v>
      </c>
      <c r="U2809" s="4">
        <v>7172.3379953499998</v>
      </c>
      <c r="V2809" s="10">
        <v>7079.637995</v>
      </c>
      <c r="W2809" s="4">
        <v>0.79936794162754998</v>
      </c>
      <c r="X2809" s="4">
        <v>219.52</v>
      </c>
      <c r="Y2809" s="4">
        <v>175.37</v>
      </c>
      <c r="Z2809" s="4">
        <v>25.799759999999999</v>
      </c>
      <c r="AA2809" s="10">
        <v>24.643241633599999</v>
      </c>
      <c r="AB2809" s="10">
        <v>24.618993135</v>
      </c>
      <c r="AC2809" s="4">
        <v>3.1335540000000002</v>
      </c>
      <c r="AD2809" s="4">
        <v>3.1366254055281</v>
      </c>
      <c r="AE2809" s="4">
        <v>3.1469503767048002</v>
      </c>
      <c r="AF2809" s="4">
        <v>15.228303</v>
      </c>
      <c r="AG2809" s="4">
        <v>15.6334026825023</v>
      </c>
      <c r="AH2809" s="4">
        <v>15.693469575722601</v>
      </c>
      <c r="AI2809" s="4">
        <v>4.2469159999999997</v>
      </c>
      <c r="AJ2809" s="4">
        <v>9.9344380000000001</v>
      </c>
    </row>
    <row r="2810" spans="1:36" hidden="1" x14ac:dyDescent="0.3">
      <c r="A2810" s="1" t="s">
        <v>2804</v>
      </c>
      <c r="B2810" s="2">
        <v>4811305</v>
      </c>
      <c r="C2810" s="3" t="s">
        <v>2941</v>
      </c>
      <c r="D2810" s="4">
        <v>2176.4571179</v>
      </c>
      <c r="E2810" s="3" t="s">
        <v>2920</v>
      </c>
      <c r="F2810" s="3" t="s">
        <v>2921</v>
      </c>
      <c r="G2810" s="3" t="s">
        <v>3114</v>
      </c>
      <c r="H2810" s="3" t="s">
        <v>3114</v>
      </c>
      <c r="I2810" s="3" t="s">
        <v>3051</v>
      </c>
      <c r="J2810" s="4">
        <v>168.73822999999999</v>
      </c>
      <c r="K2810" s="4">
        <v>158.51449299999999</v>
      </c>
      <c r="L2810" s="4">
        <v>-3.7761300000000002</v>
      </c>
      <c r="M2810" s="4">
        <v>4.3891730000000004</v>
      </c>
      <c r="N2810" s="4" t="s">
        <v>2924</v>
      </c>
      <c r="O2810" s="4" t="s">
        <v>2924</v>
      </c>
      <c r="P2810" s="4">
        <v>14.958071</v>
      </c>
      <c r="Q2810" s="4" t="s">
        <v>2924</v>
      </c>
      <c r="R2810" s="4" t="s">
        <v>2924</v>
      </c>
      <c r="S2810" s="3" t="s">
        <v>7618</v>
      </c>
      <c r="T2810" s="4">
        <v>14.27</v>
      </c>
      <c r="U2810" s="4">
        <v>2176.4571179</v>
      </c>
      <c r="V2810" s="10">
        <v>1900.5531169999999</v>
      </c>
      <c r="W2810" s="4" t="s">
        <v>2935</v>
      </c>
      <c r="X2810" s="4">
        <v>16.734999999999999</v>
      </c>
      <c r="Y2810" s="5" t="s">
        <v>7619</v>
      </c>
      <c r="Z2810" s="4" t="s">
        <v>2924</v>
      </c>
      <c r="AA2810" s="10" t="s">
        <v>2924</v>
      </c>
      <c r="AB2810" s="10" t="s">
        <v>2924</v>
      </c>
      <c r="AC2810" s="4">
        <v>35.451466000000003</v>
      </c>
      <c r="AD2810" s="4">
        <v>24.495578120730599</v>
      </c>
      <c r="AE2810" s="4">
        <v>37.221548627747097</v>
      </c>
      <c r="AF2810" s="4" t="s">
        <v>2924</v>
      </c>
      <c r="AG2810" s="4" t="s">
        <v>2924</v>
      </c>
      <c r="AH2810" s="4" t="s">
        <v>2924</v>
      </c>
      <c r="AI2810" s="4">
        <v>14.958071</v>
      </c>
      <c r="AJ2810" s="4">
        <v>14.958071</v>
      </c>
    </row>
    <row r="2811" spans="1:36" hidden="1" x14ac:dyDescent="0.3">
      <c r="A2811" s="1" t="s">
        <v>2805</v>
      </c>
      <c r="B2811" s="2">
        <v>4647961</v>
      </c>
      <c r="C2811" s="3" t="s">
        <v>2936</v>
      </c>
      <c r="D2811" s="4">
        <v>5517.7776938200004</v>
      </c>
      <c r="E2811" s="3" t="s">
        <v>2925</v>
      </c>
      <c r="F2811" s="3" t="s">
        <v>2926</v>
      </c>
      <c r="G2811" s="3" t="s">
        <v>2927</v>
      </c>
      <c r="H2811" s="3" t="s">
        <v>3190</v>
      </c>
      <c r="I2811" s="3" t="s">
        <v>3191</v>
      </c>
      <c r="J2811" s="4">
        <v>-10.344125</v>
      </c>
      <c r="K2811" s="4">
        <v>5.3853520000000001</v>
      </c>
      <c r="L2811" s="4">
        <v>-8.0601380000000002</v>
      </c>
      <c r="M2811" s="4">
        <v>15.201465000000001</v>
      </c>
      <c r="N2811" s="4" t="s">
        <v>2924</v>
      </c>
      <c r="O2811" s="4">
        <v>123.67977500000001</v>
      </c>
      <c r="P2811" s="4" t="s">
        <v>2924</v>
      </c>
      <c r="Q2811" s="4" t="s">
        <v>2924</v>
      </c>
      <c r="R2811" s="4">
        <v>22.844719999999999</v>
      </c>
      <c r="S2811" s="3" t="s">
        <v>7620</v>
      </c>
      <c r="T2811" s="4">
        <v>44.03</v>
      </c>
      <c r="U2811" s="4">
        <v>5517.7776938200004</v>
      </c>
      <c r="V2811" s="10">
        <v>8289.777693</v>
      </c>
      <c r="W2811" s="4" t="s">
        <v>2935</v>
      </c>
      <c r="X2811" s="4">
        <v>76.174999999999997</v>
      </c>
      <c r="Y2811" s="4">
        <v>37.35</v>
      </c>
      <c r="Z2811" s="4" t="s">
        <v>2924</v>
      </c>
      <c r="AA2811" s="10">
        <v>83.691313438500003</v>
      </c>
      <c r="AB2811" s="10">
        <v>108.4429338456</v>
      </c>
      <c r="AC2811" s="4">
        <v>0.69991400000000004</v>
      </c>
      <c r="AD2811" s="4">
        <v>0.69358716813929999</v>
      </c>
      <c r="AE2811" s="4">
        <v>0.70385655052439999</v>
      </c>
      <c r="AF2811" s="4" t="s">
        <v>2924</v>
      </c>
      <c r="AG2811" s="4">
        <v>16.767302222445199</v>
      </c>
      <c r="AH2811" s="4">
        <v>18.029094199019301</v>
      </c>
      <c r="AI2811" s="4" t="s">
        <v>2924</v>
      </c>
      <c r="AJ2811" s="4" t="s">
        <v>2924</v>
      </c>
    </row>
    <row r="2812" spans="1:36" hidden="1" x14ac:dyDescent="0.3">
      <c r="A2812" s="1" t="s">
        <v>2806</v>
      </c>
      <c r="B2812" s="2">
        <v>114218673</v>
      </c>
      <c r="C2812" s="3" t="s">
        <v>2919</v>
      </c>
      <c r="D2812" s="4">
        <v>5377.6915312499996</v>
      </c>
      <c r="E2812" s="3" t="s">
        <v>2920</v>
      </c>
      <c r="F2812" s="3" t="s">
        <v>2961</v>
      </c>
      <c r="G2812" s="3" t="s">
        <v>3375</v>
      </c>
      <c r="H2812" s="3" t="s">
        <v>3375</v>
      </c>
      <c r="I2812" s="3" t="s">
        <v>2950</v>
      </c>
      <c r="J2812" s="4">
        <v>50.966183999999998</v>
      </c>
      <c r="K2812" s="4">
        <v>19.047619000000001</v>
      </c>
      <c r="L2812" s="4">
        <v>12.734488000000001</v>
      </c>
      <c r="M2812" s="4">
        <v>3.1353140000000002</v>
      </c>
      <c r="N2812" s="4" t="s">
        <v>2924</v>
      </c>
      <c r="O2812" s="4">
        <v>47.856048999999999</v>
      </c>
      <c r="P2812" s="4">
        <v>1.7615559999999999</v>
      </c>
      <c r="Q2812" s="4">
        <v>21.93815</v>
      </c>
      <c r="R2812" s="4">
        <v>23.578832999999999</v>
      </c>
      <c r="S2812" s="3" t="s">
        <v>7621</v>
      </c>
      <c r="T2812" s="4">
        <v>31.25</v>
      </c>
      <c r="U2812" s="4">
        <v>5377.6915312499996</v>
      </c>
      <c r="V2812" s="10">
        <v>6515.6745309999997</v>
      </c>
      <c r="W2812" s="4" t="s">
        <v>2935</v>
      </c>
      <c r="X2812" s="4">
        <v>33.25</v>
      </c>
      <c r="Y2812" s="4">
        <v>20.260000000000002</v>
      </c>
      <c r="Z2812" s="4" t="s">
        <v>2924</v>
      </c>
      <c r="AA2812" s="10">
        <v>41.1021965013</v>
      </c>
      <c r="AB2812" s="10">
        <v>98.814229248999993</v>
      </c>
      <c r="AC2812" s="4">
        <v>7.1905669999999997</v>
      </c>
      <c r="AD2812" s="4">
        <v>6.6585020636665</v>
      </c>
      <c r="AE2812" s="4">
        <v>6.9902316406625999</v>
      </c>
      <c r="AF2812" s="4">
        <v>21.93815</v>
      </c>
      <c r="AG2812" s="4">
        <v>16.9000206747688</v>
      </c>
      <c r="AH2812" s="4">
        <v>17.293973999138199</v>
      </c>
      <c r="AI2812" s="4">
        <v>1.7615559999999999</v>
      </c>
      <c r="AJ2812" s="4" t="s">
        <v>2924</v>
      </c>
    </row>
    <row r="2813" spans="1:36" hidden="1" x14ac:dyDescent="0.3">
      <c r="A2813" s="1" t="s">
        <v>2807</v>
      </c>
      <c r="B2813" s="2">
        <v>4912147</v>
      </c>
      <c r="C2813" s="3" t="s">
        <v>2919</v>
      </c>
      <c r="D2813" s="4">
        <v>3848.5841890500001</v>
      </c>
      <c r="E2813" s="3" t="s">
        <v>3007</v>
      </c>
      <c r="F2813" s="3" t="s">
        <v>3256</v>
      </c>
      <c r="G2813" s="3" t="s">
        <v>3370</v>
      </c>
      <c r="H2813" s="3" t="s">
        <v>3370</v>
      </c>
      <c r="I2813" s="3" t="s">
        <v>3385</v>
      </c>
      <c r="J2813" s="4">
        <v>16.736557000000001</v>
      </c>
      <c r="K2813" s="4">
        <v>14.104882999999999</v>
      </c>
      <c r="L2813" s="4">
        <v>7.6098080000000001</v>
      </c>
      <c r="M2813" s="4">
        <v>1.770546</v>
      </c>
      <c r="N2813" s="4">
        <v>55.567515</v>
      </c>
      <c r="O2813" s="4">
        <v>43.819443999999997</v>
      </c>
      <c r="P2813" s="4">
        <v>16.688216000000001</v>
      </c>
      <c r="Q2813" s="4">
        <v>35.787981000000002</v>
      </c>
      <c r="R2813" s="4">
        <v>47.902216000000003</v>
      </c>
      <c r="S2813" s="3" t="s">
        <v>7622</v>
      </c>
      <c r="T2813" s="4">
        <v>283.95</v>
      </c>
      <c r="U2813" s="4">
        <v>3848.5841890500001</v>
      </c>
      <c r="V2813" s="10">
        <v>3904.7191889999999</v>
      </c>
      <c r="W2813" s="4">
        <v>1.23965486881493</v>
      </c>
      <c r="X2813" s="4">
        <v>292.36</v>
      </c>
      <c r="Y2813" s="4">
        <v>211.0275</v>
      </c>
      <c r="Z2813" s="4">
        <v>55.567515</v>
      </c>
      <c r="AA2813" s="10">
        <v>53.025210084000001</v>
      </c>
      <c r="AB2813" s="10">
        <v>53.025210084000001</v>
      </c>
      <c r="AC2813" s="4">
        <v>6.6119260000000004</v>
      </c>
      <c r="AD2813" s="4">
        <v>6.2681101035396001</v>
      </c>
      <c r="AE2813" s="4">
        <v>6.2681101035396001</v>
      </c>
      <c r="AF2813" s="4">
        <v>35.787981000000002</v>
      </c>
      <c r="AG2813" s="4" t="s">
        <v>2935</v>
      </c>
      <c r="AH2813" s="4" t="s">
        <v>2935</v>
      </c>
      <c r="AI2813" s="4">
        <v>16.688216000000001</v>
      </c>
      <c r="AJ2813" s="4">
        <v>32.161059999999999</v>
      </c>
    </row>
    <row r="2814" spans="1:36" hidden="1" x14ac:dyDescent="0.3">
      <c r="A2814" s="1" t="s">
        <v>2808</v>
      </c>
      <c r="B2814" s="2">
        <v>4091447</v>
      </c>
      <c r="C2814" s="3" t="s">
        <v>2919</v>
      </c>
      <c r="D2814" s="4">
        <v>6235.7208166800001</v>
      </c>
      <c r="E2814" s="3" t="s">
        <v>3098</v>
      </c>
      <c r="F2814" s="3" t="s">
        <v>3098</v>
      </c>
      <c r="G2814" s="3" t="s">
        <v>3184</v>
      </c>
      <c r="H2814" s="3" t="s">
        <v>3185</v>
      </c>
      <c r="I2814" s="3" t="s">
        <v>3609</v>
      </c>
      <c r="J2814" s="4">
        <v>-8.2620780000000007</v>
      </c>
      <c r="K2814" s="4">
        <v>-17.653267</v>
      </c>
      <c r="L2814" s="4">
        <v>2.215077</v>
      </c>
      <c r="M2814" s="4">
        <v>4.8497440000000003</v>
      </c>
      <c r="N2814" s="4">
        <v>12.021008</v>
      </c>
      <c r="O2814" s="4">
        <v>9.5963770000000004</v>
      </c>
      <c r="P2814" s="4">
        <v>4.6392090000000001</v>
      </c>
      <c r="Q2814" s="4">
        <v>4.4725869999999999</v>
      </c>
      <c r="R2814" s="4">
        <v>11.47425</v>
      </c>
      <c r="S2814" s="3" t="s">
        <v>7623</v>
      </c>
      <c r="T2814" s="4">
        <v>85.83</v>
      </c>
      <c r="U2814" s="4">
        <v>6235.7208166800001</v>
      </c>
      <c r="V2814" s="10">
        <v>7142.720816</v>
      </c>
      <c r="W2814" s="4">
        <v>1.1650937900500999</v>
      </c>
      <c r="X2814" s="4">
        <v>135</v>
      </c>
      <c r="Y2814" s="4">
        <v>77</v>
      </c>
      <c r="Z2814" s="4">
        <v>12.021008</v>
      </c>
      <c r="AA2814" s="10">
        <v>11.982409604900001</v>
      </c>
      <c r="AB2814" s="10">
        <v>12.385281385200001</v>
      </c>
      <c r="AC2814" s="4">
        <v>1.2906979999999999</v>
      </c>
      <c r="AD2814" s="4">
        <v>1.2609127928477999</v>
      </c>
      <c r="AE2814" s="4">
        <v>1.2779900952845</v>
      </c>
      <c r="AF2814" s="4">
        <v>4.4725869999999999</v>
      </c>
      <c r="AG2814" s="4">
        <v>5.0213952389717003</v>
      </c>
      <c r="AH2814" s="4">
        <v>5.1235100136831004</v>
      </c>
      <c r="AI2814" s="4">
        <v>4.6392090000000001</v>
      </c>
      <c r="AJ2814" s="4">
        <v>6.3091739999999996</v>
      </c>
    </row>
    <row r="2815" spans="1:36" hidden="1" x14ac:dyDescent="0.3">
      <c r="A2815" s="1" t="s">
        <v>2809</v>
      </c>
      <c r="B2815" s="2">
        <v>5274032</v>
      </c>
      <c r="C2815" s="3" t="s">
        <v>2936</v>
      </c>
      <c r="D2815" s="4">
        <v>1012.24608446</v>
      </c>
      <c r="E2815" s="3" t="s">
        <v>2946</v>
      </c>
      <c r="F2815" s="3" t="s">
        <v>2947</v>
      </c>
      <c r="G2815" s="3" t="s">
        <v>2948</v>
      </c>
      <c r="H2815" s="3" t="s">
        <v>2990</v>
      </c>
      <c r="I2815" s="3" t="s">
        <v>2950</v>
      </c>
      <c r="J2815" s="4">
        <v>49.08896</v>
      </c>
      <c r="K2815" s="4">
        <v>29.757463000000001</v>
      </c>
      <c r="L2815" s="4">
        <v>4.4294289999999998</v>
      </c>
      <c r="M2815" s="4">
        <v>4.8229090000000001</v>
      </c>
      <c r="N2815" s="4" t="s">
        <v>2924</v>
      </c>
      <c r="O2815" s="4">
        <v>137.72277199999999</v>
      </c>
      <c r="P2815" s="4">
        <v>14.657534</v>
      </c>
      <c r="Q2815" s="4" t="s">
        <v>2924</v>
      </c>
      <c r="R2815" s="4">
        <v>26.263269999999999</v>
      </c>
      <c r="S2815" s="3" t="s">
        <v>7624</v>
      </c>
      <c r="T2815" s="4">
        <v>13.91</v>
      </c>
      <c r="U2815" s="4">
        <v>1012.24608446</v>
      </c>
      <c r="V2815" s="10">
        <v>970.77908400000001</v>
      </c>
      <c r="W2815" s="4" t="s">
        <v>2935</v>
      </c>
      <c r="X2815" s="4">
        <v>14.5</v>
      </c>
      <c r="Y2815" s="5" t="s">
        <v>4155</v>
      </c>
      <c r="Z2815" s="4" t="s">
        <v>2924</v>
      </c>
      <c r="AA2815" s="10">
        <v>158.7899543378</v>
      </c>
      <c r="AB2815" s="10" t="s">
        <v>2924</v>
      </c>
      <c r="AC2815" s="4">
        <v>4.957077</v>
      </c>
      <c r="AD2815" s="4">
        <v>4.2776735440813001</v>
      </c>
      <c r="AE2815" s="4">
        <v>4.7827489210131002</v>
      </c>
      <c r="AF2815" s="4" t="s">
        <v>2924</v>
      </c>
      <c r="AG2815" s="4">
        <v>115.10304529286201</v>
      </c>
      <c r="AH2815" s="4">
        <v>228.28593358683301</v>
      </c>
      <c r="AI2815" s="4">
        <v>14.657534</v>
      </c>
      <c r="AJ2815" s="4">
        <v>14.657534</v>
      </c>
    </row>
    <row r="2816" spans="1:36" hidden="1" x14ac:dyDescent="0.3">
      <c r="A2816" s="1" t="s">
        <v>2810</v>
      </c>
      <c r="B2816" s="2">
        <v>102030</v>
      </c>
      <c r="C2816" s="3" t="s">
        <v>2936</v>
      </c>
      <c r="D2816" s="4">
        <v>10586.3041424</v>
      </c>
      <c r="E2816" s="3" t="s">
        <v>2930</v>
      </c>
      <c r="F2816" s="3" t="s">
        <v>2931</v>
      </c>
      <c r="G2816" s="3" t="s">
        <v>2931</v>
      </c>
      <c r="H2816" s="3" t="s">
        <v>2932</v>
      </c>
      <c r="I2816" s="3" t="s">
        <v>3452</v>
      </c>
      <c r="J2816" s="4">
        <v>43.228200000000001</v>
      </c>
      <c r="K2816" s="4">
        <v>37.031284999999997</v>
      </c>
      <c r="L2816" s="4">
        <v>18.906431000000001</v>
      </c>
      <c r="M2816" s="4">
        <v>2.8133840000000001</v>
      </c>
      <c r="N2816" s="4">
        <v>14.0045351473923</v>
      </c>
      <c r="O2816" s="4">
        <v>18.337292000000001</v>
      </c>
      <c r="P2816" s="4">
        <v>1.1877150000000001</v>
      </c>
      <c r="Q2816" s="4" t="s">
        <v>2935</v>
      </c>
      <c r="R2816" s="4" t="s">
        <v>2935</v>
      </c>
      <c r="S2816" s="3" t="s">
        <v>7625</v>
      </c>
      <c r="T2816" s="4">
        <v>61.76</v>
      </c>
      <c r="U2816" s="4">
        <v>10586.3041424</v>
      </c>
      <c r="V2816" s="10" t="s">
        <v>2935</v>
      </c>
      <c r="W2816" s="4">
        <v>2.59067357512953</v>
      </c>
      <c r="X2816" s="4">
        <v>61.86</v>
      </c>
      <c r="Y2816" s="4">
        <v>39.335000000000001</v>
      </c>
      <c r="Z2816" s="4">
        <v>13.979176000000001</v>
      </c>
      <c r="AA2816" s="10">
        <v>11.263701190900001</v>
      </c>
      <c r="AB2816" s="10">
        <v>11.8810357431</v>
      </c>
      <c r="AC2816" s="4" t="s">
        <v>2935</v>
      </c>
      <c r="AD2816" s="4" t="s">
        <v>2935</v>
      </c>
      <c r="AE2816" s="4" t="s">
        <v>2935</v>
      </c>
      <c r="AF2816" s="4" t="s">
        <v>2935</v>
      </c>
      <c r="AG2816" s="4" t="s">
        <v>2935</v>
      </c>
      <c r="AH2816" s="4" t="s">
        <v>2935</v>
      </c>
      <c r="AI2816" s="4">
        <v>1.1877150000000001</v>
      </c>
      <c r="AJ2816" s="4">
        <v>1.856773</v>
      </c>
    </row>
    <row r="2817" spans="1:36" hidden="1" x14ac:dyDescent="0.3">
      <c r="A2817" s="1" t="s">
        <v>2811</v>
      </c>
      <c r="B2817" s="2">
        <v>10362050</v>
      </c>
      <c r="C2817" s="3" t="s">
        <v>2919</v>
      </c>
      <c r="D2817" s="4">
        <v>1520.5107564</v>
      </c>
      <c r="E2817" s="3" t="s">
        <v>3107</v>
      </c>
      <c r="F2817" s="3" t="s">
        <v>3108</v>
      </c>
      <c r="G2817" s="3" t="s">
        <v>3109</v>
      </c>
      <c r="H2817" s="3" t="s">
        <v>3109</v>
      </c>
      <c r="I2817" s="3" t="s">
        <v>3222</v>
      </c>
      <c r="J2817" s="4">
        <v>-48.478261000000003</v>
      </c>
      <c r="K2817" s="4">
        <v>-12.026726</v>
      </c>
      <c r="L2817" s="4">
        <v>5.2397869999999998</v>
      </c>
      <c r="M2817" s="4">
        <v>10.335196</v>
      </c>
      <c r="N2817" s="4" t="s">
        <v>2924</v>
      </c>
      <c r="O2817" s="4">
        <v>66.201116999999996</v>
      </c>
      <c r="P2817" s="4">
        <v>0.94167199999999995</v>
      </c>
      <c r="Q2817" s="4" t="s">
        <v>2924</v>
      </c>
      <c r="R2817" s="4" t="s">
        <v>2935</v>
      </c>
      <c r="S2817" s="3" t="s">
        <v>7626</v>
      </c>
      <c r="T2817" s="4">
        <v>11.85</v>
      </c>
      <c r="U2817" s="4">
        <v>1520.5107564</v>
      </c>
      <c r="V2817" s="10">
        <v>1023.448756</v>
      </c>
      <c r="W2817" s="4" t="s">
        <v>2935</v>
      </c>
      <c r="X2817" s="4">
        <v>25.66</v>
      </c>
      <c r="Y2817" s="5" t="s">
        <v>7627</v>
      </c>
      <c r="Z2817" s="4" t="s">
        <v>2924</v>
      </c>
      <c r="AA2817" s="10">
        <v>72.565829761100005</v>
      </c>
      <c r="AB2817" s="10" t="s">
        <v>2924</v>
      </c>
      <c r="AC2817" s="4">
        <v>0.76968700000000001</v>
      </c>
      <c r="AD2817" s="4">
        <v>0.65487886853790001</v>
      </c>
      <c r="AE2817" s="4">
        <v>0.74824810227909999</v>
      </c>
      <c r="AF2817" s="4" t="s">
        <v>2924</v>
      </c>
      <c r="AG2817" s="4">
        <v>10.996642885079099</v>
      </c>
      <c r="AH2817" s="4">
        <v>12.2112728279312</v>
      </c>
      <c r="AI2817" s="4">
        <v>0.94167199999999995</v>
      </c>
      <c r="AJ2817" s="4">
        <v>2.3130980000000001</v>
      </c>
    </row>
    <row r="2818" spans="1:36" hidden="1" x14ac:dyDescent="0.3">
      <c r="A2818" s="1" t="s">
        <v>2812</v>
      </c>
      <c r="B2818" s="2">
        <v>4009725</v>
      </c>
      <c r="C2818" s="3" t="s">
        <v>2936</v>
      </c>
      <c r="D2818" s="4">
        <v>31844.23853436</v>
      </c>
      <c r="E2818" s="3" t="s">
        <v>3095</v>
      </c>
      <c r="F2818" s="3" t="s">
        <v>3095</v>
      </c>
      <c r="G2818" s="3" t="s">
        <v>3130</v>
      </c>
      <c r="H2818" s="3" t="s">
        <v>3130</v>
      </c>
      <c r="I2818" s="3" t="s">
        <v>3097</v>
      </c>
      <c r="J2818" s="4">
        <v>23.357842999999999</v>
      </c>
      <c r="K2818" s="4">
        <v>8.2831329999999994</v>
      </c>
      <c r="L2818" s="4">
        <v>1.9961500000000001</v>
      </c>
      <c r="M2818" s="4">
        <v>2.735252</v>
      </c>
      <c r="N2818" s="4">
        <v>24.599218</v>
      </c>
      <c r="O2818" s="4">
        <v>77.193252000000001</v>
      </c>
      <c r="P2818" s="5" t="s">
        <v>3958</v>
      </c>
      <c r="Q2818" s="4">
        <v>13.917011</v>
      </c>
      <c r="R2818" s="4" t="s">
        <v>2924</v>
      </c>
      <c r="S2818" s="3" t="s">
        <v>7628</v>
      </c>
      <c r="T2818" s="4">
        <v>100.66</v>
      </c>
      <c r="U2818" s="4">
        <v>31844.23853436</v>
      </c>
      <c r="V2818" s="10">
        <v>51140.838534000002</v>
      </c>
      <c r="W2818" s="4">
        <v>3.3181005364593701</v>
      </c>
      <c r="X2818" s="4">
        <v>101.43</v>
      </c>
      <c r="Y2818" s="4">
        <v>75.126000000000005</v>
      </c>
      <c r="Z2818" s="4">
        <v>24.599218</v>
      </c>
      <c r="AA2818" s="10">
        <v>21.572157215699999</v>
      </c>
      <c r="AB2818" s="10">
        <v>20.703754895100001</v>
      </c>
      <c r="AC2818" s="4">
        <v>5.9931609999999997</v>
      </c>
      <c r="AD2818" s="4">
        <v>5.6180737801819998</v>
      </c>
      <c r="AE2818" s="4">
        <v>5.6719449723353996</v>
      </c>
      <c r="AF2818" s="4">
        <v>13.917011</v>
      </c>
      <c r="AG2818" s="4">
        <v>12.7144859411765</v>
      </c>
      <c r="AH2818" s="4">
        <v>13.5291809871299</v>
      </c>
      <c r="AI2818" s="5" t="s">
        <v>3958</v>
      </c>
      <c r="AJ2818" s="4">
        <v>3.5382609999999999</v>
      </c>
    </row>
    <row r="2819" spans="1:36" hidden="1" x14ac:dyDescent="0.3">
      <c r="A2819" s="1" t="s">
        <v>2813</v>
      </c>
      <c r="B2819" s="2">
        <v>4972896</v>
      </c>
      <c r="C2819" s="3" t="s">
        <v>2919</v>
      </c>
      <c r="D2819" s="4">
        <v>2170.3678197600002</v>
      </c>
      <c r="E2819" s="3" t="s">
        <v>3107</v>
      </c>
      <c r="F2819" s="3" t="s">
        <v>3108</v>
      </c>
      <c r="G2819" s="3" t="s">
        <v>3109</v>
      </c>
      <c r="H2819" s="3" t="s">
        <v>3109</v>
      </c>
      <c r="I2819" s="3" t="s">
        <v>3222</v>
      </c>
      <c r="J2819" s="4">
        <v>-27.124182999999999</v>
      </c>
      <c r="K2819" s="4">
        <v>14.800515000000001</v>
      </c>
      <c r="L2819" s="4">
        <v>-3.4632040000000002</v>
      </c>
      <c r="M2819" s="4">
        <v>6.8263470000000002</v>
      </c>
      <c r="N2819" s="4" t="s">
        <v>2935</v>
      </c>
      <c r="O2819" s="4" t="s">
        <v>2935</v>
      </c>
      <c r="P2819" s="4" t="s">
        <v>2935</v>
      </c>
      <c r="Q2819" s="4">
        <v>3.3778299999999999</v>
      </c>
      <c r="R2819" s="4" t="s">
        <v>2935</v>
      </c>
      <c r="S2819" s="3" t="s">
        <v>7629</v>
      </c>
      <c r="T2819" s="4">
        <v>8.92</v>
      </c>
      <c r="U2819" s="4">
        <v>2170.3678197600002</v>
      </c>
      <c r="V2819" s="10">
        <v>1926.0768189999999</v>
      </c>
      <c r="W2819" s="4" t="s">
        <v>2935</v>
      </c>
      <c r="X2819" s="5" t="s">
        <v>4634</v>
      </c>
      <c r="Y2819" s="5" t="s">
        <v>7630</v>
      </c>
      <c r="Z2819" s="4" t="s">
        <v>2935</v>
      </c>
      <c r="AA2819" s="10">
        <v>4.9344470873999997</v>
      </c>
      <c r="AB2819" s="10">
        <v>4.9835186323</v>
      </c>
      <c r="AC2819" s="4">
        <v>1.0934189999999999</v>
      </c>
      <c r="AD2819" s="4">
        <v>1.0819474046235</v>
      </c>
      <c r="AE2819" s="4">
        <v>1.1014250928711</v>
      </c>
      <c r="AF2819" s="4">
        <v>3.3778299999999999</v>
      </c>
      <c r="AG2819" s="4">
        <v>3.4948601095592999</v>
      </c>
      <c r="AH2819" s="4">
        <v>3.6026552099817</v>
      </c>
      <c r="AI2819" s="4" t="s">
        <v>2935</v>
      </c>
      <c r="AJ2819" s="4" t="s">
        <v>2935</v>
      </c>
    </row>
    <row r="2820" spans="1:36" hidden="1" x14ac:dyDescent="0.3">
      <c r="A2820" s="1" t="s">
        <v>2814</v>
      </c>
      <c r="B2820" s="2">
        <v>4058144</v>
      </c>
      <c r="C2820" s="3" t="s">
        <v>2936</v>
      </c>
      <c r="D2820" s="4">
        <v>1928.08039424</v>
      </c>
      <c r="E2820" s="3" t="s">
        <v>3007</v>
      </c>
      <c r="F2820" s="3" t="s">
        <v>3075</v>
      </c>
      <c r="G2820" s="3" t="s">
        <v>3075</v>
      </c>
      <c r="H2820" s="3" t="s">
        <v>3076</v>
      </c>
      <c r="I2820" s="3" t="s">
        <v>3593</v>
      </c>
      <c r="J2820" s="4">
        <v>15.445321</v>
      </c>
      <c r="K2820" s="4">
        <v>10.822511</v>
      </c>
      <c r="L2820" s="4">
        <v>11.200745</v>
      </c>
      <c r="M2820" s="4">
        <v>-4.1834999999999997E-2</v>
      </c>
      <c r="N2820" s="4">
        <v>20.134830999999998</v>
      </c>
      <c r="O2820" s="4">
        <v>15.928889</v>
      </c>
      <c r="P2820" s="4">
        <v>1.355189</v>
      </c>
      <c r="Q2820" s="5" t="s">
        <v>3959</v>
      </c>
      <c r="R2820" s="4">
        <v>19.356096000000001</v>
      </c>
      <c r="S2820" s="3" t="s">
        <v>7631</v>
      </c>
      <c r="T2820" s="4">
        <v>71.680000000000007</v>
      </c>
      <c r="U2820" s="4">
        <v>1928.08039424</v>
      </c>
      <c r="V2820" s="10">
        <v>1722.7433940000001</v>
      </c>
      <c r="W2820" s="4">
        <v>1.8973214285714299</v>
      </c>
      <c r="X2820" s="4">
        <v>76.622600000000006</v>
      </c>
      <c r="Y2820" s="4">
        <v>58.87</v>
      </c>
      <c r="Z2820" s="4">
        <v>20.134830999999998</v>
      </c>
      <c r="AA2820" s="10">
        <v>18.593091828138199</v>
      </c>
      <c r="AB2820" s="10">
        <v>21.473296500920799</v>
      </c>
      <c r="AC2820" s="4">
        <v>0.36195300000000002</v>
      </c>
      <c r="AD2820" s="4">
        <v>0.37288109755569998</v>
      </c>
      <c r="AE2820" s="4">
        <v>0.42220381768737603</v>
      </c>
      <c r="AF2820" s="5" t="s">
        <v>3959</v>
      </c>
      <c r="AG2820" s="4" t="s">
        <v>2935</v>
      </c>
      <c r="AH2820" s="4" t="s">
        <v>2935</v>
      </c>
      <c r="AI2820" s="4">
        <v>1.355189</v>
      </c>
      <c r="AJ2820" s="4">
        <v>1.427746</v>
      </c>
    </row>
    <row r="2821" spans="1:36" hidden="1" x14ac:dyDescent="0.3">
      <c r="A2821" s="1" t="s">
        <v>2815</v>
      </c>
      <c r="B2821" s="2">
        <v>100382</v>
      </c>
      <c r="C2821" s="3" t="s">
        <v>2936</v>
      </c>
      <c r="D2821" s="4">
        <v>252908.11045764</v>
      </c>
      <c r="E2821" s="3" t="s">
        <v>2930</v>
      </c>
      <c r="F2821" s="3" t="s">
        <v>2931</v>
      </c>
      <c r="G2821" s="3" t="s">
        <v>2931</v>
      </c>
      <c r="H2821" s="3" t="s">
        <v>3243</v>
      </c>
      <c r="I2821" s="3" t="s">
        <v>2933</v>
      </c>
      <c r="J2821" s="4">
        <v>76.980429000000001</v>
      </c>
      <c r="K2821" s="4">
        <v>35.739814000000003</v>
      </c>
      <c r="L2821" s="4">
        <v>17.204135000000001</v>
      </c>
      <c r="M2821" s="4">
        <v>2.1791770000000001</v>
      </c>
      <c r="N2821" s="4">
        <v>15.792099792099799</v>
      </c>
      <c r="O2821" s="4">
        <v>23.767209000000001</v>
      </c>
      <c r="P2821" s="4">
        <v>1.5433380000000001</v>
      </c>
      <c r="Q2821" s="4" t="s">
        <v>2935</v>
      </c>
      <c r="R2821" s="4" t="s">
        <v>2935</v>
      </c>
      <c r="S2821" s="3" t="s">
        <v>7632</v>
      </c>
      <c r="T2821" s="4">
        <v>75.959999999999994</v>
      </c>
      <c r="U2821" s="4">
        <v>252908.11045764</v>
      </c>
      <c r="V2821" s="10" t="s">
        <v>2935</v>
      </c>
      <c r="W2821" s="4">
        <v>2.10637177461822</v>
      </c>
      <c r="X2821" s="4">
        <v>76.08</v>
      </c>
      <c r="Y2821" s="4">
        <v>42.52</v>
      </c>
      <c r="Z2821" s="4">
        <v>15.864661999999999</v>
      </c>
      <c r="AA2821" s="10">
        <v>14.391542411</v>
      </c>
      <c r="AB2821" s="10">
        <v>14.0596368482</v>
      </c>
      <c r="AC2821" s="4" t="s">
        <v>2935</v>
      </c>
      <c r="AD2821" s="4" t="s">
        <v>2935</v>
      </c>
      <c r="AE2821" s="4" t="s">
        <v>2935</v>
      </c>
      <c r="AF2821" s="4" t="s">
        <v>2935</v>
      </c>
      <c r="AG2821" s="4" t="s">
        <v>2935</v>
      </c>
      <c r="AH2821" s="4" t="s">
        <v>2935</v>
      </c>
      <c r="AI2821" s="4">
        <v>1.5433380000000001</v>
      </c>
      <c r="AJ2821" s="4">
        <v>1.8218890000000001</v>
      </c>
    </row>
    <row r="2822" spans="1:36" hidden="1" x14ac:dyDescent="0.3">
      <c r="A2822" s="1" t="s">
        <v>2816</v>
      </c>
      <c r="B2822" s="2">
        <v>102952</v>
      </c>
      <c r="C2822" s="3" t="s">
        <v>2936</v>
      </c>
      <c r="D2822" s="4">
        <v>85875.112116930002</v>
      </c>
      <c r="E2822" s="3" t="s">
        <v>2977</v>
      </c>
      <c r="F2822" s="3" t="s">
        <v>2978</v>
      </c>
      <c r="G2822" s="3" t="s">
        <v>3083</v>
      </c>
      <c r="H2822" s="3" t="s">
        <v>3083</v>
      </c>
      <c r="I2822" s="3" t="s">
        <v>2980</v>
      </c>
      <c r="J2822" s="4">
        <v>53.883062000000002</v>
      </c>
      <c r="K2822" s="4">
        <v>17.051434</v>
      </c>
      <c r="L2822" s="4">
        <v>6.0112230000000002</v>
      </c>
      <c r="M2822" s="4">
        <v>1.389502</v>
      </c>
      <c r="N2822" s="4">
        <v>90.730263157894697</v>
      </c>
      <c r="O2822" s="4">
        <v>38.935630000000003</v>
      </c>
      <c r="P2822" s="4">
        <v>2.8114490000000001</v>
      </c>
      <c r="Q2822" s="4">
        <v>33.623061</v>
      </c>
      <c r="R2822" s="4">
        <v>36.168193000000002</v>
      </c>
      <c r="S2822" s="3" t="s">
        <v>7633</v>
      </c>
      <c r="T2822" s="4">
        <v>137.91</v>
      </c>
      <c r="U2822" s="4">
        <v>85875.112116930002</v>
      </c>
      <c r="V2822" s="10">
        <v>99240.548116000005</v>
      </c>
      <c r="W2822" s="4">
        <v>1.9432963526937901</v>
      </c>
      <c r="X2822" s="4">
        <v>140.1943</v>
      </c>
      <c r="Y2822" s="4">
        <v>85.4</v>
      </c>
      <c r="Z2822" s="4">
        <v>88.517330000000001</v>
      </c>
      <c r="AA2822" s="10">
        <v>79.809027777699995</v>
      </c>
      <c r="AB2822" s="10">
        <v>78.703175291600004</v>
      </c>
      <c r="AC2822" s="4">
        <v>13.134791999999999</v>
      </c>
      <c r="AD2822" s="4">
        <v>10.9443790205883</v>
      </c>
      <c r="AE2822" s="4">
        <v>12.627233609460999</v>
      </c>
      <c r="AF2822" s="4">
        <v>33.623061</v>
      </c>
      <c r="AG2822" s="4">
        <v>28.4579748706917</v>
      </c>
      <c r="AH2822" s="4">
        <v>33.026731582405702</v>
      </c>
      <c r="AI2822" s="4">
        <v>2.8114490000000001</v>
      </c>
      <c r="AJ2822" s="4">
        <v>2.8635799999999998</v>
      </c>
    </row>
    <row r="2823" spans="1:36" hidden="1" x14ac:dyDescent="0.3">
      <c r="A2823" s="1" t="s">
        <v>2817</v>
      </c>
      <c r="B2823" s="2">
        <v>119093759</v>
      </c>
      <c r="C2823" s="3" t="s">
        <v>2941</v>
      </c>
      <c r="D2823" s="4">
        <v>5452.793731015</v>
      </c>
      <c r="E2823" s="3" t="s">
        <v>2925</v>
      </c>
      <c r="F2823" s="3" t="s">
        <v>3012</v>
      </c>
      <c r="G2823" s="3" t="s">
        <v>3013</v>
      </c>
      <c r="H2823" s="3" t="s">
        <v>3014</v>
      </c>
      <c r="I2823" s="3" t="s">
        <v>3284</v>
      </c>
      <c r="J2823" s="4">
        <v>20.030211999999999</v>
      </c>
      <c r="K2823" s="4">
        <v>20.030211999999999</v>
      </c>
      <c r="L2823" s="4">
        <v>20.030211999999999</v>
      </c>
      <c r="M2823" s="4">
        <v>14.363846000000001</v>
      </c>
      <c r="N2823" s="4" t="s">
        <v>2924</v>
      </c>
      <c r="O2823" s="4" t="s">
        <v>2924</v>
      </c>
      <c r="P2823" s="4" t="s">
        <v>2924</v>
      </c>
      <c r="Q2823" s="4" t="s">
        <v>2924</v>
      </c>
      <c r="R2823" s="4" t="s">
        <v>2935</v>
      </c>
      <c r="S2823" s="3" t="s">
        <v>7634</v>
      </c>
      <c r="T2823" s="4">
        <v>19.864999999999998</v>
      </c>
      <c r="U2823" s="4">
        <v>5452.793731015</v>
      </c>
      <c r="V2823" s="10">
        <v>6050.1338610000003</v>
      </c>
      <c r="W2823" s="4" t="s">
        <v>2935</v>
      </c>
      <c r="X2823" s="4">
        <v>22.69</v>
      </c>
      <c r="Y2823" s="4">
        <v>14.098000000000001</v>
      </c>
      <c r="Z2823" s="4" t="s">
        <v>2924</v>
      </c>
      <c r="AA2823" s="10" t="s">
        <v>2935</v>
      </c>
      <c r="AB2823" s="10" t="s">
        <v>2935</v>
      </c>
      <c r="AC2823" s="4">
        <v>119.06020100000001</v>
      </c>
      <c r="AD2823" s="4" t="s">
        <v>2935</v>
      </c>
      <c r="AE2823" s="4" t="s">
        <v>2935</v>
      </c>
      <c r="AF2823" s="4" t="s">
        <v>2924</v>
      </c>
      <c r="AG2823" s="4" t="s">
        <v>2935</v>
      </c>
      <c r="AH2823" s="4" t="s">
        <v>2935</v>
      </c>
      <c r="AI2823" s="4" t="s">
        <v>2924</v>
      </c>
      <c r="AJ2823" s="4" t="s">
        <v>2924</v>
      </c>
    </row>
    <row r="2824" spans="1:36" hidden="1" x14ac:dyDescent="0.3">
      <c r="A2824" s="1" t="s">
        <v>2818</v>
      </c>
      <c r="B2824" s="2">
        <v>4994161</v>
      </c>
      <c r="C2824" s="3" t="s">
        <v>2919</v>
      </c>
      <c r="D2824" s="4">
        <v>2467.9855737900002</v>
      </c>
      <c r="E2824" s="3" t="s">
        <v>2937</v>
      </c>
      <c r="F2824" s="3" t="s">
        <v>3060</v>
      </c>
      <c r="G2824" s="3" t="s">
        <v>3178</v>
      </c>
      <c r="H2824" s="3" t="s">
        <v>3179</v>
      </c>
      <c r="I2824" s="3" t="s">
        <v>3428</v>
      </c>
      <c r="J2824" s="4">
        <v>0.88428499999999999</v>
      </c>
      <c r="K2824" s="4">
        <v>7.7732789999999996</v>
      </c>
      <c r="L2824" s="4">
        <v>5.9151189999999998</v>
      </c>
      <c r="M2824" s="4">
        <v>0.78243300000000005</v>
      </c>
      <c r="N2824" s="4">
        <v>54.623803000000002</v>
      </c>
      <c r="O2824" s="4" t="s">
        <v>2924</v>
      </c>
      <c r="P2824" s="4">
        <v>1.703789</v>
      </c>
      <c r="Q2824" s="4">
        <v>8.1788799999999995</v>
      </c>
      <c r="R2824" s="4">
        <v>34.873961000000001</v>
      </c>
      <c r="S2824" s="3" t="s">
        <v>7635</v>
      </c>
      <c r="T2824" s="4">
        <v>39.93</v>
      </c>
      <c r="U2824" s="4">
        <v>2467.9855737900002</v>
      </c>
      <c r="V2824" s="10">
        <v>3184.6595729999999</v>
      </c>
      <c r="W2824" s="4">
        <v>1.4024542950162799</v>
      </c>
      <c r="X2824" s="4">
        <v>43.26</v>
      </c>
      <c r="Y2824" s="4">
        <v>33.119999999999997</v>
      </c>
      <c r="Z2824" s="4">
        <v>54.623803000000002</v>
      </c>
      <c r="AA2824" s="10">
        <v>35.982698026400001</v>
      </c>
      <c r="AB2824" s="10">
        <v>58.935529578400001</v>
      </c>
      <c r="AC2824" s="4">
        <v>1.0281309999999999</v>
      </c>
      <c r="AD2824" s="4">
        <v>1.0267448300208999</v>
      </c>
      <c r="AE2824" s="4">
        <v>1.0466599903764999</v>
      </c>
      <c r="AF2824" s="4">
        <v>8.1788799999999995</v>
      </c>
      <c r="AG2824" s="4">
        <v>7.5530264263226998</v>
      </c>
      <c r="AH2824" s="4">
        <v>8.5347862896901994</v>
      </c>
      <c r="AI2824" s="4">
        <v>1.703789</v>
      </c>
      <c r="AJ2824" s="4">
        <v>1.9894369999999999</v>
      </c>
    </row>
    <row r="2825" spans="1:36" hidden="1" x14ac:dyDescent="0.3">
      <c r="A2825" s="1" t="s">
        <v>2819</v>
      </c>
      <c r="B2825" s="2">
        <v>100499</v>
      </c>
      <c r="C2825" s="3" t="s">
        <v>2919</v>
      </c>
      <c r="D2825" s="4">
        <v>2437.4927470500002</v>
      </c>
      <c r="E2825" s="3" t="s">
        <v>2930</v>
      </c>
      <c r="F2825" s="3" t="s">
        <v>2931</v>
      </c>
      <c r="G2825" s="3" t="s">
        <v>2931</v>
      </c>
      <c r="H2825" s="3" t="s">
        <v>2932</v>
      </c>
      <c r="I2825" s="3" t="s">
        <v>2933</v>
      </c>
      <c r="J2825" s="4">
        <v>35.956733</v>
      </c>
      <c r="K2825" s="4">
        <v>18.305745000000002</v>
      </c>
      <c r="L2825" s="4">
        <v>18.114063999999999</v>
      </c>
      <c r="M2825" s="4">
        <v>2.2727270000000002</v>
      </c>
      <c r="N2825" s="4">
        <v>17.4401913875598</v>
      </c>
      <c r="O2825" s="4">
        <v>12.852608999999999</v>
      </c>
      <c r="P2825" s="4">
        <v>0.91735</v>
      </c>
      <c r="Q2825" s="4" t="s">
        <v>2935</v>
      </c>
      <c r="R2825" s="4" t="s">
        <v>2935</v>
      </c>
      <c r="S2825" s="3" t="s">
        <v>7636</v>
      </c>
      <c r="T2825" s="4">
        <v>36.450000000000003</v>
      </c>
      <c r="U2825" s="4">
        <v>2437.4927470500002</v>
      </c>
      <c r="V2825" s="10" t="s">
        <v>2935</v>
      </c>
      <c r="W2825" s="4">
        <v>4.0603566529492401</v>
      </c>
      <c r="X2825" s="4">
        <v>36.865000000000002</v>
      </c>
      <c r="Y2825" s="4">
        <v>25.56</v>
      </c>
      <c r="Z2825" s="4">
        <v>17.456897000000001</v>
      </c>
      <c r="AA2825" s="10">
        <v>12.699463452</v>
      </c>
      <c r="AB2825" s="10">
        <v>16.9760704937</v>
      </c>
      <c r="AC2825" s="4" t="s">
        <v>2935</v>
      </c>
      <c r="AD2825" s="4" t="s">
        <v>2935</v>
      </c>
      <c r="AE2825" s="4" t="s">
        <v>2935</v>
      </c>
      <c r="AF2825" s="4" t="s">
        <v>2935</v>
      </c>
      <c r="AG2825" s="4" t="s">
        <v>2935</v>
      </c>
      <c r="AH2825" s="4" t="s">
        <v>2935</v>
      </c>
      <c r="AI2825" s="4">
        <v>0.91735</v>
      </c>
      <c r="AJ2825" s="4">
        <v>1.5920510000000001</v>
      </c>
    </row>
    <row r="2826" spans="1:36" hidden="1" x14ac:dyDescent="0.3">
      <c r="A2826" s="1" t="s">
        <v>2820</v>
      </c>
      <c r="B2826" s="2">
        <v>4298486</v>
      </c>
      <c r="C2826" s="3" t="s">
        <v>2936</v>
      </c>
      <c r="D2826" s="4">
        <v>10283.48773802</v>
      </c>
      <c r="E2826" s="3" t="s">
        <v>2937</v>
      </c>
      <c r="F2826" s="3" t="s">
        <v>2938</v>
      </c>
      <c r="G2826" s="3" t="s">
        <v>3039</v>
      </c>
      <c r="H2826" s="3" t="s">
        <v>3039</v>
      </c>
      <c r="I2826" s="3" t="s">
        <v>3960</v>
      </c>
      <c r="J2826" s="4">
        <v>35.963718999999998</v>
      </c>
      <c r="K2826" s="4">
        <v>31.080575</v>
      </c>
      <c r="L2826" s="4">
        <v>20.016013000000001</v>
      </c>
      <c r="M2826" s="4">
        <v>2.7466339999999998</v>
      </c>
      <c r="N2826" s="4">
        <v>16.846753</v>
      </c>
      <c r="O2826" s="4">
        <v>14.286880999999999</v>
      </c>
      <c r="P2826" s="4">
        <v>2.0393569999999999</v>
      </c>
      <c r="Q2826" s="4">
        <v>8.780894</v>
      </c>
      <c r="R2826" s="4">
        <v>12.612750999999999</v>
      </c>
      <c r="S2826" s="3" t="s">
        <v>7637</v>
      </c>
      <c r="T2826" s="4">
        <v>209.86</v>
      </c>
      <c r="U2826" s="4">
        <v>10283.48773802</v>
      </c>
      <c r="V2826" s="10">
        <v>15218.387737999999</v>
      </c>
      <c r="W2826" s="4">
        <v>0.786238444677404</v>
      </c>
      <c r="X2826" s="4">
        <v>213.75</v>
      </c>
      <c r="Y2826" s="4">
        <v>132.37</v>
      </c>
      <c r="Z2826" s="4">
        <v>16.846753</v>
      </c>
      <c r="AA2826" s="10">
        <v>15.216618931899999</v>
      </c>
      <c r="AB2826" s="10">
        <v>17.086751945700001</v>
      </c>
      <c r="AC2826" s="4">
        <v>0.69833100000000004</v>
      </c>
      <c r="AD2826" s="4">
        <v>0.68731699180140005</v>
      </c>
      <c r="AE2826" s="4">
        <v>0.70019452226879997</v>
      </c>
      <c r="AF2826" s="4">
        <v>8.780894</v>
      </c>
      <c r="AG2826" s="4">
        <v>9.7436431602303006</v>
      </c>
      <c r="AH2826" s="4">
        <v>9.9958211057652999</v>
      </c>
      <c r="AI2826" s="4">
        <v>2.0393569999999999</v>
      </c>
      <c r="AJ2826" s="4" t="s">
        <v>2924</v>
      </c>
    </row>
    <row r="2827" spans="1:36" hidden="1" x14ac:dyDescent="0.3">
      <c r="A2827" s="1" t="s">
        <v>2821</v>
      </c>
      <c r="B2827" s="2">
        <v>4102413</v>
      </c>
      <c r="C2827" s="3" t="s">
        <v>2936</v>
      </c>
      <c r="D2827" s="4">
        <v>22928.191469910002</v>
      </c>
      <c r="E2827" s="3" t="s">
        <v>2920</v>
      </c>
      <c r="F2827" s="3" t="s">
        <v>2921</v>
      </c>
      <c r="G2827" s="3" t="s">
        <v>2922</v>
      </c>
      <c r="H2827" s="3" t="s">
        <v>2922</v>
      </c>
      <c r="I2827" s="3" t="s">
        <v>2923</v>
      </c>
      <c r="J2827" s="4">
        <v>-10.380456000000001</v>
      </c>
      <c r="K2827" s="4">
        <v>5.3473980000000001</v>
      </c>
      <c r="L2827" s="4">
        <v>10.541200999999999</v>
      </c>
      <c r="M2827" s="4">
        <v>0.66774800000000001</v>
      </c>
      <c r="N2827" s="4">
        <v>46.971809999999998</v>
      </c>
      <c r="O2827" s="4">
        <v>72.181943000000004</v>
      </c>
      <c r="P2827" s="4">
        <v>8.3400949999999998</v>
      </c>
      <c r="Q2827" s="4">
        <v>28.606705000000002</v>
      </c>
      <c r="R2827" s="4">
        <v>111.05372699999999</v>
      </c>
      <c r="S2827" s="3" t="s">
        <v>7638</v>
      </c>
      <c r="T2827" s="4">
        <v>316.58999999999997</v>
      </c>
      <c r="U2827" s="4">
        <v>22928.191469910002</v>
      </c>
      <c r="V2827" s="10">
        <v>22745.191469000001</v>
      </c>
      <c r="W2827" s="4">
        <v>0.26532739505353897</v>
      </c>
      <c r="X2827" s="5" t="s">
        <v>7639</v>
      </c>
      <c r="Y2827" s="4">
        <v>265</v>
      </c>
      <c r="Z2827" s="4">
        <v>46.971809999999998</v>
      </c>
      <c r="AA2827" s="10">
        <v>44.355866900099997</v>
      </c>
      <c r="AB2827" s="10">
        <v>47.5721079797</v>
      </c>
      <c r="AC2827" s="4">
        <v>7.9075199999999999</v>
      </c>
      <c r="AD2827" s="4">
        <v>7.5314654889931001</v>
      </c>
      <c r="AE2827" s="4">
        <v>7.8907687660294998</v>
      </c>
      <c r="AF2827" s="4">
        <v>28.606705000000002</v>
      </c>
      <c r="AG2827" s="4">
        <v>28.290412123592699</v>
      </c>
      <c r="AH2827" s="4">
        <v>31.565752753875401</v>
      </c>
      <c r="AI2827" s="4">
        <v>8.3400949999999998</v>
      </c>
      <c r="AJ2827" s="4">
        <v>8.7238910000000001</v>
      </c>
    </row>
    <row r="2828" spans="1:36" hidden="1" x14ac:dyDescent="0.3">
      <c r="A2828" s="1" t="s">
        <v>2822</v>
      </c>
      <c r="B2828" s="2">
        <v>100489</v>
      </c>
      <c r="C2828" s="3" t="s">
        <v>2919</v>
      </c>
      <c r="D2828" s="4">
        <v>1537.1138304000001</v>
      </c>
      <c r="E2828" s="3" t="s">
        <v>2930</v>
      </c>
      <c r="F2828" s="3" t="s">
        <v>2931</v>
      </c>
      <c r="G2828" s="3" t="s">
        <v>2931</v>
      </c>
      <c r="H2828" s="3" t="s">
        <v>2932</v>
      </c>
      <c r="I2828" s="3" t="s">
        <v>2933</v>
      </c>
      <c r="J2828" s="4">
        <v>17.960270000000001</v>
      </c>
      <c r="K2828" s="4">
        <v>15.895372</v>
      </c>
      <c r="L2828" s="4">
        <v>11.390447</v>
      </c>
      <c r="M2828" s="4">
        <v>0.99947399999999997</v>
      </c>
      <c r="N2828" s="4">
        <v>10.491803278688501</v>
      </c>
      <c r="O2828" s="4">
        <v>14.992191999999999</v>
      </c>
      <c r="P2828" s="4">
        <v>1.6909350000000001</v>
      </c>
      <c r="Q2828" s="4" t="s">
        <v>2935</v>
      </c>
      <c r="R2828" s="4" t="s">
        <v>2935</v>
      </c>
      <c r="S2828" s="3" t="s">
        <v>7640</v>
      </c>
      <c r="T2828" s="4">
        <v>57.6</v>
      </c>
      <c r="U2828" s="4">
        <v>1537.1138304000001</v>
      </c>
      <c r="V2828" s="10" t="s">
        <v>2935</v>
      </c>
      <c r="W2828" s="4">
        <v>3.0555555555555598</v>
      </c>
      <c r="X2828" s="4">
        <v>59.33</v>
      </c>
      <c r="Y2828" s="4">
        <v>43.82</v>
      </c>
      <c r="Z2828" s="4">
        <v>10.493715</v>
      </c>
      <c r="AA2828" s="10">
        <v>12.8666205017</v>
      </c>
      <c r="AB2828" s="10">
        <v>11.1483799042</v>
      </c>
      <c r="AC2828" s="4" t="s">
        <v>2935</v>
      </c>
      <c r="AD2828" s="4" t="s">
        <v>2935</v>
      </c>
      <c r="AE2828" s="4" t="s">
        <v>2935</v>
      </c>
      <c r="AF2828" s="4" t="s">
        <v>2935</v>
      </c>
      <c r="AG2828" s="4" t="s">
        <v>2935</v>
      </c>
      <c r="AH2828" s="4" t="s">
        <v>2935</v>
      </c>
      <c r="AI2828" s="4">
        <v>1.6909350000000001</v>
      </c>
      <c r="AJ2828" s="4">
        <v>1.9526749999999999</v>
      </c>
    </row>
    <row r="2829" spans="1:36" hidden="1" x14ac:dyDescent="0.3">
      <c r="A2829" s="1" t="s">
        <v>2823</v>
      </c>
      <c r="B2829" s="2">
        <v>1025038</v>
      </c>
      <c r="C2829" s="3" t="s">
        <v>2936</v>
      </c>
      <c r="D2829" s="4">
        <v>10214.339195799999</v>
      </c>
      <c r="E2829" s="3" t="s">
        <v>2930</v>
      </c>
      <c r="F2829" s="3" t="s">
        <v>2931</v>
      </c>
      <c r="G2829" s="3" t="s">
        <v>2931</v>
      </c>
      <c r="H2829" s="3" t="s">
        <v>2932</v>
      </c>
      <c r="I2829" s="3" t="s">
        <v>2933</v>
      </c>
      <c r="J2829" s="4">
        <v>90.927625000000006</v>
      </c>
      <c r="K2829" s="4">
        <v>20.947952999999998</v>
      </c>
      <c r="L2829" s="4">
        <v>13.73573</v>
      </c>
      <c r="M2829" s="4">
        <v>3.6180569999999999</v>
      </c>
      <c r="N2829" s="4">
        <v>14.452160493827201</v>
      </c>
      <c r="O2829" s="4" t="s">
        <v>2924</v>
      </c>
      <c r="P2829" s="4">
        <v>1.6005259999999999</v>
      </c>
      <c r="Q2829" s="4" t="s">
        <v>2935</v>
      </c>
      <c r="R2829" s="4" t="s">
        <v>2935</v>
      </c>
      <c r="S2829" s="3" t="s">
        <v>7641</v>
      </c>
      <c r="T2829" s="4">
        <v>93.65</v>
      </c>
      <c r="U2829" s="4">
        <v>10214.339195799999</v>
      </c>
      <c r="V2829" s="10" t="s">
        <v>2935</v>
      </c>
      <c r="W2829" s="4">
        <v>1.62306460224239</v>
      </c>
      <c r="X2829" s="4">
        <v>96.45</v>
      </c>
      <c r="Y2829" s="4">
        <v>47.6</v>
      </c>
      <c r="Z2829" s="4">
        <v>14.470025</v>
      </c>
      <c r="AA2829" s="10">
        <v>11.1431053151</v>
      </c>
      <c r="AB2829" s="10">
        <v>13.127590649</v>
      </c>
      <c r="AC2829" s="4" t="s">
        <v>2935</v>
      </c>
      <c r="AD2829" s="4" t="s">
        <v>2935</v>
      </c>
      <c r="AE2829" s="4" t="s">
        <v>2935</v>
      </c>
      <c r="AF2829" s="4" t="s">
        <v>2935</v>
      </c>
      <c r="AG2829" s="4" t="s">
        <v>2935</v>
      </c>
      <c r="AH2829" s="4" t="s">
        <v>2935</v>
      </c>
      <c r="AI2829" s="4">
        <v>1.6005259999999999</v>
      </c>
      <c r="AJ2829" s="4">
        <v>1.7854760000000001</v>
      </c>
    </row>
    <row r="2830" spans="1:36" hidden="1" x14ac:dyDescent="0.3">
      <c r="A2830" s="1" t="s">
        <v>2824</v>
      </c>
      <c r="B2830" s="2">
        <v>5721694</v>
      </c>
      <c r="C2830" s="3" t="s">
        <v>2936</v>
      </c>
      <c r="D2830" s="4">
        <v>580.92903609999996</v>
      </c>
      <c r="E2830" s="3" t="s">
        <v>2930</v>
      </c>
      <c r="F2830" s="3" t="s">
        <v>2954</v>
      </c>
      <c r="G2830" s="3" t="s">
        <v>2955</v>
      </c>
      <c r="H2830" s="3" t="s">
        <v>2956</v>
      </c>
      <c r="I2830" s="3"/>
      <c r="J2830" s="4">
        <v>15.447155</v>
      </c>
      <c r="K2830" s="4">
        <v>0.70921999999999996</v>
      </c>
      <c r="L2830" s="4">
        <v>-1.1928430000000001</v>
      </c>
      <c r="M2830" s="4">
        <v>3.1120329999999998</v>
      </c>
      <c r="N2830" s="4">
        <v>8.2352939999999997</v>
      </c>
      <c r="O2830" s="4">
        <v>6.3595649999999999</v>
      </c>
      <c r="P2830" s="4">
        <v>0.958534</v>
      </c>
      <c r="Q2830" s="4" t="s">
        <v>2935</v>
      </c>
      <c r="R2830" s="4">
        <v>23.334315</v>
      </c>
      <c r="S2830" s="3" t="s">
        <v>7642</v>
      </c>
      <c r="T2830" s="4">
        <v>9.94</v>
      </c>
      <c r="U2830" s="4">
        <v>580.92903609999996</v>
      </c>
      <c r="V2830" s="10">
        <v>810.92121599999996</v>
      </c>
      <c r="W2830" s="4">
        <v>10.563380281690099</v>
      </c>
      <c r="X2830" s="4">
        <v>10.33</v>
      </c>
      <c r="Y2830" s="4">
        <v>8.5299999999999994</v>
      </c>
      <c r="Z2830" s="4">
        <v>8.2352939999999997</v>
      </c>
      <c r="AA2830" s="10" t="s">
        <v>2935</v>
      </c>
      <c r="AB2830" s="10" t="s">
        <v>2935</v>
      </c>
      <c r="AC2830" s="4">
        <v>12.078764</v>
      </c>
      <c r="AD2830" s="4" t="s">
        <v>2935</v>
      </c>
      <c r="AE2830" s="4" t="s">
        <v>2935</v>
      </c>
      <c r="AF2830" s="4" t="s">
        <v>2935</v>
      </c>
      <c r="AG2830" s="4" t="s">
        <v>2935</v>
      </c>
      <c r="AH2830" s="4" t="s">
        <v>2935</v>
      </c>
      <c r="AI2830" s="4">
        <v>0.958534</v>
      </c>
      <c r="AJ2830" s="4">
        <v>0.958534</v>
      </c>
    </row>
    <row r="2831" spans="1:36" hidden="1" x14ac:dyDescent="0.3">
      <c r="A2831" s="1" t="s">
        <v>2825</v>
      </c>
      <c r="B2831" s="2">
        <v>5721905</v>
      </c>
      <c r="C2831" s="3" t="s">
        <v>2936</v>
      </c>
      <c r="D2831" s="4">
        <v>523.12434570000005</v>
      </c>
      <c r="E2831" s="3" t="s">
        <v>2930</v>
      </c>
      <c r="F2831" s="3" t="s">
        <v>2954</v>
      </c>
      <c r="G2831" s="3" t="s">
        <v>2955</v>
      </c>
      <c r="H2831" s="3" t="s">
        <v>2956</v>
      </c>
      <c r="I2831" s="3"/>
      <c r="J2831" s="5" t="s">
        <v>3961</v>
      </c>
      <c r="K2831" s="4">
        <v>-0.92699900000000002</v>
      </c>
      <c r="L2831" s="4">
        <v>-2.6195900000000001</v>
      </c>
      <c r="M2831" s="4">
        <v>0</v>
      </c>
      <c r="N2831" s="4">
        <v>25.147058999999999</v>
      </c>
      <c r="O2831" s="4">
        <v>9.7491450000000004</v>
      </c>
      <c r="P2831" s="4">
        <v>0.86180800000000002</v>
      </c>
      <c r="Q2831" s="4" t="s">
        <v>2935</v>
      </c>
      <c r="R2831" s="4">
        <v>3.786845</v>
      </c>
      <c r="S2831" s="3" t="s">
        <v>7643</v>
      </c>
      <c r="T2831" s="4">
        <v>8.5500000000000007</v>
      </c>
      <c r="U2831" s="4">
        <v>523.12434570000005</v>
      </c>
      <c r="V2831" s="10">
        <v>893.518595</v>
      </c>
      <c r="W2831" s="4">
        <v>8.4912280701754401</v>
      </c>
      <c r="X2831" s="4">
        <v>8.8800000000000008</v>
      </c>
      <c r="Y2831" s="4">
        <v>8.35</v>
      </c>
      <c r="Z2831" s="4">
        <v>25.147058999999999</v>
      </c>
      <c r="AA2831" s="10" t="s">
        <v>2935</v>
      </c>
      <c r="AB2831" s="10" t="s">
        <v>2935</v>
      </c>
      <c r="AC2831" s="4">
        <v>18.622824999999999</v>
      </c>
      <c r="AD2831" s="4" t="s">
        <v>2935</v>
      </c>
      <c r="AE2831" s="4" t="s">
        <v>2935</v>
      </c>
      <c r="AF2831" s="4" t="s">
        <v>2935</v>
      </c>
      <c r="AG2831" s="4" t="s">
        <v>2935</v>
      </c>
      <c r="AH2831" s="4" t="s">
        <v>2935</v>
      </c>
      <c r="AI2831" s="4">
        <v>0.86180800000000002</v>
      </c>
      <c r="AJ2831" s="4">
        <v>0.86180800000000002</v>
      </c>
    </row>
    <row r="2832" spans="1:36" hidden="1" x14ac:dyDescent="0.3">
      <c r="A2832" s="1" t="s">
        <v>2826</v>
      </c>
      <c r="B2832" s="2">
        <v>5721139</v>
      </c>
      <c r="C2832" s="3" t="s">
        <v>2936</v>
      </c>
      <c r="D2832" s="4">
        <v>570.22077311999999</v>
      </c>
      <c r="E2832" s="3" t="s">
        <v>2930</v>
      </c>
      <c r="F2832" s="3" t="s">
        <v>2954</v>
      </c>
      <c r="G2832" s="3" t="s">
        <v>2955</v>
      </c>
      <c r="H2832" s="3" t="s">
        <v>2956</v>
      </c>
      <c r="I2832" s="3" t="s">
        <v>2972</v>
      </c>
      <c r="J2832" s="4">
        <v>9.6638660000000005</v>
      </c>
      <c r="K2832" s="4">
        <v>-1.323251</v>
      </c>
      <c r="L2832" s="4">
        <v>-2.429907</v>
      </c>
      <c r="M2832" s="4">
        <v>9.5877000000000004E-2</v>
      </c>
      <c r="N2832" s="4">
        <v>21.932773000000001</v>
      </c>
      <c r="O2832" s="4">
        <v>26.1</v>
      </c>
      <c r="P2832" s="4">
        <v>0.91683499999999996</v>
      </c>
      <c r="Q2832" s="4" t="s">
        <v>2935</v>
      </c>
      <c r="R2832" s="4">
        <v>46.148442000000003</v>
      </c>
      <c r="S2832" s="3" t="s">
        <v>7644</v>
      </c>
      <c r="T2832" s="4">
        <v>10.44</v>
      </c>
      <c r="U2832" s="4">
        <v>570.22077311999999</v>
      </c>
      <c r="V2832" s="10">
        <v>866.62260300000003</v>
      </c>
      <c r="W2832" s="4">
        <v>6.2643678160919496</v>
      </c>
      <c r="X2832" s="4">
        <v>11</v>
      </c>
      <c r="Y2832" s="4">
        <v>9.52</v>
      </c>
      <c r="Z2832" s="4">
        <v>21.932773000000001</v>
      </c>
      <c r="AA2832" s="10" t="s">
        <v>2935</v>
      </c>
      <c r="AB2832" s="10" t="s">
        <v>2935</v>
      </c>
      <c r="AC2832" s="4">
        <v>23.883537</v>
      </c>
      <c r="AD2832" s="4" t="s">
        <v>2935</v>
      </c>
      <c r="AE2832" s="4" t="s">
        <v>2935</v>
      </c>
      <c r="AF2832" s="4" t="s">
        <v>2935</v>
      </c>
      <c r="AG2832" s="4" t="s">
        <v>2935</v>
      </c>
      <c r="AH2832" s="4" t="s">
        <v>2935</v>
      </c>
      <c r="AI2832" s="4">
        <v>0.91683499999999996</v>
      </c>
      <c r="AJ2832" s="4">
        <v>0.91683499999999996</v>
      </c>
    </row>
    <row r="2833" spans="1:36" hidden="1" x14ac:dyDescent="0.3">
      <c r="A2833" s="1" t="s">
        <v>2827</v>
      </c>
      <c r="B2833" s="2">
        <v>4071659</v>
      </c>
      <c r="C2833" s="3" t="s">
        <v>2919</v>
      </c>
      <c r="D2833" s="4">
        <v>22965.41253279</v>
      </c>
      <c r="E2833" s="3" t="s">
        <v>2946</v>
      </c>
      <c r="F2833" s="3" t="s">
        <v>3022</v>
      </c>
      <c r="G2833" s="3" t="s">
        <v>3168</v>
      </c>
      <c r="H2833" s="3" t="s">
        <v>3168</v>
      </c>
      <c r="I2833" s="3" t="s">
        <v>3752</v>
      </c>
      <c r="J2833" s="4">
        <v>42.553648000000003</v>
      </c>
      <c r="K2833" s="4">
        <v>3.732043</v>
      </c>
      <c r="L2833" s="4">
        <v>-1.9628099999999999</v>
      </c>
      <c r="M2833" s="4">
        <v>5.7802550000000004</v>
      </c>
      <c r="N2833" s="4">
        <v>66.898287999999994</v>
      </c>
      <c r="O2833" s="4" t="s">
        <v>2924</v>
      </c>
      <c r="P2833" s="4">
        <v>1.974146</v>
      </c>
      <c r="Q2833" s="4">
        <v>13.290188000000001</v>
      </c>
      <c r="R2833" s="4" t="s">
        <v>2924</v>
      </c>
      <c r="S2833" s="3" t="s">
        <v>7645</v>
      </c>
      <c r="T2833" s="4">
        <v>66.430000000000007</v>
      </c>
      <c r="U2833" s="4">
        <v>22965.41253279</v>
      </c>
      <c r="V2833" s="10">
        <v>29238.412531999998</v>
      </c>
      <c r="W2833" s="4" t="s">
        <v>2935</v>
      </c>
      <c r="X2833" s="4">
        <v>81.55</v>
      </c>
      <c r="Y2833" s="4">
        <v>46.05</v>
      </c>
      <c r="Z2833" s="4">
        <v>66.898287999999994</v>
      </c>
      <c r="AA2833" s="10">
        <v>8.4269947988999991</v>
      </c>
      <c r="AB2833" s="10">
        <v>8.8368318833000004</v>
      </c>
      <c r="AC2833" s="4">
        <v>2.0378039999999999</v>
      </c>
      <c r="AD2833" s="4">
        <v>1.6797237540862999</v>
      </c>
      <c r="AE2833" s="4">
        <v>1.7225044571824999</v>
      </c>
      <c r="AF2833" s="4">
        <v>13.290188000000001</v>
      </c>
      <c r="AG2833" s="4">
        <v>6.6946006332556998</v>
      </c>
      <c r="AH2833" s="4">
        <v>6.6716724722078</v>
      </c>
      <c r="AI2833" s="4">
        <v>1.974146</v>
      </c>
      <c r="AJ2833" s="4">
        <v>13.105149000000001</v>
      </c>
    </row>
    <row r="2834" spans="1:36" hidden="1" x14ac:dyDescent="0.3">
      <c r="A2834" s="1" t="s">
        <v>2828</v>
      </c>
      <c r="B2834" s="2">
        <v>4344540</v>
      </c>
      <c r="C2834" s="3" t="s">
        <v>2936</v>
      </c>
      <c r="D2834" s="4">
        <v>14792.18944749</v>
      </c>
      <c r="E2834" s="3" t="s">
        <v>3098</v>
      </c>
      <c r="F2834" s="3" t="s">
        <v>3098</v>
      </c>
      <c r="G2834" s="3" t="s">
        <v>3099</v>
      </c>
      <c r="H2834" s="3" t="s">
        <v>3156</v>
      </c>
      <c r="I2834" s="3" t="s">
        <v>3499</v>
      </c>
      <c r="J2834" s="4">
        <v>36.625658999999999</v>
      </c>
      <c r="K2834" s="4">
        <v>1.833901</v>
      </c>
      <c r="L2834" s="4">
        <v>1.461759</v>
      </c>
      <c r="M2834" s="4">
        <v>1.753927</v>
      </c>
      <c r="N2834" s="4">
        <v>9.9386349999999997</v>
      </c>
      <c r="O2834" s="4">
        <v>11.707831000000001</v>
      </c>
      <c r="P2834" s="4">
        <v>4.5853489999999999</v>
      </c>
      <c r="Q2834" s="4">
        <v>9.1213689999999996</v>
      </c>
      <c r="R2834" s="4">
        <v>26.811478000000001</v>
      </c>
      <c r="S2834" s="3" t="s">
        <v>7646</v>
      </c>
      <c r="T2834" s="4">
        <v>38.869999999999997</v>
      </c>
      <c r="U2834" s="4">
        <v>14792.18944749</v>
      </c>
      <c r="V2834" s="10">
        <v>21756.344446999999</v>
      </c>
      <c r="W2834" s="4">
        <v>9.0043735528685396</v>
      </c>
      <c r="X2834" s="4">
        <v>42.8</v>
      </c>
      <c r="Y2834" s="4">
        <v>26.81</v>
      </c>
      <c r="Z2834" s="4">
        <v>9.9386349999999997</v>
      </c>
      <c r="AA2834" s="10">
        <v>11.3751426648</v>
      </c>
      <c r="AB2834" s="10">
        <v>9.5929357295000006</v>
      </c>
      <c r="AC2834" s="4">
        <v>6.1546779999999996</v>
      </c>
      <c r="AD2834" s="4">
        <v>5.7353099981405</v>
      </c>
      <c r="AE2834" s="4">
        <v>6.0027816605981998</v>
      </c>
      <c r="AF2834" s="4">
        <v>9.1213689999999996</v>
      </c>
      <c r="AG2834" s="4">
        <v>8.9488347683626994</v>
      </c>
      <c r="AH2834" s="4">
        <v>9.1849322967515992</v>
      </c>
      <c r="AI2834" s="4">
        <v>4.5853489999999999</v>
      </c>
      <c r="AJ2834" s="4">
        <v>5.7704870000000001</v>
      </c>
    </row>
    <row r="2835" spans="1:36" hidden="1" x14ac:dyDescent="0.3">
      <c r="A2835" s="1" t="s">
        <v>2829</v>
      </c>
      <c r="B2835" s="2">
        <v>4994265</v>
      </c>
      <c r="C2835" s="3" t="s">
        <v>2936</v>
      </c>
      <c r="D2835" s="4">
        <v>34887.740652799999</v>
      </c>
      <c r="E2835" s="3" t="s">
        <v>2937</v>
      </c>
      <c r="F2835" s="3" t="s">
        <v>2938</v>
      </c>
      <c r="G2835" s="3" t="s">
        <v>3047</v>
      </c>
      <c r="H2835" s="3" t="s">
        <v>3104</v>
      </c>
      <c r="I2835" s="3" t="s">
        <v>3895</v>
      </c>
      <c r="J2835" s="4">
        <v>70.126430999999997</v>
      </c>
      <c r="K2835" s="4">
        <v>22.005759000000001</v>
      </c>
      <c r="L2835" s="4">
        <v>4.9760160000000004</v>
      </c>
      <c r="M2835" s="4">
        <v>2.0392480000000002</v>
      </c>
      <c r="N2835" s="4">
        <v>33.219349000000001</v>
      </c>
      <c r="O2835" s="4">
        <v>21.731777000000001</v>
      </c>
      <c r="P2835" s="4">
        <v>3.3690280000000001</v>
      </c>
      <c r="Q2835" s="4">
        <v>18.050932</v>
      </c>
      <c r="R2835" s="4">
        <v>29.728081</v>
      </c>
      <c r="S2835" s="3" t="s">
        <v>7647</v>
      </c>
      <c r="T2835" s="4">
        <v>199.15</v>
      </c>
      <c r="U2835" s="4">
        <v>34887.740652799999</v>
      </c>
      <c r="V2835" s="10">
        <v>38538.740652</v>
      </c>
      <c r="W2835" s="4">
        <v>0.40170725583730899</v>
      </c>
      <c r="X2835" s="4">
        <v>202.84</v>
      </c>
      <c r="Y2835" s="4">
        <v>114.45</v>
      </c>
      <c r="Z2835" s="4">
        <v>33.219349000000001</v>
      </c>
      <c r="AA2835" s="10">
        <v>24.142612954400001</v>
      </c>
      <c r="AB2835" s="10">
        <v>26.114607920200001</v>
      </c>
      <c r="AC2835" s="4">
        <v>3.7307589999999999</v>
      </c>
      <c r="AD2835" s="4">
        <v>3.5386330957737999</v>
      </c>
      <c r="AE2835" s="4">
        <v>3.6985141468028999</v>
      </c>
      <c r="AF2835" s="4">
        <v>18.050932</v>
      </c>
      <c r="AG2835" s="4">
        <v>16.798871941990001</v>
      </c>
      <c r="AH2835" s="4">
        <v>17.566018299575902</v>
      </c>
      <c r="AI2835" s="4">
        <v>3.3690280000000001</v>
      </c>
      <c r="AJ2835" s="4" t="s">
        <v>2924</v>
      </c>
    </row>
    <row r="2836" spans="1:36" hidden="1" x14ac:dyDescent="0.3">
      <c r="A2836" s="1" t="s">
        <v>2830</v>
      </c>
      <c r="B2836" s="2">
        <v>4757767</v>
      </c>
      <c r="C2836" s="3" t="s">
        <v>2936</v>
      </c>
      <c r="D2836" s="4">
        <v>823.52505371999996</v>
      </c>
      <c r="E2836" s="3" t="s">
        <v>3033</v>
      </c>
      <c r="F2836" s="3" t="s">
        <v>3033</v>
      </c>
      <c r="G2836" s="3" t="s">
        <v>3034</v>
      </c>
      <c r="H2836" s="3" t="s">
        <v>3035</v>
      </c>
      <c r="I2836" s="3" t="s">
        <v>3962</v>
      </c>
      <c r="J2836" s="4">
        <v>5.27027</v>
      </c>
      <c r="K2836" s="4">
        <v>2.7704490000000002</v>
      </c>
      <c r="L2836" s="4">
        <v>3.9128500000000002</v>
      </c>
      <c r="M2836" s="4">
        <v>3.6363639999999999</v>
      </c>
      <c r="N2836" s="4">
        <v>13.346659000000001</v>
      </c>
      <c r="O2836" s="4">
        <v>1.998974</v>
      </c>
      <c r="P2836" s="4">
        <v>1.5826899999999999</v>
      </c>
      <c r="Q2836" s="4">
        <v>2.9744519999999999</v>
      </c>
      <c r="R2836" s="4">
        <v>5.5385939999999998</v>
      </c>
      <c r="S2836" s="3" t="s">
        <v>7648</v>
      </c>
      <c r="T2836" s="4">
        <v>23.37</v>
      </c>
      <c r="U2836" s="4">
        <v>823.52505371999996</v>
      </c>
      <c r="V2836" s="10">
        <v>1480.489053</v>
      </c>
      <c r="W2836" s="4">
        <v>8.0684638425331592</v>
      </c>
      <c r="X2836" s="4">
        <v>23.679200000000002</v>
      </c>
      <c r="Y2836" s="4">
        <v>21.19</v>
      </c>
      <c r="Z2836" s="4">
        <v>13.346659000000001</v>
      </c>
      <c r="AA2836" s="10">
        <v>13.7591992934</v>
      </c>
      <c r="AB2836" s="10">
        <v>13.203389830500001</v>
      </c>
      <c r="AC2836" s="4">
        <v>1.2951429999999999</v>
      </c>
      <c r="AD2836" s="4">
        <v>1.3219273092646999</v>
      </c>
      <c r="AE2836" s="4">
        <v>1.3771504384030999</v>
      </c>
      <c r="AF2836" s="4">
        <v>2.9744519999999999</v>
      </c>
      <c r="AG2836" s="4">
        <v>3.2464017476536999</v>
      </c>
      <c r="AH2836" s="4">
        <v>2.9609781060000002</v>
      </c>
      <c r="AI2836" s="4">
        <v>1.5826899999999999</v>
      </c>
      <c r="AJ2836" s="4">
        <v>1.6005750000000001</v>
      </c>
    </row>
    <row r="2837" spans="1:36" hidden="1" x14ac:dyDescent="0.3">
      <c r="A2837" s="1" t="s">
        <v>2831</v>
      </c>
      <c r="B2837" s="2">
        <v>4121144</v>
      </c>
      <c r="C2837" s="3" t="s">
        <v>2936</v>
      </c>
      <c r="D2837" s="4">
        <v>16789.671479550001</v>
      </c>
      <c r="E2837" s="3" t="s">
        <v>3033</v>
      </c>
      <c r="F2837" s="3" t="s">
        <v>3033</v>
      </c>
      <c r="G2837" s="3" t="s">
        <v>3034</v>
      </c>
      <c r="H2837" s="3" t="s">
        <v>3035</v>
      </c>
      <c r="I2837" s="3" t="s">
        <v>3074</v>
      </c>
      <c r="J2837" s="4">
        <v>0.79585799999999995</v>
      </c>
      <c r="K2837" s="4">
        <v>-9.7731359999999992</v>
      </c>
      <c r="L2837" s="4">
        <v>-4.8018679999999998</v>
      </c>
      <c r="M2837" s="4">
        <v>2.9922629999999999</v>
      </c>
      <c r="N2837" s="4">
        <v>175.10067100000001</v>
      </c>
      <c r="O2837" s="4">
        <v>37.399656</v>
      </c>
      <c r="P2837" s="4">
        <v>1.574646</v>
      </c>
      <c r="Q2837" s="4">
        <v>10.088666</v>
      </c>
      <c r="R2837" s="4">
        <v>32.952823000000002</v>
      </c>
      <c r="S2837" s="3" t="s">
        <v>7649</v>
      </c>
      <c r="T2837" s="4">
        <v>130.44999999999999</v>
      </c>
      <c r="U2837" s="4">
        <v>16789.671479550001</v>
      </c>
      <c r="V2837" s="10">
        <v>19874.671479000001</v>
      </c>
      <c r="W2837" s="4">
        <v>1.6098121885779999</v>
      </c>
      <c r="X2837" s="4">
        <v>162.63999999999999</v>
      </c>
      <c r="Y2837" s="4">
        <v>118.63500000000001</v>
      </c>
      <c r="Z2837" s="4">
        <v>175.10067100000001</v>
      </c>
      <c r="AA2837" s="10">
        <v>17.4007576566</v>
      </c>
      <c r="AB2837" s="10">
        <v>20.9764121893</v>
      </c>
      <c r="AC2837" s="4">
        <v>1.639148</v>
      </c>
      <c r="AD2837" s="4">
        <v>1.5509310394094999</v>
      </c>
      <c r="AE2837" s="4">
        <v>1.6152522362005</v>
      </c>
      <c r="AF2837" s="4">
        <v>10.088666</v>
      </c>
      <c r="AG2837" s="4">
        <v>7.7172460989890004</v>
      </c>
      <c r="AH2837" s="4">
        <v>8.3385925635323996</v>
      </c>
      <c r="AI2837" s="4">
        <v>1.574646</v>
      </c>
      <c r="AJ2837" s="4">
        <v>2.2963719999999999</v>
      </c>
    </row>
    <row r="2838" spans="1:36" hidden="1" x14ac:dyDescent="0.3">
      <c r="A2838" s="1" t="s">
        <v>2832</v>
      </c>
      <c r="B2838" s="2">
        <v>7083057</v>
      </c>
      <c r="C2838" s="3" t="s">
        <v>2941</v>
      </c>
      <c r="D2838" s="4">
        <v>743.14426679999997</v>
      </c>
      <c r="E2838" s="3" t="s">
        <v>3007</v>
      </c>
      <c r="F2838" s="3" t="s">
        <v>3008</v>
      </c>
      <c r="G2838" s="3" t="s">
        <v>3009</v>
      </c>
      <c r="H2838" s="3" t="s">
        <v>3010</v>
      </c>
      <c r="I2838" s="3" t="s">
        <v>3963</v>
      </c>
      <c r="J2838" s="4">
        <v>-12.527716</v>
      </c>
      <c r="K2838" s="4">
        <v>-8.7861270000000005</v>
      </c>
      <c r="L2838" s="4">
        <v>13.037248999999999</v>
      </c>
      <c r="M2838" s="4">
        <v>18.468468999999999</v>
      </c>
      <c r="N2838" s="4" t="s">
        <v>2924</v>
      </c>
      <c r="O2838" s="4" t="s">
        <v>2924</v>
      </c>
      <c r="P2838" s="4">
        <v>6.726343</v>
      </c>
      <c r="Q2838" s="4">
        <v>138.69720699999999</v>
      </c>
      <c r="R2838" s="4" t="s">
        <v>2924</v>
      </c>
      <c r="S2838" s="3" t="s">
        <v>7650</v>
      </c>
      <c r="T2838" s="4">
        <v>7.89</v>
      </c>
      <c r="U2838" s="4">
        <v>743.14426679999997</v>
      </c>
      <c r="V2838" s="10">
        <v>1575.6002659999999</v>
      </c>
      <c r="W2838" s="4" t="s">
        <v>2935</v>
      </c>
      <c r="X2838" s="5" t="s">
        <v>7651</v>
      </c>
      <c r="Y2838" s="5" t="s">
        <v>7652</v>
      </c>
      <c r="Z2838" s="4" t="s">
        <v>2924</v>
      </c>
      <c r="AA2838" s="10" t="s">
        <v>2924</v>
      </c>
      <c r="AB2838" s="10" t="s">
        <v>2924</v>
      </c>
      <c r="AC2838" s="4">
        <v>1.8830789999999999</v>
      </c>
      <c r="AD2838" s="4">
        <v>1.6357339347772</v>
      </c>
      <c r="AE2838" s="4">
        <v>1.8577475298423001</v>
      </c>
      <c r="AF2838" s="4">
        <v>138.69720699999999</v>
      </c>
      <c r="AG2838" s="4">
        <v>23.3364525517391</v>
      </c>
      <c r="AH2838" s="4">
        <v>32.134646225260603</v>
      </c>
      <c r="AI2838" s="4">
        <v>6.726343</v>
      </c>
      <c r="AJ2838" s="4" t="s">
        <v>2924</v>
      </c>
    </row>
    <row r="2839" spans="1:36" hidden="1" x14ac:dyDescent="0.3">
      <c r="A2839" s="1" t="s">
        <v>2833</v>
      </c>
      <c r="B2839" s="2">
        <v>4093136</v>
      </c>
      <c r="C2839" s="3" t="s">
        <v>2936</v>
      </c>
      <c r="D2839" s="4">
        <v>7375.0307493199998</v>
      </c>
      <c r="E2839" s="3" t="s">
        <v>2930</v>
      </c>
      <c r="F2839" s="3" t="s">
        <v>2954</v>
      </c>
      <c r="G2839" s="3" t="s">
        <v>2954</v>
      </c>
      <c r="H2839" s="3" t="s">
        <v>3042</v>
      </c>
      <c r="I2839" s="3" t="s">
        <v>3228</v>
      </c>
      <c r="J2839" s="4">
        <v>5.6416690000000003</v>
      </c>
      <c r="K2839" s="4">
        <v>1.8851329999999999</v>
      </c>
      <c r="L2839" s="4">
        <v>-12.279374000000001</v>
      </c>
      <c r="M2839" s="4">
        <v>3.5179809999999998</v>
      </c>
      <c r="N2839" s="4">
        <v>23.528366999999999</v>
      </c>
      <c r="O2839" s="4">
        <v>17.133087</v>
      </c>
      <c r="P2839" s="4">
        <v>4.3983109999999996</v>
      </c>
      <c r="Q2839" s="4">
        <v>8.0308960000000003</v>
      </c>
      <c r="R2839" s="4">
        <v>9.7371669999999995</v>
      </c>
      <c r="S2839" s="3" t="s">
        <v>7653</v>
      </c>
      <c r="T2839" s="4">
        <v>185.38</v>
      </c>
      <c r="U2839" s="4">
        <v>7375.0307493199998</v>
      </c>
      <c r="V2839" s="10">
        <v>7675.9307490000001</v>
      </c>
      <c r="W2839" s="4" t="s">
        <v>2935</v>
      </c>
      <c r="X2839" s="5" t="s">
        <v>7654</v>
      </c>
      <c r="Y2839" s="4">
        <v>165.51</v>
      </c>
      <c r="Z2839" s="4">
        <v>23.528366999999999</v>
      </c>
      <c r="AA2839" s="10">
        <v>11.409263795299999</v>
      </c>
      <c r="AB2839" s="10">
        <v>12.137473352200001</v>
      </c>
      <c r="AC2839" s="4">
        <v>2.8911229999999999</v>
      </c>
      <c r="AD2839" s="4">
        <v>2.8505050887321999</v>
      </c>
      <c r="AE2839" s="4">
        <v>2.9217966159299</v>
      </c>
      <c r="AF2839" s="4">
        <v>8.0308960000000003</v>
      </c>
      <c r="AG2839" s="4">
        <v>6.3496952921167003</v>
      </c>
      <c r="AH2839" s="4">
        <v>6.7461336171703996</v>
      </c>
      <c r="AI2839" s="4">
        <v>4.3983109999999996</v>
      </c>
      <c r="AJ2839" s="4" t="s">
        <v>2924</v>
      </c>
    </row>
    <row r="2840" spans="1:36" hidden="1" x14ac:dyDescent="0.3">
      <c r="A2840" s="1" t="s">
        <v>2834</v>
      </c>
      <c r="B2840" s="2">
        <v>4006248</v>
      </c>
      <c r="C2840" s="3" t="s">
        <v>2936</v>
      </c>
      <c r="D2840" s="4">
        <v>22698.421679999999</v>
      </c>
      <c r="E2840" s="3" t="s">
        <v>2977</v>
      </c>
      <c r="F2840" s="3" t="s">
        <v>2978</v>
      </c>
      <c r="G2840" s="3" t="s">
        <v>3141</v>
      </c>
      <c r="H2840" s="3" t="s">
        <v>3799</v>
      </c>
      <c r="I2840" s="3" t="s">
        <v>3964</v>
      </c>
      <c r="J2840" s="4">
        <v>-2.1916090000000001</v>
      </c>
      <c r="K2840" s="4">
        <v>3.2385989999999998</v>
      </c>
      <c r="L2840" s="4">
        <v>-1.2954190000000001</v>
      </c>
      <c r="M2840" s="5" t="s">
        <v>3965</v>
      </c>
      <c r="N2840" s="4">
        <v>42.216216216216203</v>
      </c>
      <c r="O2840" s="4">
        <v>31.365462000000001</v>
      </c>
      <c r="P2840" s="4">
        <v>2.287137</v>
      </c>
      <c r="Q2840" s="4">
        <v>21.418278999999998</v>
      </c>
      <c r="R2840" s="4">
        <v>40.568834000000003</v>
      </c>
      <c r="S2840" s="3" t="s">
        <v>7655</v>
      </c>
      <c r="T2840" s="4">
        <v>31.24</v>
      </c>
      <c r="U2840" s="4">
        <v>22698.421679999999</v>
      </c>
      <c r="V2840" s="10">
        <v>26917.421679999999</v>
      </c>
      <c r="W2840" s="4">
        <v>2.5608194622279101</v>
      </c>
      <c r="X2840" s="4">
        <v>36.270000000000003</v>
      </c>
      <c r="Y2840" s="4">
        <v>26.73</v>
      </c>
      <c r="Z2840" s="4">
        <v>42.794521000000003</v>
      </c>
      <c r="AA2840" s="10">
        <v>44.457094065699998</v>
      </c>
      <c r="AB2840" s="10">
        <v>67.012741859299993</v>
      </c>
      <c r="AC2840" s="4">
        <v>3.7437299999999998</v>
      </c>
      <c r="AD2840" s="4">
        <v>3.5660655093605</v>
      </c>
      <c r="AE2840" s="4">
        <v>3.7923070833086001</v>
      </c>
      <c r="AF2840" s="4">
        <v>21.418278999999998</v>
      </c>
      <c r="AG2840" s="4">
        <v>18.381222424671801</v>
      </c>
      <c r="AH2840" s="4">
        <v>21.650783853155101</v>
      </c>
      <c r="AI2840" s="4">
        <v>2.287137</v>
      </c>
      <c r="AJ2840" s="4">
        <v>2.287137</v>
      </c>
    </row>
    <row r="2841" spans="1:36" hidden="1" x14ac:dyDescent="0.3">
      <c r="A2841" s="1" t="s">
        <v>2835</v>
      </c>
      <c r="B2841" s="2">
        <v>4001601</v>
      </c>
      <c r="C2841" s="3" t="s">
        <v>2936</v>
      </c>
      <c r="D2841" s="4">
        <v>6204.3198316400003</v>
      </c>
      <c r="E2841" s="3" t="s">
        <v>2925</v>
      </c>
      <c r="F2841" s="3" t="s">
        <v>2997</v>
      </c>
      <c r="G2841" s="3" t="s">
        <v>3250</v>
      </c>
      <c r="H2841" s="3" t="s">
        <v>3433</v>
      </c>
      <c r="I2841" s="3" t="s">
        <v>2945</v>
      </c>
      <c r="J2841" s="4">
        <v>3.0591680000000001</v>
      </c>
      <c r="K2841" s="4">
        <v>14.769482</v>
      </c>
      <c r="L2841" s="5" t="s">
        <v>3966</v>
      </c>
      <c r="M2841" s="4">
        <v>0.19590399999999999</v>
      </c>
      <c r="N2841" s="4">
        <v>11.095553000000001</v>
      </c>
      <c r="O2841" s="4">
        <v>14.084365999999999</v>
      </c>
      <c r="P2841" s="4">
        <v>2.034389</v>
      </c>
      <c r="Q2841" s="4">
        <v>9.8983030000000003</v>
      </c>
      <c r="R2841" s="4">
        <v>71.113389999999995</v>
      </c>
      <c r="S2841" s="3" t="s">
        <v>7656</v>
      </c>
      <c r="T2841" s="4">
        <v>112.52</v>
      </c>
      <c r="U2841" s="4">
        <v>6204.3198316400003</v>
      </c>
      <c r="V2841" s="10">
        <v>13449.319831000001</v>
      </c>
      <c r="W2841" s="4">
        <v>6.2211162460007099</v>
      </c>
      <c r="X2841" s="4">
        <v>125.675</v>
      </c>
      <c r="Y2841" s="4">
        <v>84.18</v>
      </c>
      <c r="Z2841" s="4">
        <v>11.095553000000001</v>
      </c>
      <c r="AA2841" s="10">
        <v>9.0138588479999999</v>
      </c>
      <c r="AB2841" s="10">
        <v>9.4493955141000008</v>
      </c>
      <c r="AC2841" s="4">
        <v>0.76595000000000002</v>
      </c>
      <c r="AD2841" s="4">
        <v>0.83597502354490005</v>
      </c>
      <c r="AE2841" s="4">
        <v>0.8041759003983</v>
      </c>
      <c r="AF2841" s="4">
        <v>9.8983030000000003</v>
      </c>
      <c r="AG2841" s="4">
        <v>9.0085932467366003</v>
      </c>
      <c r="AH2841" s="4">
        <v>10.472946463008601</v>
      </c>
      <c r="AI2841" s="4">
        <v>2.034389</v>
      </c>
      <c r="AJ2841" s="4" t="s">
        <v>2924</v>
      </c>
    </row>
    <row r="2842" spans="1:36" hidden="1" x14ac:dyDescent="0.3">
      <c r="A2842" s="1" t="s">
        <v>2836</v>
      </c>
      <c r="B2842" s="2">
        <v>4050763</v>
      </c>
      <c r="C2842" s="3" t="s">
        <v>2936</v>
      </c>
      <c r="D2842" s="4">
        <v>5035.9840417200003</v>
      </c>
      <c r="E2842" s="3" t="s">
        <v>2930</v>
      </c>
      <c r="F2842" s="3" t="s">
        <v>2958</v>
      </c>
      <c r="G2842" s="3" t="s">
        <v>2958</v>
      </c>
      <c r="H2842" s="3" t="s">
        <v>3118</v>
      </c>
      <c r="I2842" s="3" t="s">
        <v>3133</v>
      </c>
      <c r="J2842" s="4">
        <v>30.042708000000001</v>
      </c>
      <c r="K2842" s="4">
        <v>9.9915920000000007</v>
      </c>
      <c r="L2842" s="4">
        <v>7.8720080000000001</v>
      </c>
      <c r="M2842" s="4">
        <v>3.6187399999999998</v>
      </c>
      <c r="N2842" s="4">
        <v>7.8702501583280604</v>
      </c>
      <c r="O2842" s="4">
        <v>9.1920850000000005</v>
      </c>
      <c r="P2842" s="4">
        <v>1.0922620000000001</v>
      </c>
      <c r="Q2842" s="4">
        <v>5.7765870000000001</v>
      </c>
      <c r="R2842" s="4">
        <v>8.7183720000000005</v>
      </c>
      <c r="S2842" s="3" t="s">
        <v>7657</v>
      </c>
      <c r="T2842" s="4">
        <v>1988.34</v>
      </c>
      <c r="U2842" s="4">
        <v>5035.9840417200003</v>
      </c>
      <c r="V2842" s="10">
        <v>5955.0840410000001</v>
      </c>
      <c r="W2842" s="4">
        <v>5.0293209410865299E-2</v>
      </c>
      <c r="X2842" s="5" t="s">
        <v>7658</v>
      </c>
      <c r="Y2842" s="4">
        <v>1401.0101</v>
      </c>
      <c r="Z2842" s="4">
        <v>7.8774839999999999</v>
      </c>
      <c r="AA2842" s="10">
        <v>117.24375000000001</v>
      </c>
      <c r="AB2842" s="10">
        <v>117.24375000000001</v>
      </c>
      <c r="AC2842" s="4">
        <v>2.1788750000000001</v>
      </c>
      <c r="AD2842" s="4" t="s">
        <v>2935</v>
      </c>
      <c r="AE2842" s="4" t="s">
        <v>2935</v>
      </c>
      <c r="AF2842" s="4">
        <v>5.7765870000000001</v>
      </c>
      <c r="AG2842" s="4" t="s">
        <v>2935</v>
      </c>
      <c r="AH2842" s="4" t="s">
        <v>2935</v>
      </c>
      <c r="AI2842" s="4">
        <v>1.0922620000000001</v>
      </c>
      <c r="AJ2842" s="4">
        <v>1.296297</v>
      </c>
    </row>
    <row r="2843" spans="1:36" hidden="1" x14ac:dyDescent="0.3">
      <c r="A2843" s="1" t="s">
        <v>2837</v>
      </c>
      <c r="B2843" s="2">
        <v>4087483</v>
      </c>
      <c r="C2843" s="3" t="s">
        <v>2936</v>
      </c>
      <c r="D2843" s="4">
        <v>746.02254729000003</v>
      </c>
      <c r="E2843" s="3" t="s">
        <v>2977</v>
      </c>
      <c r="F2843" s="3" t="s">
        <v>2978</v>
      </c>
      <c r="G2843" s="3" t="s">
        <v>2979</v>
      </c>
      <c r="H2843" s="3" t="s">
        <v>2979</v>
      </c>
      <c r="I2843" s="3" t="s">
        <v>2980</v>
      </c>
      <c r="J2843" s="4">
        <v>32.107622999999997</v>
      </c>
      <c r="K2843" s="4">
        <v>11.590909</v>
      </c>
      <c r="L2843" s="4">
        <v>4.8398580000000004</v>
      </c>
      <c r="M2843" s="4">
        <v>2.719665</v>
      </c>
      <c r="N2843" s="4">
        <v>35.9268292682927</v>
      </c>
      <c r="O2843" s="4">
        <v>14.177092999999999</v>
      </c>
      <c r="P2843" s="4">
        <v>1.7783409999999999</v>
      </c>
      <c r="Q2843" s="4">
        <v>17.010539999999999</v>
      </c>
      <c r="R2843" s="4">
        <v>57.698121999999998</v>
      </c>
      <c r="S2843" s="3" t="s">
        <v>7659</v>
      </c>
      <c r="T2843" s="4">
        <v>14.73</v>
      </c>
      <c r="U2843" s="4">
        <v>746.02254729000003</v>
      </c>
      <c r="V2843" s="10">
        <v>1384.062547</v>
      </c>
      <c r="W2843" s="4">
        <v>3.3604887983706702</v>
      </c>
      <c r="X2843" s="4">
        <v>14.795</v>
      </c>
      <c r="Y2843" s="5" t="s">
        <v>7660</v>
      </c>
      <c r="Z2843" s="4">
        <v>35.839416</v>
      </c>
      <c r="AA2843" s="10">
        <v>30.165881630099999</v>
      </c>
      <c r="AB2843" s="10">
        <v>30.6875</v>
      </c>
      <c r="AC2843" s="4">
        <v>9.2612889999999997</v>
      </c>
      <c r="AD2843" s="4">
        <v>8.9016339741490995</v>
      </c>
      <c r="AE2843" s="4">
        <v>9.1100996424776994</v>
      </c>
      <c r="AF2843" s="4">
        <v>17.010539999999999</v>
      </c>
      <c r="AG2843" s="4">
        <v>15.515091746770199</v>
      </c>
      <c r="AH2843" s="4">
        <v>16.040871626672502</v>
      </c>
      <c r="AI2843" s="4">
        <v>1.7783409999999999</v>
      </c>
      <c r="AJ2843" s="4">
        <v>1.7783409999999999</v>
      </c>
    </row>
    <row r="2844" spans="1:36" x14ac:dyDescent="0.3">
      <c r="A2844" s="1" t="s">
        <v>1312</v>
      </c>
      <c r="B2844" s="2">
        <v>4965590</v>
      </c>
      <c r="C2844" s="3" t="s">
        <v>2941</v>
      </c>
      <c r="D2844" s="4">
        <v>1298.34450548</v>
      </c>
      <c r="E2844" s="3" t="s">
        <v>2937</v>
      </c>
      <c r="F2844" s="3" t="s">
        <v>2967</v>
      </c>
      <c r="G2844" s="3" t="s">
        <v>3087</v>
      </c>
      <c r="H2844" s="3" t="s">
        <v>3125</v>
      </c>
      <c r="I2844" s="3" t="s">
        <v>3630</v>
      </c>
      <c r="J2844" s="10">
        <v>562.27810699999998</v>
      </c>
      <c r="K2844" s="10">
        <v>150.95291499999999</v>
      </c>
      <c r="L2844" s="10">
        <v>130.77319600000001</v>
      </c>
      <c r="M2844" s="10">
        <v>21.823129000000002</v>
      </c>
      <c r="N2844" s="4">
        <v>72.093397999999993</v>
      </c>
      <c r="O2844" s="4">
        <v>116.89295</v>
      </c>
      <c r="P2844" s="4">
        <v>27.215805</v>
      </c>
      <c r="Q2844" s="4">
        <v>66.345125999999993</v>
      </c>
      <c r="R2844" s="4">
        <v>244.081288</v>
      </c>
      <c r="S2844" s="3" t="s">
        <v>5736</v>
      </c>
      <c r="T2844" s="4">
        <v>44.77</v>
      </c>
      <c r="U2844" s="4">
        <v>1298.34450548</v>
      </c>
      <c r="V2844" s="10">
        <v>1276.1485049999999</v>
      </c>
      <c r="W2844" s="4" t="s">
        <v>2935</v>
      </c>
      <c r="X2844" s="4">
        <v>49.715000000000003</v>
      </c>
      <c r="Y2844" s="4">
        <v>5.46</v>
      </c>
      <c r="Z2844" s="4">
        <v>72.093397999999993</v>
      </c>
      <c r="AA2844" s="10">
        <v>58.599476439699998</v>
      </c>
      <c r="AB2844" s="10">
        <v>64.294228311200001</v>
      </c>
      <c r="AC2844" s="4">
        <v>9.2883080000000007</v>
      </c>
      <c r="AD2844" s="4">
        <v>5.9756893836625</v>
      </c>
      <c r="AE2844" s="4">
        <v>7.7692027807831003</v>
      </c>
      <c r="AF2844" s="4">
        <v>66.345125999999993</v>
      </c>
      <c r="AG2844" s="4">
        <v>29.3168656887858</v>
      </c>
      <c r="AH2844" s="4">
        <v>40.678593787354799</v>
      </c>
      <c r="AI2844" s="4">
        <v>27.215805</v>
      </c>
      <c r="AJ2844" s="4">
        <v>40.885845000000003</v>
      </c>
    </row>
    <row r="2845" spans="1:36" hidden="1" x14ac:dyDescent="0.3">
      <c r="A2845" s="1" t="s">
        <v>2839</v>
      </c>
      <c r="B2845" s="2">
        <v>4252151</v>
      </c>
      <c r="C2845" s="3" t="s">
        <v>2936</v>
      </c>
      <c r="D2845" s="4">
        <v>21304.194479999998</v>
      </c>
      <c r="E2845" s="3" t="s">
        <v>2925</v>
      </c>
      <c r="F2845" s="3" t="s">
        <v>2926</v>
      </c>
      <c r="G2845" s="3" t="s">
        <v>2927</v>
      </c>
      <c r="H2845" s="3" t="s">
        <v>3190</v>
      </c>
      <c r="I2845" s="3" t="s">
        <v>3967</v>
      </c>
      <c r="J2845" s="4">
        <v>87.403290999999996</v>
      </c>
      <c r="K2845" s="4">
        <v>31.785440999999999</v>
      </c>
      <c r="L2845" s="4">
        <v>22.930665000000001</v>
      </c>
      <c r="M2845" s="4">
        <v>31.634136999999999</v>
      </c>
      <c r="N2845" s="4">
        <v>20.321399</v>
      </c>
      <c r="O2845" s="4">
        <v>18.381786999999999</v>
      </c>
      <c r="P2845" s="4">
        <v>11.174063</v>
      </c>
      <c r="Q2845" s="4">
        <v>10.579504999999999</v>
      </c>
      <c r="R2845" s="4">
        <v>21.323786999999999</v>
      </c>
      <c r="S2845" s="3" t="s">
        <v>7662</v>
      </c>
      <c r="T2845" s="4">
        <v>171.98</v>
      </c>
      <c r="U2845" s="4">
        <v>21304.194479999998</v>
      </c>
      <c r="V2845" s="10">
        <v>21792.886480000001</v>
      </c>
      <c r="W2845" s="4">
        <v>1.32573555064542</v>
      </c>
      <c r="X2845" s="4">
        <v>181.42449999999999</v>
      </c>
      <c r="Y2845" s="4">
        <v>90.305000000000007</v>
      </c>
      <c r="Z2845" s="4">
        <v>20.321399</v>
      </c>
      <c r="AA2845" s="10">
        <v>20.286162520400001</v>
      </c>
      <c r="AB2845" s="10">
        <v>20.456299905200002</v>
      </c>
      <c r="AC2845" s="4">
        <v>2.8948109999999998</v>
      </c>
      <c r="AD2845" s="4">
        <v>2.8602445798129001</v>
      </c>
      <c r="AE2845" s="4">
        <v>2.8739625966979001</v>
      </c>
      <c r="AF2845" s="4">
        <v>10.579504999999999</v>
      </c>
      <c r="AG2845" s="4">
        <v>13.4941409376957</v>
      </c>
      <c r="AH2845" s="4">
        <v>13.4659764233889</v>
      </c>
      <c r="AI2845" s="4">
        <v>11.174063</v>
      </c>
      <c r="AJ2845" s="4">
        <v>11.646238</v>
      </c>
    </row>
    <row r="2846" spans="1:36" hidden="1" x14ac:dyDescent="0.3">
      <c r="A2846" s="1" t="s">
        <v>2840</v>
      </c>
      <c r="B2846" s="2">
        <v>107257</v>
      </c>
      <c r="C2846" s="3" t="s">
        <v>2941</v>
      </c>
      <c r="D2846" s="4">
        <v>1368.6640013399999</v>
      </c>
      <c r="E2846" s="3" t="s">
        <v>2937</v>
      </c>
      <c r="F2846" s="3" t="s">
        <v>2938</v>
      </c>
      <c r="G2846" s="3" t="s">
        <v>3039</v>
      </c>
      <c r="H2846" s="3" t="s">
        <v>3039</v>
      </c>
      <c r="I2846" s="3" t="s">
        <v>3040</v>
      </c>
      <c r="J2846" s="4">
        <v>351.645239</v>
      </c>
      <c r="K2846" s="4">
        <v>89.278538999999995</v>
      </c>
      <c r="L2846" s="4">
        <v>9.5396649999999994</v>
      </c>
      <c r="M2846" s="4">
        <v>4.5922489999999998</v>
      </c>
      <c r="N2846" s="4">
        <v>14.642175999999999</v>
      </c>
      <c r="O2846" s="4" t="s">
        <v>2924</v>
      </c>
      <c r="P2846" s="4">
        <v>2.8701599999999998</v>
      </c>
      <c r="Q2846" s="4">
        <v>10.314845999999999</v>
      </c>
      <c r="R2846" s="4" t="s">
        <v>2924</v>
      </c>
      <c r="S2846" s="3" t="s">
        <v>7663</v>
      </c>
      <c r="T2846" s="4">
        <v>207.26</v>
      </c>
      <c r="U2846" s="4">
        <v>1368.6640013399999</v>
      </c>
      <c r="V2846" s="10">
        <v>3417.1640010000001</v>
      </c>
      <c r="W2846" s="4">
        <v>0.48248576666988302</v>
      </c>
      <c r="X2846" s="4">
        <v>235.42500000000001</v>
      </c>
      <c r="Y2846" s="4">
        <v>44.07</v>
      </c>
      <c r="Z2846" s="4">
        <v>14.642175999999999</v>
      </c>
      <c r="AA2846" s="10">
        <v>14.2564102564103</v>
      </c>
      <c r="AB2846" s="10">
        <v>20.936708860759499</v>
      </c>
      <c r="AC2846" s="4">
        <v>6.566052</v>
      </c>
      <c r="AD2846" s="4">
        <v>5.5166103377715503</v>
      </c>
      <c r="AE2846" s="4">
        <v>5.6732519971831596</v>
      </c>
      <c r="AF2846" s="4">
        <v>10.314845999999999</v>
      </c>
      <c r="AG2846" s="4" t="s">
        <v>2935</v>
      </c>
      <c r="AH2846" s="4" t="s">
        <v>2935</v>
      </c>
      <c r="AI2846" s="4">
        <v>2.8701599999999998</v>
      </c>
      <c r="AJ2846" s="4">
        <v>3.0826210000000001</v>
      </c>
    </row>
    <row r="2847" spans="1:36" hidden="1" x14ac:dyDescent="0.3">
      <c r="A2847" s="1" t="s">
        <v>2841</v>
      </c>
      <c r="B2847" s="2">
        <v>4248534</v>
      </c>
      <c r="C2847" s="3" t="s">
        <v>2919</v>
      </c>
      <c r="D2847" s="4">
        <v>31668.088396800002</v>
      </c>
      <c r="E2847" s="3" t="s">
        <v>2930</v>
      </c>
      <c r="F2847" s="3" t="s">
        <v>2958</v>
      </c>
      <c r="G2847" s="3" t="s">
        <v>2958</v>
      </c>
      <c r="H2847" s="3" t="s">
        <v>2959</v>
      </c>
      <c r="I2847" s="3" t="s">
        <v>3588</v>
      </c>
      <c r="J2847" s="4">
        <v>28.704764999999998</v>
      </c>
      <c r="K2847" s="4">
        <v>10.261626</v>
      </c>
      <c r="L2847" s="4">
        <v>7.7671900000000003</v>
      </c>
      <c r="M2847" s="4">
        <v>0.55973099999999998</v>
      </c>
      <c r="N2847" s="4" t="s">
        <v>2924</v>
      </c>
      <c r="O2847" s="4">
        <v>25.122594222904102</v>
      </c>
      <c r="P2847" s="4">
        <v>4.2330319999999997</v>
      </c>
      <c r="Q2847" s="4">
        <v>13.141702</v>
      </c>
      <c r="R2847" s="4">
        <v>30.48357</v>
      </c>
      <c r="S2847" s="3" t="s">
        <v>7664</v>
      </c>
      <c r="T2847" s="5" t="s">
        <v>7665</v>
      </c>
      <c r="U2847" s="4">
        <v>31668.088396800002</v>
      </c>
      <c r="V2847" s="10">
        <v>36363.088395999999</v>
      </c>
      <c r="W2847" s="4">
        <v>1.10687022900763</v>
      </c>
      <c r="X2847" s="4">
        <v>320.77499999999998</v>
      </c>
      <c r="Y2847" s="5" t="s">
        <v>7666</v>
      </c>
      <c r="Z2847" s="4" t="s">
        <v>2924</v>
      </c>
      <c r="AA2847" s="10">
        <v>17.7376586741</v>
      </c>
      <c r="AB2847" s="10">
        <v>18.7994651958</v>
      </c>
      <c r="AC2847" s="4">
        <v>3.7071149999999999</v>
      </c>
      <c r="AD2847" s="4">
        <v>3.6790375123821999</v>
      </c>
      <c r="AE2847" s="4">
        <v>3.6543533530935002</v>
      </c>
      <c r="AF2847" s="4">
        <v>13.141702</v>
      </c>
      <c r="AG2847" s="4">
        <v>13.2608291114223</v>
      </c>
      <c r="AH2847" s="4">
        <v>13.506826686781499</v>
      </c>
      <c r="AI2847" s="4">
        <v>4.2330319999999997</v>
      </c>
      <c r="AJ2847" s="4" t="s">
        <v>2924</v>
      </c>
    </row>
    <row r="2848" spans="1:36" hidden="1" x14ac:dyDescent="0.3">
      <c r="A2848" s="1" t="s">
        <v>2842</v>
      </c>
      <c r="B2848" s="2">
        <v>4020424</v>
      </c>
      <c r="C2848" s="3" t="s">
        <v>2957</v>
      </c>
      <c r="D2848" s="4">
        <v>6706.7708301000002</v>
      </c>
      <c r="E2848" s="3" t="s">
        <v>2937</v>
      </c>
      <c r="F2848" s="3" t="s">
        <v>2938</v>
      </c>
      <c r="G2848" s="3" t="s">
        <v>3037</v>
      </c>
      <c r="H2848" s="3" t="s">
        <v>3037</v>
      </c>
      <c r="I2848" s="3" t="s">
        <v>3968</v>
      </c>
      <c r="J2848" s="4">
        <v>-4.4736840000000004</v>
      </c>
      <c r="K2848" s="4">
        <v>-2.393116</v>
      </c>
      <c r="L2848" s="4">
        <v>-4.9489400000000003</v>
      </c>
      <c r="M2848" s="4">
        <v>5.5846419999999997</v>
      </c>
      <c r="N2848" s="4">
        <v>277.09923700000002</v>
      </c>
      <c r="O2848" s="4">
        <v>18.634497</v>
      </c>
      <c r="P2848" s="4">
        <v>6.4418810000000004</v>
      </c>
      <c r="Q2848" s="4">
        <v>13.701858</v>
      </c>
      <c r="R2848" s="4">
        <v>17.457104000000001</v>
      </c>
      <c r="S2848" s="3" t="s">
        <v>7667</v>
      </c>
      <c r="T2848" s="4">
        <v>36.299999999999997</v>
      </c>
      <c r="U2848" s="4">
        <v>6706.7708301000002</v>
      </c>
      <c r="V2848" s="10">
        <v>10592.28983</v>
      </c>
      <c r="W2848" s="4" t="s">
        <v>2935</v>
      </c>
      <c r="X2848" s="4">
        <v>52.16</v>
      </c>
      <c r="Y2848" s="4">
        <v>32.704999999999998</v>
      </c>
      <c r="Z2848" s="4">
        <v>277.09923700000002</v>
      </c>
      <c r="AA2848" s="10">
        <v>20.675514039900001</v>
      </c>
      <c r="AB2848" s="10">
        <v>22.269938650299999</v>
      </c>
      <c r="AC2848" s="4">
        <v>4.4032179999999999</v>
      </c>
      <c r="AD2848" s="4">
        <v>4.3594698721832001</v>
      </c>
      <c r="AE2848" s="4">
        <v>4.4045801514973002</v>
      </c>
      <c r="AF2848" s="4">
        <v>13.701858</v>
      </c>
      <c r="AG2848" s="4">
        <v>9.8171684249871998</v>
      </c>
      <c r="AH2848" s="4">
        <v>9.9439232617497009</v>
      </c>
      <c r="AI2848" s="4">
        <v>6.4418810000000004</v>
      </c>
      <c r="AJ2848" s="4" t="s">
        <v>2924</v>
      </c>
    </row>
    <row r="2849" spans="1:36" hidden="1" x14ac:dyDescent="0.3">
      <c r="A2849" s="1" t="s">
        <v>2843</v>
      </c>
      <c r="B2849" s="2">
        <v>4227527</v>
      </c>
      <c r="C2849" s="3" t="s">
        <v>2919</v>
      </c>
      <c r="D2849" s="4">
        <v>9862.0670783999994</v>
      </c>
      <c r="E2849" s="3" t="s">
        <v>2925</v>
      </c>
      <c r="F2849" s="3" t="s">
        <v>2981</v>
      </c>
      <c r="G2849" s="3" t="s">
        <v>2982</v>
      </c>
      <c r="H2849" s="3" t="s">
        <v>3174</v>
      </c>
      <c r="I2849" s="3" t="s">
        <v>3187</v>
      </c>
      <c r="J2849" s="4">
        <v>43.251156000000002</v>
      </c>
      <c r="K2849" s="4">
        <v>-11.984775000000001</v>
      </c>
      <c r="L2849" s="4">
        <v>-7.7520020000000001</v>
      </c>
      <c r="M2849" s="4">
        <v>6.6060379999999999</v>
      </c>
      <c r="N2849" s="4">
        <v>98.713449999999995</v>
      </c>
      <c r="O2849" s="4">
        <v>70.954182000000003</v>
      </c>
      <c r="P2849" s="4" t="s">
        <v>2924</v>
      </c>
      <c r="Q2849" s="4">
        <v>59.277520000000003</v>
      </c>
      <c r="R2849" s="4">
        <v>97.951773000000003</v>
      </c>
      <c r="S2849" s="3" t="s">
        <v>7668</v>
      </c>
      <c r="T2849" s="5" t="s">
        <v>7669</v>
      </c>
      <c r="U2849" s="4">
        <v>9862.0670783999994</v>
      </c>
      <c r="V2849" s="10">
        <v>10555.785078000001</v>
      </c>
      <c r="W2849" s="4">
        <v>0.31990521327014199</v>
      </c>
      <c r="X2849" s="4">
        <v>433.86</v>
      </c>
      <c r="Y2849" s="4">
        <v>229.27</v>
      </c>
      <c r="Z2849" s="4">
        <v>98.713449999999995</v>
      </c>
      <c r="AA2849" s="10">
        <v>79.116964683199996</v>
      </c>
      <c r="AB2849" s="10">
        <v>91.897453765400002</v>
      </c>
      <c r="AC2849" s="4">
        <v>17.859589</v>
      </c>
      <c r="AD2849" s="4">
        <v>14.667578028699101</v>
      </c>
      <c r="AE2849" s="4">
        <v>16.787625718911801</v>
      </c>
      <c r="AF2849" s="4">
        <v>59.277520000000003</v>
      </c>
      <c r="AG2849" s="4">
        <v>44.823037871482299</v>
      </c>
      <c r="AH2849" s="4">
        <v>50.763805371954902</v>
      </c>
      <c r="AI2849" s="4" t="s">
        <v>2924</v>
      </c>
      <c r="AJ2849" s="4" t="s">
        <v>2924</v>
      </c>
    </row>
    <row r="2850" spans="1:36" hidden="1" x14ac:dyDescent="0.3">
      <c r="A2850" s="1" t="s">
        <v>2844</v>
      </c>
      <c r="B2850" s="2">
        <v>4295648</v>
      </c>
      <c r="C2850" s="3" t="s">
        <v>2941</v>
      </c>
      <c r="D2850" s="4">
        <v>1419.6725145400001</v>
      </c>
      <c r="E2850" s="3" t="s">
        <v>2925</v>
      </c>
      <c r="F2850" s="3" t="s">
        <v>2926</v>
      </c>
      <c r="G2850" s="3" t="s">
        <v>2927</v>
      </c>
      <c r="H2850" s="3" t="s">
        <v>2928</v>
      </c>
      <c r="I2850" s="3" t="s">
        <v>3427</v>
      </c>
      <c r="J2850" s="4">
        <v>-7.9103009999999996</v>
      </c>
      <c r="K2850" s="4">
        <v>11.127338999999999</v>
      </c>
      <c r="L2850" s="4">
        <v>6.0511229999999996</v>
      </c>
      <c r="M2850" s="4">
        <v>3.7163729999999999</v>
      </c>
      <c r="N2850" s="4">
        <v>36.892325</v>
      </c>
      <c r="O2850" s="4">
        <v>33.533177999999999</v>
      </c>
      <c r="P2850" s="4" t="s">
        <v>2924</v>
      </c>
      <c r="Q2850" s="4">
        <v>26.615884000000001</v>
      </c>
      <c r="R2850" s="4">
        <v>41.168837000000003</v>
      </c>
      <c r="S2850" s="3" t="s">
        <v>7670</v>
      </c>
      <c r="T2850" s="4">
        <v>403.27</v>
      </c>
      <c r="U2850" s="4">
        <v>1419.6725145400001</v>
      </c>
      <c r="V2850" s="10">
        <v>1452.183914</v>
      </c>
      <c r="W2850" s="4">
        <v>0.89270215984328105</v>
      </c>
      <c r="X2850" s="5" t="s">
        <v>7671</v>
      </c>
      <c r="Y2850" s="4">
        <v>330.25</v>
      </c>
      <c r="Z2850" s="4">
        <v>36.892325</v>
      </c>
      <c r="AA2850" s="10">
        <v>34.088757396399998</v>
      </c>
      <c r="AB2850" s="10">
        <v>36.861974405799998</v>
      </c>
      <c r="AC2850" s="4">
        <v>17.756983999999999</v>
      </c>
      <c r="AD2850" s="4">
        <v>17.033815983015302</v>
      </c>
      <c r="AE2850" s="4">
        <v>17.710855843110501</v>
      </c>
      <c r="AF2850" s="4">
        <v>26.615884000000001</v>
      </c>
      <c r="AG2850" s="4">
        <v>25.466858064798998</v>
      </c>
      <c r="AH2850" s="4">
        <v>27.071265850157499</v>
      </c>
      <c r="AI2850" s="4" t="s">
        <v>2924</v>
      </c>
      <c r="AJ2850" s="4" t="s">
        <v>2924</v>
      </c>
    </row>
    <row r="2851" spans="1:36" hidden="1" x14ac:dyDescent="0.3">
      <c r="A2851" s="1" t="s">
        <v>2845</v>
      </c>
      <c r="B2851" s="2">
        <v>4087437</v>
      </c>
      <c r="C2851" s="3" t="s">
        <v>2936</v>
      </c>
      <c r="D2851" s="4">
        <v>1704.14852419</v>
      </c>
      <c r="E2851" s="3" t="s">
        <v>2925</v>
      </c>
      <c r="F2851" s="3" t="s">
        <v>3012</v>
      </c>
      <c r="G2851" s="3" t="s">
        <v>3525</v>
      </c>
      <c r="H2851" s="3" t="s">
        <v>3526</v>
      </c>
      <c r="I2851" s="3" t="s">
        <v>3969</v>
      </c>
      <c r="J2851" s="4">
        <v>-12.162766</v>
      </c>
      <c r="K2851" s="4">
        <v>2.6833939999999998</v>
      </c>
      <c r="L2851" s="4">
        <v>1.568425</v>
      </c>
      <c r="M2851" s="4">
        <v>-3.2983259999999999</v>
      </c>
      <c r="N2851" s="4">
        <v>133.93181799999999</v>
      </c>
      <c r="O2851" s="4">
        <v>17.398878</v>
      </c>
      <c r="P2851" s="4">
        <v>1.3328960000000001</v>
      </c>
      <c r="Q2851" s="4">
        <v>10.548755</v>
      </c>
      <c r="R2851" s="4">
        <v>24.033256000000002</v>
      </c>
      <c r="S2851" s="3" t="s">
        <v>7672</v>
      </c>
      <c r="T2851" s="4">
        <v>58.93</v>
      </c>
      <c r="U2851" s="4">
        <v>1704.14852419</v>
      </c>
      <c r="V2851" s="10">
        <v>2130.848524</v>
      </c>
      <c r="W2851" s="4">
        <v>2.3078228406584098</v>
      </c>
      <c r="X2851" s="4">
        <v>75.42</v>
      </c>
      <c r="Y2851" s="4">
        <v>49.68</v>
      </c>
      <c r="Z2851" s="4">
        <v>133.93181799999999</v>
      </c>
      <c r="AA2851" s="10">
        <v>17.174699304299999</v>
      </c>
      <c r="AB2851" s="10">
        <v>17.174699304299999</v>
      </c>
      <c r="AC2851" s="4">
        <v>0.71661300000000006</v>
      </c>
      <c r="AD2851" s="4">
        <v>0.7103463273524</v>
      </c>
      <c r="AE2851" s="4">
        <v>0.7103463273524</v>
      </c>
      <c r="AF2851" s="4">
        <v>10.548755</v>
      </c>
      <c r="AG2851" s="4">
        <v>10.770481969608801</v>
      </c>
      <c r="AH2851" s="4">
        <v>10.770481969608801</v>
      </c>
      <c r="AI2851" s="4">
        <v>1.3328960000000001</v>
      </c>
      <c r="AJ2851" s="4">
        <v>5.4732050000000001</v>
      </c>
    </row>
    <row r="2852" spans="1:36" hidden="1" x14ac:dyDescent="0.3">
      <c r="A2852" s="1" t="s">
        <v>2846</v>
      </c>
      <c r="B2852" s="2">
        <v>1024452</v>
      </c>
      <c r="C2852" s="3" t="s">
        <v>2919</v>
      </c>
      <c r="D2852" s="4">
        <v>9114.7513243199992</v>
      </c>
      <c r="E2852" s="3" t="s">
        <v>2930</v>
      </c>
      <c r="F2852" s="3" t="s">
        <v>2931</v>
      </c>
      <c r="G2852" s="3" t="s">
        <v>2931</v>
      </c>
      <c r="H2852" s="3" t="s">
        <v>2932</v>
      </c>
      <c r="I2852" s="3" t="s">
        <v>3970</v>
      </c>
      <c r="J2852" s="4">
        <v>62.224851999999998</v>
      </c>
      <c r="K2852" s="4">
        <v>33.281478</v>
      </c>
      <c r="L2852" s="4">
        <v>19.449286000000001</v>
      </c>
      <c r="M2852" s="4">
        <v>4.0376440000000002</v>
      </c>
      <c r="N2852" s="4">
        <v>14.3539267015707</v>
      </c>
      <c r="O2852" s="4">
        <v>23.293118</v>
      </c>
      <c r="P2852" s="4">
        <v>1.52213</v>
      </c>
      <c r="Q2852" s="4" t="s">
        <v>2935</v>
      </c>
      <c r="R2852" s="4" t="s">
        <v>2935</v>
      </c>
      <c r="S2852" s="3" t="s">
        <v>7673</v>
      </c>
      <c r="T2852" s="5" t="s">
        <v>7674</v>
      </c>
      <c r="U2852" s="4">
        <v>9114.7513243199992</v>
      </c>
      <c r="V2852" s="10" t="s">
        <v>2935</v>
      </c>
      <c r="W2852" s="4">
        <v>1.3131018383425701</v>
      </c>
      <c r="X2852" s="4">
        <v>137.32499999999999</v>
      </c>
      <c r="Y2852" s="4">
        <v>82.9</v>
      </c>
      <c r="Z2852" s="4">
        <v>14.347917000000001</v>
      </c>
      <c r="AA2852" s="10">
        <v>13.578057984999999</v>
      </c>
      <c r="AB2852" s="10">
        <v>13.549939950400001</v>
      </c>
      <c r="AC2852" s="4" t="s">
        <v>2935</v>
      </c>
      <c r="AD2852" s="4" t="s">
        <v>2935</v>
      </c>
      <c r="AE2852" s="4" t="s">
        <v>2935</v>
      </c>
      <c r="AF2852" s="4" t="s">
        <v>2935</v>
      </c>
      <c r="AG2852" s="4" t="s">
        <v>2935</v>
      </c>
      <c r="AH2852" s="4" t="s">
        <v>2935</v>
      </c>
      <c r="AI2852" s="4">
        <v>1.52213</v>
      </c>
      <c r="AJ2852" s="4">
        <v>1.8001309999999999</v>
      </c>
    </row>
    <row r="2853" spans="1:36" hidden="1" x14ac:dyDescent="0.3">
      <c r="A2853" s="1" t="s">
        <v>2847</v>
      </c>
      <c r="B2853" s="2">
        <v>5734270</v>
      </c>
      <c r="C2853" s="3" t="s">
        <v>2941</v>
      </c>
      <c r="D2853" s="4">
        <v>15119.621999999999</v>
      </c>
      <c r="E2853" s="3" t="s">
        <v>2930</v>
      </c>
      <c r="F2853" s="3" t="s">
        <v>2954</v>
      </c>
      <c r="G2853" s="3" t="s">
        <v>2955</v>
      </c>
      <c r="H2853" s="3" t="s">
        <v>2956</v>
      </c>
      <c r="I2853" s="3"/>
      <c r="J2853" s="4">
        <v>25.606309</v>
      </c>
      <c r="K2853" s="4">
        <v>4.389761</v>
      </c>
      <c r="L2853" s="4">
        <v>0.39243699999999998</v>
      </c>
      <c r="M2853" s="4">
        <v>1.5517860000000001</v>
      </c>
      <c r="N2853" s="4" t="s">
        <v>2935</v>
      </c>
      <c r="O2853" s="4" t="s">
        <v>2935</v>
      </c>
      <c r="P2853" s="4" t="s">
        <v>2935</v>
      </c>
      <c r="Q2853" s="4" t="s">
        <v>2935</v>
      </c>
      <c r="R2853" s="4" t="s">
        <v>2935</v>
      </c>
      <c r="S2853" s="3" t="s">
        <v>7675</v>
      </c>
      <c r="T2853" s="4">
        <v>84.42</v>
      </c>
      <c r="U2853" s="4">
        <v>15119.621999999999</v>
      </c>
      <c r="V2853" s="10" t="s">
        <v>2935</v>
      </c>
      <c r="W2853" s="4">
        <v>1.0660980810234499</v>
      </c>
      <c r="X2853" s="4">
        <v>85.885000000000005</v>
      </c>
      <c r="Y2853" s="4">
        <v>66.81</v>
      </c>
      <c r="Z2853" s="4" t="s">
        <v>2935</v>
      </c>
      <c r="AA2853" s="10" t="s">
        <v>2935</v>
      </c>
      <c r="AB2853" s="10" t="s">
        <v>2935</v>
      </c>
      <c r="AC2853" s="4" t="s">
        <v>2935</v>
      </c>
      <c r="AD2853" s="4" t="s">
        <v>2935</v>
      </c>
      <c r="AE2853" s="4" t="s">
        <v>2935</v>
      </c>
      <c r="AF2853" s="4" t="s">
        <v>2935</v>
      </c>
      <c r="AG2853" s="4" t="s">
        <v>2935</v>
      </c>
      <c r="AH2853" s="4" t="s">
        <v>2935</v>
      </c>
      <c r="AI2853" s="4" t="s">
        <v>2935</v>
      </c>
      <c r="AJ2853" s="4" t="s">
        <v>2935</v>
      </c>
    </row>
    <row r="2854" spans="1:36" hidden="1" x14ac:dyDescent="0.3">
      <c r="A2854" s="1" t="s">
        <v>2848</v>
      </c>
      <c r="B2854" s="2">
        <v>108148554</v>
      </c>
      <c r="C2854" s="3" t="s">
        <v>2941</v>
      </c>
      <c r="D2854" s="4">
        <v>1290.1094000000001</v>
      </c>
      <c r="E2854" s="3" t="s">
        <v>2930</v>
      </c>
      <c r="F2854" s="3" t="s">
        <v>2954</v>
      </c>
      <c r="G2854" s="3" t="s">
        <v>2955</v>
      </c>
      <c r="H2854" s="3" t="s">
        <v>2956</v>
      </c>
      <c r="I2854" s="3"/>
      <c r="J2854" s="4">
        <v>2.5683229999999999</v>
      </c>
      <c r="K2854" s="4">
        <v>-2.4874619999999998</v>
      </c>
      <c r="L2854" s="4">
        <v>-0.99312400000000001</v>
      </c>
      <c r="M2854" s="4">
        <v>0.151639</v>
      </c>
      <c r="N2854" s="4" t="s">
        <v>2935</v>
      </c>
      <c r="O2854" s="4" t="s">
        <v>2935</v>
      </c>
      <c r="P2854" s="4" t="s">
        <v>2935</v>
      </c>
      <c r="Q2854" s="4" t="s">
        <v>2935</v>
      </c>
      <c r="R2854" s="4" t="s">
        <v>2935</v>
      </c>
      <c r="S2854" s="3" t="s">
        <v>7676</v>
      </c>
      <c r="T2854" s="4">
        <v>48.61</v>
      </c>
      <c r="U2854" s="4">
        <v>1290.1094000000001</v>
      </c>
      <c r="V2854" s="10" t="s">
        <v>2935</v>
      </c>
      <c r="W2854" s="4">
        <v>5.1841184941370102</v>
      </c>
      <c r="X2854" s="4">
        <v>50.57</v>
      </c>
      <c r="Y2854" s="4">
        <v>47.378799999999998</v>
      </c>
      <c r="Z2854" s="4" t="s">
        <v>2935</v>
      </c>
      <c r="AA2854" s="10" t="s">
        <v>2935</v>
      </c>
      <c r="AB2854" s="10" t="s">
        <v>2935</v>
      </c>
      <c r="AC2854" s="4" t="s">
        <v>2935</v>
      </c>
      <c r="AD2854" s="4" t="s">
        <v>2935</v>
      </c>
      <c r="AE2854" s="4" t="s">
        <v>2935</v>
      </c>
      <c r="AF2854" s="4" t="s">
        <v>2935</v>
      </c>
      <c r="AG2854" s="4" t="s">
        <v>2935</v>
      </c>
      <c r="AH2854" s="4" t="s">
        <v>2935</v>
      </c>
      <c r="AI2854" s="4" t="s">
        <v>2935</v>
      </c>
      <c r="AJ2854" s="4" t="s">
        <v>2935</v>
      </c>
    </row>
    <row r="2855" spans="1:36" hidden="1" x14ac:dyDescent="0.3">
      <c r="A2855" s="1" t="s">
        <v>2849</v>
      </c>
      <c r="B2855" s="2">
        <v>4146047</v>
      </c>
      <c r="C2855" s="3" t="s">
        <v>2936</v>
      </c>
      <c r="D2855" s="4">
        <v>1695.290796</v>
      </c>
      <c r="E2855" s="3" t="s">
        <v>2930</v>
      </c>
      <c r="F2855" s="3" t="s">
        <v>2954</v>
      </c>
      <c r="G2855" s="3" t="s">
        <v>2955</v>
      </c>
      <c r="H2855" s="3" t="s">
        <v>2956</v>
      </c>
      <c r="I2855" s="3" t="s">
        <v>3002</v>
      </c>
      <c r="J2855" s="4">
        <v>81.818181999999993</v>
      </c>
      <c r="K2855" s="4">
        <v>22.075279999999999</v>
      </c>
      <c r="L2855" s="4">
        <v>12.149533</v>
      </c>
      <c r="M2855" s="4">
        <v>4.0763230000000004</v>
      </c>
      <c r="N2855" s="4">
        <v>38.216560999999999</v>
      </c>
      <c r="O2855" s="4">
        <v>15.604680999999999</v>
      </c>
      <c r="P2855" s="4">
        <v>4.521477</v>
      </c>
      <c r="Q2855" s="4">
        <v>14.543060000000001</v>
      </c>
      <c r="R2855" s="4">
        <v>16.313061999999999</v>
      </c>
      <c r="S2855" s="3" t="s">
        <v>7677</v>
      </c>
      <c r="T2855" s="4">
        <v>12</v>
      </c>
      <c r="U2855" s="4">
        <v>1695.290796</v>
      </c>
      <c r="V2855" s="10">
        <v>1954.0927959999999</v>
      </c>
      <c r="W2855" s="4">
        <v>1</v>
      </c>
      <c r="X2855" s="5" t="s">
        <v>7678</v>
      </c>
      <c r="Y2855" s="5" t="s">
        <v>7679</v>
      </c>
      <c r="Z2855" s="4">
        <v>38.216560999999999</v>
      </c>
      <c r="AA2855" s="10">
        <v>16.832655351300001</v>
      </c>
      <c r="AB2855" s="10">
        <v>18.421012234599999</v>
      </c>
      <c r="AC2855" s="4">
        <v>4.7908049999999998</v>
      </c>
      <c r="AD2855" s="4">
        <v>4.2531593466029998</v>
      </c>
      <c r="AE2855" s="4">
        <v>4.5577327956148004</v>
      </c>
      <c r="AF2855" s="4">
        <v>14.543060000000001</v>
      </c>
      <c r="AG2855" s="4">
        <v>11.585095397603601</v>
      </c>
      <c r="AH2855" s="4">
        <v>12.401524236149299</v>
      </c>
      <c r="AI2855" s="4">
        <v>4.521477</v>
      </c>
      <c r="AJ2855" s="4" t="s">
        <v>2924</v>
      </c>
    </row>
    <row r="2856" spans="1:36" hidden="1" x14ac:dyDescent="0.3">
      <c r="A2856" s="1" t="s">
        <v>2850</v>
      </c>
      <c r="B2856" s="2">
        <v>4971504</v>
      </c>
      <c r="C2856" s="3" t="s">
        <v>2919</v>
      </c>
      <c r="D2856" s="4">
        <v>12157.2934632</v>
      </c>
      <c r="E2856" s="3" t="s">
        <v>2946</v>
      </c>
      <c r="F2856" s="3" t="s">
        <v>2947</v>
      </c>
      <c r="G2856" s="3" t="s">
        <v>2985</v>
      </c>
      <c r="H2856" s="3" t="s">
        <v>3065</v>
      </c>
      <c r="I2856" s="3" t="s">
        <v>3068</v>
      </c>
      <c r="J2856" s="4">
        <v>125.756158</v>
      </c>
      <c r="K2856" s="4">
        <v>31.548665</v>
      </c>
      <c r="L2856" s="4">
        <v>30.114419000000002</v>
      </c>
      <c r="M2856" s="4">
        <v>20.659963000000001</v>
      </c>
      <c r="N2856" s="4">
        <v>135.91990000000001</v>
      </c>
      <c r="O2856" s="4">
        <v>28.485246</v>
      </c>
      <c r="P2856" s="4" t="s">
        <v>2924</v>
      </c>
      <c r="Q2856" s="4">
        <v>86.768602000000001</v>
      </c>
      <c r="R2856" s="4">
        <v>36.142184999999998</v>
      </c>
      <c r="S2856" s="3" t="s">
        <v>7680</v>
      </c>
      <c r="T2856" s="5" t="s">
        <v>7681</v>
      </c>
      <c r="U2856" s="4">
        <v>12157.2934632</v>
      </c>
      <c r="V2856" s="10">
        <v>12161.682462999999</v>
      </c>
      <c r="W2856" s="4" t="s">
        <v>2935</v>
      </c>
      <c r="X2856" s="4">
        <v>220.22</v>
      </c>
      <c r="Y2856" s="4">
        <v>95.65</v>
      </c>
      <c r="Z2856" s="4">
        <v>135.91990000000001</v>
      </c>
      <c r="AA2856" s="10">
        <v>30.844824403099999</v>
      </c>
      <c r="AB2856" s="10">
        <v>35.906227217599998</v>
      </c>
      <c r="AC2856" s="4">
        <v>7.1372799999999996</v>
      </c>
      <c r="AD2856" s="4">
        <v>6.2257489627703997</v>
      </c>
      <c r="AE2856" s="4">
        <v>6.9023398424933999</v>
      </c>
      <c r="AF2856" s="4">
        <v>86.768602000000001</v>
      </c>
      <c r="AG2856" s="4">
        <v>26.252639931389901</v>
      </c>
      <c r="AH2856" s="4">
        <v>32.6016205883993</v>
      </c>
      <c r="AI2856" s="4" t="s">
        <v>2924</v>
      </c>
      <c r="AJ2856" s="4" t="s">
        <v>2924</v>
      </c>
    </row>
    <row r="2857" spans="1:36" hidden="1" x14ac:dyDescent="0.3">
      <c r="A2857" s="1" t="s">
        <v>2851</v>
      </c>
      <c r="B2857" s="2">
        <v>106420886</v>
      </c>
      <c r="C2857" s="3" t="s">
        <v>2936</v>
      </c>
      <c r="D2857" s="4">
        <v>1624.32210184</v>
      </c>
      <c r="E2857" s="3" t="s">
        <v>3007</v>
      </c>
      <c r="F2857" s="3" t="s">
        <v>3008</v>
      </c>
      <c r="G2857" s="3" t="s">
        <v>3009</v>
      </c>
      <c r="H2857" s="3" t="s">
        <v>3010</v>
      </c>
      <c r="I2857" s="3" t="s">
        <v>3971</v>
      </c>
      <c r="J2857" s="4">
        <v>55.226337000000001</v>
      </c>
      <c r="K2857" s="4">
        <v>10.810810999999999</v>
      </c>
      <c r="L2857" s="4">
        <v>5.9550559999999999</v>
      </c>
      <c r="M2857" s="4">
        <v>9.4602439999999994</v>
      </c>
      <c r="N2857" s="4">
        <v>24.086845</v>
      </c>
      <c r="O2857" s="4">
        <v>8.8254560000000009</v>
      </c>
      <c r="P2857" s="4">
        <v>5.1319730000000003</v>
      </c>
      <c r="Q2857" s="4">
        <v>5.2653449999999999</v>
      </c>
      <c r="R2857" s="4">
        <v>9.192043</v>
      </c>
      <c r="S2857" s="3" t="s">
        <v>7682</v>
      </c>
      <c r="T2857" s="4">
        <v>18.86</v>
      </c>
      <c r="U2857" s="4">
        <v>1624.32210184</v>
      </c>
      <c r="V2857" s="10">
        <v>2169.3221010000002</v>
      </c>
      <c r="W2857" s="4">
        <v>3.3934252386002099</v>
      </c>
      <c r="X2857" s="4">
        <v>24.629000000000001</v>
      </c>
      <c r="Y2857" s="4">
        <v>10.99</v>
      </c>
      <c r="Z2857" s="4">
        <v>24.086845</v>
      </c>
      <c r="AA2857" s="10">
        <v>12.9257761633</v>
      </c>
      <c r="AB2857" s="10">
        <v>12.3309883097</v>
      </c>
      <c r="AC2857" s="4">
        <v>0.79783800000000005</v>
      </c>
      <c r="AD2857" s="4">
        <v>0.80275987795720005</v>
      </c>
      <c r="AE2857" s="4">
        <v>0.79841510382970005</v>
      </c>
      <c r="AF2857" s="4">
        <v>5.2653449999999999</v>
      </c>
      <c r="AG2857" s="4">
        <v>7.6833597647945</v>
      </c>
      <c r="AH2857" s="4">
        <v>7.8760839934247002</v>
      </c>
      <c r="AI2857" s="4">
        <v>5.1319730000000003</v>
      </c>
      <c r="AJ2857" s="4">
        <v>7.8714519999999997</v>
      </c>
    </row>
    <row r="2858" spans="1:36" hidden="1" x14ac:dyDescent="0.3">
      <c r="A2858" s="1" t="s">
        <v>2852</v>
      </c>
      <c r="B2858" s="2">
        <v>4159229</v>
      </c>
      <c r="C2858" s="3" t="s">
        <v>2936</v>
      </c>
      <c r="D2858" s="4">
        <v>2258.5750942200002</v>
      </c>
      <c r="E2858" s="3" t="s">
        <v>2937</v>
      </c>
      <c r="F2858" s="3" t="s">
        <v>2967</v>
      </c>
      <c r="G2858" s="3" t="s">
        <v>3087</v>
      </c>
      <c r="H2858" s="3" t="s">
        <v>3305</v>
      </c>
      <c r="I2858" s="3" t="s">
        <v>3068</v>
      </c>
      <c r="J2858" s="4">
        <v>-10.732042</v>
      </c>
      <c r="K2858" s="4">
        <v>-12.751341</v>
      </c>
      <c r="L2858" s="4">
        <v>12.099031</v>
      </c>
      <c r="M2858" s="4">
        <v>3.068092</v>
      </c>
      <c r="N2858" s="4">
        <v>20.844676</v>
      </c>
      <c r="O2858" s="4">
        <v>13.347860000000001</v>
      </c>
      <c r="P2858" s="4">
        <v>3.0631210000000002</v>
      </c>
      <c r="Q2858" s="4">
        <v>9.1237359999999992</v>
      </c>
      <c r="R2858" s="4">
        <v>13.468677</v>
      </c>
      <c r="S2858" s="3" t="s">
        <v>7683</v>
      </c>
      <c r="T2858" s="4">
        <v>52.07</v>
      </c>
      <c r="U2858" s="4">
        <v>2258.5750942200002</v>
      </c>
      <c r="V2858" s="10">
        <v>2483.969094</v>
      </c>
      <c r="W2858" s="4" t="s">
        <v>2935</v>
      </c>
      <c r="X2858" s="4">
        <v>72.569999999999993</v>
      </c>
      <c r="Y2858" s="4">
        <v>39.844999999999999</v>
      </c>
      <c r="Z2858" s="4">
        <v>20.844676</v>
      </c>
      <c r="AA2858" s="10">
        <v>11.8615882272</v>
      </c>
      <c r="AB2858" s="10">
        <v>12.2508134662</v>
      </c>
      <c r="AC2858" s="4">
        <v>1.8980490000000001</v>
      </c>
      <c r="AD2858" s="4">
        <v>1.8796848219691999</v>
      </c>
      <c r="AE2858" s="4">
        <v>1.9537953997913</v>
      </c>
      <c r="AF2858" s="4">
        <v>9.1237359999999992</v>
      </c>
      <c r="AG2858" s="4">
        <v>9.5055415011595006</v>
      </c>
      <c r="AH2858" s="4">
        <v>9.6539535161018009</v>
      </c>
      <c r="AI2858" s="4">
        <v>3.0631210000000002</v>
      </c>
      <c r="AJ2858" s="4">
        <v>8.9252660000000006</v>
      </c>
    </row>
    <row r="2859" spans="1:36" hidden="1" x14ac:dyDescent="0.3">
      <c r="A2859" s="1" t="s">
        <v>2278</v>
      </c>
      <c r="B2859" s="2">
        <v>4945122</v>
      </c>
      <c r="C2859" s="3" t="s">
        <v>2919</v>
      </c>
      <c r="D2859" s="4">
        <v>3828.3194343800001</v>
      </c>
      <c r="E2859" s="3" t="s">
        <v>2946</v>
      </c>
      <c r="F2859" s="3" t="s">
        <v>2991</v>
      </c>
      <c r="G2859" s="3" t="s">
        <v>2991</v>
      </c>
      <c r="H2859" s="3" t="s">
        <v>3031</v>
      </c>
      <c r="I2859" s="3" t="s">
        <v>3032</v>
      </c>
      <c r="J2859" s="18">
        <v>215.49906999999999</v>
      </c>
      <c r="K2859" s="18">
        <v>44.164306000000003</v>
      </c>
      <c r="L2859" s="18">
        <v>15.475379999999999</v>
      </c>
      <c r="M2859" s="18">
        <v>15.396825</v>
      </c>
      <c r="N2859" s="4" t="s">
        <v>2924</v>
      </c>
      <c r="O2859" s="4" t="s">
        <v>2924</v>
      </c>
      <c r="P2859" s="4" t="s">
        <v>2924</v>
      </c>
      <c r="Q2859" s="4">
        <v>75.289674000000005</v>
      </c>
      <c r="R2859" s="4">
        <v>48.045366000000001</v>
      </c>
      <c r="S2859" s="3" t="s">
        <v>6981</v>
      </c>
      <c r="T2859" s="4">
        <v>50.89</v>
      </c>
      <c r="U2859" s="4">
        <v>3828.3194343800001</v>
      </c>
      <c r="V2859" s="10">
        <v>4913.4794339999999</v>
      </c>
      <c r="W2859" s="4" t="s">
        <v>2935</v>
      </c>
      <c r="X2859" s="18">
        <v>53.22</v>
      </c>
      <c r="Y2859" s="18">
        <v>15.53</v>
      </c>
      <c r="Z2859" s="4" t="s">
        <v>2924</v>
      </c>
      <c r="AA2859" s="10">
        <v>45.563613573200001</v>
      </c>
      <c r="AB2859" s="10">
        <v>74.439763618200004</v>
      </c>
      <c r="AC2859" s="4">
        <v>6.0265389999999996</v>
      </c>
      <c r="AD2859" s="4">
        <v>5.0052109358637997</v>
      </c>
      <c r="AE2859" s="4">
        <v>5.4810979349410003</v>
      </c>
      <c r="AF2859" s="4">
        <v>75.289674000000005</v>
      </c>
      <c r="AG2859" s="4">
        <v>23.851841912621399</v>
      </c>
      <c r="AH2859" s="4">
        <v>28.801169015240301</v>
      </c>
      <c r="AI2859" s="4" t="s">
        <v>2924</v>
      </c>
      <c r="AJ2859" s="4" t="s">
        <v>2924</v>
      </c>
    </row>
    <row r="2860" spans="1:36" hidden="1" x14ac:dyDescent="0.3">
      <c r="A2860" s="1" t="s">
        <v>2854</v>
      </c>
      <c r="B2860" s="2">
        <v>4019417</v>
      </c>
      <c r="C2860" s="3" t="s">
        <v>2936</v>
      </c>
      <c r="D2860" s="4">
        <v>1873.5665832</v>
      </c>
      <c r="E2860" s="3" t="s">
        <v>2925</v>
      </c>
      <c r="F2860" s="3" t="s">
        <v>2997</v>
      </c>
      <c r="G2860" s="3" t="s">
        <v>3128</v>
      </c>
      <c r="H2860" s="3" t="s">
        <v>3272</v>
      </c>
      <c r="I2860" s="3" t="s">
        <v>3273</v>
      </c>
      <c r="J2860" s="4">
        <v>178.57142899999999</v>
      </c>
      <c r="K2860" s="4">
        <v>87.050359999999998</v>
      </c>
      <c r="L2860" s="4">
        <v>46.892654999999998</v>
      </c>
      <c r="M2860" s="4">
        <v>7.3887099999999997</v>
      </c>
      <c r="N2860" s="4" t="s">
        <v>2924</v>
      </c>
      <c r="O2860" s="4">
        <v>9.140625</v>
      </c>
      <c r="P2860" s="4">
        <v>6.5036129999999996</v>
      </c>
      <c r="Q2860" s="4">
        <v>38.472878000000001</v>
      </c>
      <c r="R2860" s="4">
        <v>7.0723450000000003</v>
      </c>
      <c r="S2860" s="3" t="s">
        <v>7685</v>
      </c>
      <c r="T2860" s="4">
        <v>23.4</v>
      </c>
      <c r="U2860" s="4">
        <v>1873.5665832</v>
      </c>
      <c r="V2860" s="10">
        <v>2600.7665830000001</v>
      </c>
      <c r="W2860" s="4">
        <v>1.70940170940171</v>
      </c>
      <c r="X2860" s="4">
        <v>23.73</v>
      </c>
      <c r="Y2860" s="4">
        <v>7.58</v>
      </c>
      <c r="Z2860" s="4" t="s">
        <v>2924</v>
      </c>
      <c r="AA2860" s="10">
        <v>17.7353342428</v>
      </c>
      <c r="AB2860" s="10">
        <v>25.7976319096</v>
      </c>
      <c r="AC2860" s="4">
        <v>1.455381</v>
      </c>
      <c r="AD2860" s="4">
        <v>1.4159109335500999</v>
      </c>
      <c r="AE2860" s="4">
        <v>1.4921997839976999</v>
      </c>
      <c r="AF2860" s="4">
        <v>38.472878000000001</v>
      </c>
      <c r="AG2860" s="4">
        <v>12.5914625175502</v>
      </c>
      <c r="AH2860" s="4">
        <v>16.9167455101556</v>
      </c>
      <c r="AI2860" s="4">
        <v>6.5036129999999996</v>
      </c>
      <c r="AJ2860" s="4" t="s">
        <v>2924</v>
      </c>
    </row>
    <row r="2861" spans="1:36" hidden="1" x14ac:dyDescent="0.3">
      <c r="A2861" s="1" t="s">
        <v>2855</v>
      </c>
      <c r="B2861" s="2">
        <v>4992242</v>
      </c>
      <c r="C2861" s="3" t="s">
        <v>2919</v>
      </c>
      <c r="D2861" s="4">
        <v>10503.00656125</v>
      </c>
      <c r="E2861" s="3" t="s">
        <v>2937</v>
      </c>
      <c r="F2861" s="3" t="s">
        <v>2938</v>
      </c>
      <c r="G2861" s="3" t="s">
        <v>2952</v>
      </c>
      <c r="H2861" s="3" t="s">
        <v>2952</v>
      </c>
      <c r="I2861" s="3" t="s">
        <v>3205</v>
      </c>
      <c r="J2861" s="4">
        <v>32.378374000000001</v>
      </c>
      <c r="K2861" s="4">
        <v>10.625864</v>
      </c>
      <c r="L2861" s="4">
        <v>7.1450310000000004</v>
      </c>
      <c r="M2861" s="4">
        <v>3.8367399999999998</v>
      </c>
      <c r="N2861" s="4">
        <v>29.420120000000001</v>
      </c>
      <c r="O2861" s="4">
        <v>29.568356999999999</v>
      </c>
      <c r="P2861" s="4">
        <v>4.8683699999999996</v>
      </c>
      <c r="Q2861" s="4">
        <v>17.691554</v>
      </c>
      <c r="R2861" s="4">
        <v>36.252738999999998</v>
      </c>
      <c r="S2861" s="3" t="s">
        <v>7686</v>
      </c>
      <c r="T2861" s="5" t="s">
        <v>7687</v>
      </c>
      <c r="U2861" s="4">
        <v>10503.00656125</v>
      </c>
      <c r="V2861" s="10">
        <v>11145.519560999999</v>
      </c>
      <c r="W2861" s="4">
        <v>0.56802044873615398</v>
      </c>
      <c r="X2861" s="4">
        <v>188.345</v>
      </c>
      <c r="Y2861" s="4">
        <v>129.465</v>
      </c>
      <c r="Z2861" s="4">
        <v>29.420120000000001</v>
      </c>
      <c r="AA2861" s="10">
        <v>31.9249251972</v>
      </c>
      <c r="AB2861" s="10">
        <v>29.5058173639</v>
      </c>
      <c r="AC2861" s="4">
        <v>3.4327380000000001</v>
      </c>
      <c r="AD2861" s="4">
        <v>3.3498601107124002</v>
      </c>
      <c r="AE2861" s="4">
        <v>3.3967347916689001</v>
      </c>
      <c r="AF2861" s="4">
        <v>17.691554</v>
      </c>
      <c r="AG2861" s="4">
        <v>18.896315959818601</v>
      </c>
      <c r="AH2861" s="4">
        <v>18.221858650189901</v>
      </c>
      <c r="AI2861" s="4">
        <v>4.8683699999999996</v>
      </c>
      <c r="AJ2861" s="4">
        <v>11.278027</v>
      </c>
    </row>
    <row r="2862" spans="1:36" hidden="1" x14ac:dyDescent="0.3">
      <c r="A2862" s="1" t="s">
        <v>2856</v>
      </c>
      <c r="B2862" s="2">
        <v>4334777</v>
      </c>
      <c r="C2862" s="3" t="s">
        <v>2919</v>
      </c>
      <c r="D2862" s="4">
        <v>70660.347943500004</v>
      </c>
      <c r="E2862" s="3" t="s">
        <v>2946</v>
      </c>
      <c r="F2862" s="3" t="s">
        <v>2947</v>
      </c>
      <c r="G2862" s="3" t="s">
        <v>2948</v>
      </c>
      <c r="H2862" s="3" t="s">
        <v>2990</v>
      </c>
      <c r="I2862" s="3" t="s">
        <v>2950</v>
      </c>
      <c r="J2862" s="4">
        <v>13.160898</v>
      </c>
      <c r="K2862" s="4">
        <v>15.868963000000001</v>
      </c>
      <c r="L2862" s="4">
        <v>8.5062409999999993</v>
      </c>
      <c r="M2862" s="4">
        <v>3.214988</v>
      </c>
      <c r="N2862" s="4">
        <v>46.630094</v>
      </c>
      <c r="O2862" s="4">
        <v>32.881002000000002</v>
      </c>
      <c r="P2862" s="4">
        <v>8.5346810000000009</v>
      </c>
      <c r="Q2862" s="4">
        <v>83.522992000000002</v>
      </c>
      <c r="R2862" s="4">
        <v>30.599222000000001</v>
      </c>
      <c r="S2862" s="3" t="s">
        <v>7688</v>
      </c>
      <c r="T2862" s="4">
        <v>267.75</v>
      </c>
      <c r="U2862" s="4">
        <v>70660.347943500004</v>
      </c>
      <c r="V2862" s="10">
        <v>66651.347943000001</v>
      </c>
      <c r="W2862" s="4" t="s">
        <v>2935</v>
      </c>
      <c r="X2862" s="4">
        <v>311.27999999999997</v>
      </c>
      <c r="Y2862" s="4">
        <v>199.81</v>
      </c>
      <c r="Z2862" s="4">
        <v>46.630094</v>
      </c>
      <c r="AA2862" s="10">
        <v>35.507313644600003</v>
      </c>
      <c r="AB2862" s="10">
        <v>38.003142444700003</v>
      </c>
      <c r="AC2862" s="4">
        <v>8.4765800000000002</v>
      </c>
      <c r="AD2862" s="4">
        <v>7.4429322276266996</v>
      </c>
      <c r="AE2862" s="4">
        <v>7.9329421576109</v>
      </c>
      <c r="AF2862" s="4">
        <v>83.522992000000002</v>
      </c>
      <c r="AG2862" s="4">
        <v>24.819456698743899</v>
      </c>
      <c r="AH2862" s="4">
        <v>27.436138510139099</v>
      </c>
      <c r="AI2862" s="4">
        <v>8.5346810000000009</v>
      </c>
      <c r="AJ2862" s="4">
        <v>15.053974999999999</v>
      </c>
    </row>
    <row r="2863" spans="1:36" hidden="1" x14ac:dyDescent="0.3">
      <c r="A2863" s="1" t="s">
        <v>2857</v>
      </c>
      <c r="B2863" s="2">
        <v>4564565</v>
      </c>
      <c r="C2863" s="3" t="s">
        <v>2936</v>
      </c>
      <c r="D2863" s="4">
        <v>5296.4861769400004</v>
      </c>
      <c r="E2863" s="3" t="s">
        <v>2946</v>
      </c>
      <c r="F2863" s="3" t="s">
        <v>2947</v>
      </c>
      <c r="G2863" s="3" t="s">
        <v>2948</v>
      </c>
      <c r="H2863" s="3" t="s">
        <v>2990</v>
      </c>
      <c r="I2863" s="3" t="s">
        <v>2950</v>
      </c>
      <c r="J2863" s="4">
        <v>1.1102890000000001</v>
      </c>
      <c r="K2863" s="4">
        <v>23.460297000000001</v>
      </c>
      <c r="L2863" s="4">
        <v>20.005019999999998</v>
      </c>
      <c r="M2863" s="4">
        <v>4.7546010000000001</v>
      </c>
      <c r="N2863" s="4" t="s">
        <v>2924</v>
      </c>
      <c r="O2863" s="4">
        <v>78.570255000000003</v>
      </c>
      <c r="P2863" s="4" t="s">
        <v>2924</v>
      </c>
      <c r="Q2863" s="4" t="s">
        <v>2924</v>
      </c>
      <c r="R2863" s="4">
        <v>40.473559000000002</v>
      </c>
      <c r="S2863" s="3" t="s">
        <v>7689</v>
      </c>
      <c r="T2863" s="4">
        <v>95.62</v>
      </c>
      <c r="U2863" s="4">
        <v>5296.4861769400004</v>
      </c>
      <c r="V2863" s="10">
        <v>5310.6621759999998</v>
      </c>
      <c r="W2863" s="4" t="s">
        <v>2935</v>
      </c>
      <c r="X2863" s="4">
        <v>105</v>
      </c>
      <c r="Y2863" s="4">
        <v>65.47</v>
      </c>
      <c r="Z2863" s="4" t="s">
        <v>2924</v>
      </c>
      <c r="AA2863" s="10">
        <v>80.238315012100003</v>
      </c>
      <c r="AB2863" s="10">
        <v>101.9511675018</v>
      </c>
      <c r="AC2863" s="4">
        <v>7.5281130000000003</v>
      </c>
      <c r="AD2863" s="4">
        <v>6.4688211562301001</v>
      </c>
      <c r="AE2863" s="4">
        <v>7.2345172313840997</v>
      </c>
      <c r="AF2863" s="4" t="s">
        <v>2924</v>
      </c>
      <c r="AG2863" s="4">
        <v>101.937965257117</v>
      </c>
      <c r="AH2863" s="4">
        <v>142.82731012522001</v>
      </c>
      <c r="AI2863" s="4" t="s">
        <v>2924</v>
      </c>
      <c r="AJ2863" s="4" t="s">
        <v>2924</v>
      </c>
    </row>
    <row r="2864" spans="1:36" hidden="1" x14ac:dyDescent="0.3">
      <c r="A2864" s="1" t="s">
        <v>2858</v>
      </c>
      <c r="B2864" s="2">
        <v>102886</v>
      </c>
      <c r="C2864" s="3" t="s">
        <v>2919</v>
      </c>
      <c r="D2864" s="4">
        <v>640.99560450000001</v>
      </c>
      <c r="E2864" s="3" t="s">
        <v>2930</v>
      </c>
      <c r="F2864" s="3" t="s">
        <v>2954</v>
      </c>
      <c r="G2864" s="3" t="s">
        <v>3106</v>
      </c>
      <c r="H2864" s="3" t="s">
        <v>3106</v>
      </c>
      <c r="I2864" s="3" t="s">
        <v>3043</v>
      </c>
      <c r="J2864" s="4">
        <v>5.3516139999999996</v>
      </c>
      <c r="K2864" s="4">
        <v>7.1910720000000001</v>
      </c>
      <c r="L2864" s="4">
        <v>1.387588</v>
      </c>
      <c r="M2864" s="4">
        <v>2.1178089999999998</v>
      </c>
      <c r="N2864" s="4">
        <v>8.0800540000000005</v>
      </c>
      <c r="O2864" s="4">
        <v>2.7785549999999999</v>
      </c>
      <c r="P2864" s="4">
        <v>1.5411490000000001</v>
      </c>
      <c r="Q2864" s="4">
        <v>5.7935410000000003</v>
      </c>
      <c r="R2864" s="4">
        <v>11.495786000000001</v>
      </c>
      <c r="S2864" s="3" t="s">
        <v>7690</v>
      </c>
      <c r="T2864" s="5" t="s">
        <v>5847</v>
      </c>
      <c r="U2864" s="4">
        <v>640.99560450000001</v>
      </c>
      <c r="V2864" s="10">
        <v>1219.050254</v>
      </c>
      <c r="W2864" s="4" t="s">
        <v>2935</v>
      </c>
      <c r="X2864" s="4">
        <v>149.31</v>
      </c>
      <c r="Y2864" s="4">
        <v>101.845</v>
      </c>
      <c r="Z2864" s="4">
        <v>8.0800540000000005</v>
      </c>
      <c r="AA2864" s="10">
        <v>9.5816572807</v>
      </c>
      <c r="AB2864" s="10">
        <v>9.2468944098999994</v>
      </c>
      <c r="AC2864" s="4">
        <v>2.1856990000000001</v>
      </c>
      <c r="AD2864" s="4">
        <v>2.2225569363161002</v>
      </c>
      <c r="AE2864" s="4">
        <v>2.2783516067416998</v>
      </c>
      <c r="AF2864" s="4">
        <v>5.7935410000000003</v>
      </c>
      <c r="AG2864" s="4" t="s">
        <v>2935</v>
      </c>
      <c r="AH2864" s="4" t="s">
        <v>2935</v>
      </c>
      <c r="AI2864" s="4">
        <v>1.5411490000000001</v>
      </c>
      <c r="AJ2864" s="4">
        <v>1.604473</v>
      </c>
    </row>
    <row r="2865" spans="1:36" hidden="1" x14ac:dyDescent="0.3">
      <c r="A2865" s="1" t="s">
        <v>2859</v>
      </c>
      <c r="B2865" s="2">
        <v>4977010</v>
      </c>
      <c r="C2865" s="3" t="s">
        <v>2936</v>
      </c>
      <c r="D2865" s="4">
        <v>1667.9868051999999</v>
      </c>
      <c r="E2865" s="3" t="s">
        <v>3098</v>
      </c>
      <c r="F2865" s="3" t="s">
        <v>3098</v>
      </c>
      <c r="G2865" s="3" t="s">
        <v>3099</v>
      </c>
      <c r="H2865" s="3" t="s">
        <v>3335</v>
      </c>
      <c r="I2865" s="3" t="s">
        <v>3439</v>
      </c>
      <c r="J2865" s="4">
        <v>36.049266000000003</v>
      </c>
      <c r="K2865" s="4">
        <v>3.0868630000000001</v>
      </c>
      <c r="L2865" s="4">
        <v>-8.4475610000000003</v>
      </c>
      <c r="M2865" s="4">
        <v>3.1238779999999999</v>
      </c>
      <c r="N2865" s="4">
        <v>12.821429</v>
      </c>
      <c r="O2865" s="4">
        <v>23.161290000000001</v>
      </c>
      <c r="P2865" s="4">
        <v>0.816187</v>
      </c>
      <c r="Q2865" s="4">
        <v>6.1170499999999999</v>
      </c>
      <c r="R2865" s="4">
        <v>26.342421999999999</v>
      </c>
      <c r="S2865" s="3" t="s">
        <v>7691</v>
      </c>
      <c r="T2865" s="4">
        <v>28.72</v>
      </c>
      <c r="U2865" s="4">
        <v>1667.9868051999999</v>
      </c>
      <c r="V2865" s="10">
        <v>2183.7868050000002</v>
      </c>
      <c r="W2865" s="4">
        <v>2.3676880222841201</v>
      </c>
      <c r="X2865" s="4">
        <v>31.704999999999998</v>
      </c>
      <c r="Y2865" s="4">
        <v>20</v>
      </c>
      <c r="Z2865" s="4">
        <v>12.821429</v>
      </c>
      <c r="AA2865" s="10">
        <v>12.125818028199999</v>
      </c>
      <c r="AB2865" s="10">
        <v>13.5046810271</v>
      </c>
      <c r="AC2865" s="4">
        <v>4.9173000000000001E-2</v>
      </c>
      <c r="AD2865" s="4">
        <v>4.8605170736900002E-2</v>
      </c>
      <c r="AE2865" s="4">
        <v>5.0476062329499999E-2</v>
      </c>
      <c r="AF2865" s="4">
        <v>6.1170499999999999</v>
      </c>
      <c r="AG2865" s="4">
        <v>5.603699225952</v>
      </c>
      <c r="AH2865" s="4">
        <v>6.0616556797221</v>
      </c>
      <c r="AI2865" s="4">
        <v>0.816187</v>
      </c>
      <c r="AJ2865" s="4">
        <v>2.797857</v>
      </c>
    </row>
    <row r="2866" spans="1:36" hidden="1" x14ac:dyDescent="0.3">
      <c r="A2866" s="1" t="s">
        <v>2860</v>
      </c>
      <c r="B2866" s="2">
        <v>4121147</v>
      </c>
      <c r="C2866" s="3" t="s">
        <v>2936</v>
      </c>
      <c r="D2866" s="4">
        <v>2031.5199113000001</v>
      </c>
      <c r="E2866" s="3" t="s">
        <v>2925</v>
      </c>
      <c r="F2866" s="3" t="s">
        <v>2997</v>
      </c>
      <c r="G2866" s="3" t="s">
        <v>3250</v>
      </c>
      <c r="H2866" s="3" t="s">
        <v>3433</v>
      </c>
      <c r="I2866" s="3" t="s">
        <v>3085</v>
      </c>
      <c r="J2866" s="4">
        <v>-39.071449999999999</v>
      </c>
      <c r="K2866" s="4">
        <v>-9.9977730000000005</v>
      </c>
      <c r="L2866" s="4">
        <v>1.303258</v>
      </c>
      <c r="M2866" s="4">
        <v>0.873471</v>
      </c>
      <c r="N2866" s="4">
        <v>71.036906999999999</v>
      </c>
      <c r="O2866" s="4">
        <v>9.6100809999999992</v>
      </c>
      <c r="P2866" s="4">
        <v>2.2538200000000002</v>
      </c>
      <c r="Q2866" s="4">
        <v>9.2220309999999994</v>
      </c>
      <c r="R2866" s="4">
        <v>3.8934959999999998</v>
      </c>
      <c r="S2866" s="3" t="s">
        <v>7692</v>
      </c>
      <c r="T2866" s="4">
        <v>40.42</v>
      </c>
      <c r="U2866" s="4">
        <v>2031.5199113000001</v>
      </c>
      <c r="V2866" s="10">
        <v>2182.388911</v>
      </c>
      <c r="W2866" s="4">
        <v>1.6823354774863899</v>
      </c>
      <c r="X2866" s="4">
        <v>72.69</v>
      </c>
      <c r="Y2866" s="4">
        <v>38.24</v>
      </c>
      <c r="Z2866" s="4">
        <v>52.767623999999998</v>
      </c>
      <c r="AA2866" s="10">
        <v>16.509414695899999</v>
      </c>
      <c r="AB2866" s="10">
        <v>16.9831932773</v>
      </c>
      <c r="AC2866" s="4">
        <v>1.832257</v>
      </c>
      <c r="AD2866" s="4">
        <v>1.9123174769829001</v>
      </c>
      <c r="AE2866" s="4">
        <v>1.9322914610505</v>
      </c>
      <c r="AF2866" s="4">
        <v>9.2220309999999994</v>
      </c>
      <c r="AG2866" s="4">
        <v>9.3125193556646</v>
      </c>
      <c r="AH2866" s="4">
        <v>9.2856845791285991</v>
      </c>
      <c r="AI2866" s="4">
        <v>2.2538200000000002</v>
      </c>
      <c r="AJ2866" s="4">
        <v>7.318486</v>
      </c>
    </row>
    <row r="2867" spans="1:36" hidden="1" x14ac:dyDescent="0.3">
      <c r="A2867" s="1" t="s">
        <v>2861</v>
      </c>
      <c r="B2867" s="2">
        <v>107569565</v>
      </c>
      <c r="C2867" s="3" t="s">
        <v>2936</v>
      </c>
      <c r="D2867" s="4">
        <v>2292.03604296</v>
      </c>
      <c r="E2867" s="3" t="s">
        <v>3033</v>
      </c>
      <c r="F2867" s="3" t="s">
        <v>3033</v>
      </c>
      <c r="G2867" s="3" t="s">
        <v>3054</v>
      </c>
      <c r="H2867" s="3" t="s">
        <v>3084</v>
      </c>
      <c r="I2867" s="3" t="s">
        <v>3085</v>
      </c>
      <c r="J2867" s="4">
        <v>80.56</v>
      </c>
      <c r="K2867" s="4">
        <v>34.665871000000003</v>
      </c>
      <c r="L2867" s="4">
        <v>28.640637999999999</v>
      </c>
      <c r="M2867" s="4">
        <v>4.4423880000000002</v>
      </c>
      <c r="N2867" s="4">
        <v>18.16499</v>
      </c>
      <c r="O2867" s="4">
        <v>13.315633999999999</v>
      </c>
      <c r="P2867" s="4">
        <v>2.2109030000000001</v>
      </c>
      <c r="Q2867" s="4">
        <v>9.3573439999999994</v>
      </c>
      <c r="R2867" s="4">
        <v>14.916473</v>
      </c>
      <c r="S2867" s="3" t="s">
        <v>7693</v>
      </c>
      <c r="T2867" s="4">
        <v>45.14</v>
      </c>
      <c r="U2867" s="4">
        <v>2292.03604296</v>
      </c>
      <c r="V2867" s="10">
        <v>2586.1360420000001</v>
      </c>
      <c r="W2867" s="4">
        <v>1.4178112538768299</v>
      </c>
      <c r="X2867" s="4">
        <v>47.19</v>
      </c>
      <c r="Y2867" s="4">
        <v>21</v>
      </c>
      <c r="Z2867" s="4">
        <v>18.16499</v>
      </c>
      <c r="AA2867" s="10">
        <v>13.846625766800001</v>
      </c>
      <c r="AB2867" s="10">
        <v>15.0466666666</v>
      </c>
      <c r="AC2867" s="4">
        <v>0.76995800000000003</v>
      </c>
      <c r="AD2867" s="4">
        <v>0.85424325890200004</v>
      </c>
      <c r="AE2867" s="4">
        <v>0.816588582886</v>
      </c>
      <c r="AF2867" s="4">
        <v>9.3573439999999994</v>
      </c>
      <c r="AG2867" s="4">
        <v>8.8718217564321993</v>
      </c>
      <c r="AH2867" s="4">
        <v>9.5429374243542</v>
      </c>
      <c r="AI2867" s="4">
        <v>2.2109030000000001</v>
      </c>
      <c r="AJ2867" s="4">
        <v>2.6127220000000002</v>
      </c>
    </row>
    <row r="2868" spans="1:36" hidden="1" x14ac:dyDescent="0.3">
      <c r="A2868" s="1" t="s">
        <v>2862</v>
      </c>
      <c r="B2868" s="2">
        <v>101999</v>
      </c>
      <c r="C2868" s="3" t="s">
        <v>2919</v>
      </c>
      <c r="D2868" s="4">
        <v>3562.1419679999999</v>
      </c>
      <c r="E2868" s="3" t="s">
        <v>2930</v>
      </c>
      <c r="F2868" s="3" t="s">
        <v>2931</v>
      </c>
      <c r="G2868" s="3" t="s">
        <v>2931</v>
      </c>
      <c r="H2868" s="3" t="s">
        <v>2932</v>
      </c>
      <c r="I2868" s="3" t="s">
        <v>3233</v>
      </c>
      <c r="J2868" s="4">
        <v>56.279069999999997</v>
      </c>
      <c r="K2868" s="4">
        <v>16.846986000000001</v>
      </c>
      <c r="L2868" s="4">
        <v>19.549318</v>
      </c>
      <c r="M2868" s="4">
        <v>5.2375150000000001</v>
      </c>
      <c r="N2868" s="4">
        <v>13.808219178082201</v>
      </c>
      <c r="O2868" s="4">
        <v>37.799999999999997</v>
      </c>
      <c r="P2868" s="4">
        <v>1.3330690000000001</v>
      </c>
      <c r="Q2868" s="4" t="s">
        <v>2935</v>
      </c>
      <c r="R2868" s="4" t="s">
        <v>2935</v>
      </c>
      <c r="S2868" s="3" t="s">
        <v>7694</v>
      </c>
      <c r="T2868" s="4">
        <v>60.48</v>
      </c>
      <c r="U2868" s="4">
        <v>3562.1419679999999</v>
      </c>
      <c r="V2868" s="10" t="s">
        <v>2935</v>
      </c>
      <c r="W2868" s="4">
        <v>0.99206349206349198</v>
      </c>
      <c r="X2868" s="4">
        <v>60.6</v>
      </c>
      <c r="Y2868" s="4">
        <v>37.090000000000003</v>
      </c>
      <c r="Z2868" s="4">
        <v>13.779904</v>
      </c>
      <c r="AA2868" s="10">
        <v>14.940711462399999</v>
      </c>
      <c r="AB2868" s="10">
        <v>14.1772151898</v>
      </c>
      <c r="AC2868" s="4" t="s">
        <v>2935</v>
      </c>
      <c r="AD2868" s="4" t="s">
        <v>2935</v>
      </c>
      <c r="AE2868" s="4" t="s">
        <v>2935</v>
      </c>
      <c r="AF2868" s="4" t="s">
        <v>2935</v>
      </c>
      <c r="AG2868" s="4" t="s">
        <v>2935</v>
      </c>
      <c r="AH2868" s="4" t="s">
        <v>2935</v>
      </c>
      <c r="AI2868" s="4">
        <v>1.3330690000000001</v>
      </c>
      <c r="AJ2868" s="5" t="s">
        <v>7695</v>
      </c>
    </row>
    <row r="2869" spans="1:36" hidden="1" x14ac:dyDescent="0.3">
      <c r="A2869" s="1" t="s">
        <v>2863</v>
      </c>
      <c r="B2869" s="2">
        <v>10348007</v>
      </c>
      <c r="C2869" s="3" t="s">
        <v>2936</v>
      </c>
      <c r="D2869" s="4">
        <v>7521.44819052</v>
      </c>
      <c r="E2869" s="3" t="s">
        <v>2925</v>
      </c>
      <c r="F2869" s="3" t="s">
        <v>2981</v>
      </c>
      <c r="G2869" s="3" t="s">
        <v>2982</v>
      </c>
      <c r="H2869" s="3" t="s">
        <v>3063</v>
      </c>
      <c r="I2869" s="3" t="s">
        <v>3219</v>
      </c>
      <c r="J2869" s="4">
        <v>23.834529</v>
      </c>
      <c r="K2869" s="4">
        <v>25.473656999999999</v>
      </c>
      <c r="L2869" s="4">
        <v>15.963061</v>
      </c>
      <c r="M2869" s="4">
        <v>-0.10331700000000001</v>
      </c>
      <c r="N2869" s="4">
        <v>30.792994</v>
      </c>
      <c r="O2869" s="4">
        <v>31.670487999999999</v>
      </c>
      <c r="P2869" s="4">
        <v>12.936847999999999</v>
      </c>
      <c r="Q2869" s="4">
        <v>16.183140000000002</v>
      </c>
      <c r="R2869" s="4">
        <v>22.161021999999999</v>
      </c>
      <c r="S2869" s="3" t="s">
        <v>7696</v>
      </c>
      <c r="T2869" s="4">
        <v>96.69</v>
      </c>
      <c r="U2869" s="4">
        <v>7521.44819052</v>
      </c>
      <c r="V2869" s="10">
        <v>9936.4481899999992</v>
      </c>
      <c r="W2869" s="4">
        <v>1.57203433653946</v>
      </c>
      <c r="X2869" s="4">
        <v>98.73</v>
      </c>
      <c r="Y2869" s="4">
        <v>67.67</v>
      </c>
      <c r="Z2869" s="4">
        <v>30.792994</v>
      </c>
      <c r="AA2869" s="10">
        <v>20.7765696849</v>
      </c>
      <c r="AB2869" s="10">
        <v>22.552813328700001</v>
      </c>
      <c r="AC2869" s="4">
        <v>7.1847060000000003</v>
      </c>
      <c r="AD2869" s="4">
        <v>6.7415528238512001</v>
      </c>
      <c r="AE2869" s="4">
        <v>7.0071431696957998</v>
      </c>
      <c r="AF2869" s="4">
        <v>16.183140000000002</v>
      </c>
      <c r="AG2869" s="4">
        <v>13.6726578029569</v>
      </c>
      <c r="AH2869" s="4">
        <v>14.301884055814099</v>
      </c>
      <c r="AI2869" s="4">
        <v>12.936847999999999</v>
      </c>
      <c r="AJ2869" s="4" t="s">
        <v>2924</v>
      </c>
    </row>
    <row r="2870" spans="1:36" hidden="1" x14ac:dyDescent="0.3">
      <c r="A2870" s="1" t="s">
        <v>2864</v>
      </c>
      <c r="B2870" s="2">
        <v>4107971</v>
      </c>
      <c r="C2870" s="3" t="s">
        <v>2919</v>
      </c>
      <c r="D2870" s="4">
        <v>9935.7583950600001</v>
      </c>
      <c r="E2870" s="3" t="s">
        <v>2925</v>
      </c>
      <c r="F2870" s="3" t="s">
        <v>2981</v>
      </c>
      <c r="G2870" s="3" t="s">
        <v>2982</v>
      </c>
      <c r="H2870" s="3" t="s">
        <v>2983</v>
      </c>
      <c r="I2870" s="3" t="s">
        <v>3331</v>
      </c>
      <c r="J2870" s="4">
        <v>3.374476</v>
      </c>
      <c r="K2870" s="4">
        <v>18.420029</v>
      </c>
      <c r="L2870" s="4">
        <v>-8.1589539999999996</v>
      </c>
      <c r="M2870" s="4">
        <v>0.60612699999999997</v>
      </c>
      <c r="N2870" s="4">
        <v>10.834322</v>
      </c>
      <c r="O2870" s="4">
        <v>10.925084</v>
      </c>
      <c r="P2870" s="4" t="s">
        <v>2924</v>
      </c>
      <c r="Q2870" s="4">
        <v>10.639601000000001</v>
      </c>
      <c r="R2870" s="4" t="s">
        <v>2924</v>
      </c>
      <c r="S2870" s="3" t="s">
        <v>7697</v>
      </c>
      <c r="T2870" s="4">
        <v>91.29</v>
      </c>
      <c r="U2870" s="4">
        <v>9935.7583950600001</v>
      </c>
      <c r="V2870" s="10">
        <v>20151.370395000002</v>
      </c>
      <c r="W2870" s="4">
        <v>1.0954102311315601</v>
      </c>
      <c r="X2870" s="4">
        <v>110.38</v>
      </c>
      <c r="Y2870" s="4">
        <v>71.63</v>
      </c>
      <c r="Z2870" s="4">
        <v>10.834322</v>
      </c>
      <c r="AA2870" s="10">
        <v>18.500729571899999</v>
      </c>
      <c r="AB2870" s="10">
        <v>18.364181698500001</v>
      </c>
      <c r="AC2870" s="4">
        <v>2.8264279999999999</v>
      </c>
      <c r="AD2870" s="4">
        <v>2.8323753193057999</v>
      </c>
      <c r="AE2870" s="4">
        <v>2.8432924507771</v>
      </c>
      <c r="AF2870" s="4">
        <v>10.639601000000001</v>
      </c>
      <c r="AG2870" s="4">
        <v>8.6991330748635995</v>
      </c>
      <c r="AH2870" s="4">
        <v>8.6736334614752</v>
      </c>
      <c r="AI2870" s="4" t="s">
        <v>2924</v>
      </c>
      <c r="AJ2870" s="4" t="s">
        <v>2924</v>
      </c>
    </row>
    <row r="2871" spans="1:36" hidden="1" x14ac:dyDescent="0.3">
      <c r="A2871" s="1" t="s">
        <v>2865</v>
      </c>
      <c r="B2871" s="2">
        <v>4025308</v>
      </c>
      <c r="C2871" s="3" t="s">
        <v>2919</v>
      </c>
      <c r="D2871" s="4">
        <v>40972.148505750003</v>
      </c>
      <c r="E2871" s="3" t="s">
        <v>3095</v>
      </c>
      <c r="F2871" s="3" t="s">
        <v>3095</v>
      </c>
      <c r="G2871" s="3" t="s">
        <v>3096</v>
      </c>
      <c r="H2871" s="3" t="s">
        <v>3096</v>
      </c>
      <c r="I2871" s="3" t="s">
        <v>3103</v>
      </c>
      <c r="J2871" s="4">
        <v>17.894911</v>
      </c>
      <c r="K2871" s="4">
        <v>19.075434000000001</v>
      </c>
      <c r="L2871" s="4">
        <v>12.044598000000001</v>
      </c>
      <c r="M2871" s="4">
        <v>2.7209910000000002</v>
      </c>
      <c r="N2871" s="4">
        <v>21.190971000000001</v>
      </c>
      <c r="O2871" s="4" t="s">
        <v>2924</v>
      </c>
      <c r="P2871" s="4">
        <v>2.116708</v>
      </c>
      <c r="Q2871" s="4">
        <v>11.928744999999999</v>
      </c>
      <c r="R2871" s="4" t="s">
        <v>2924</v>
      </c>
      <c r="S2871" s="3" t="s">
        <v>7698</v>
      </c>
      <c r="T2871" s="4">
        <v>71.349999999999994</v>
      </c>
      <c r="U2871" s="4">
        <v>40972.148505750003</v>
      </c>
      <c r="V2871" s="10">
        <v>69282.148505000005</v>
      </c>
      <c r="W2871" s="4">
        <v>3.0693763139453401</v>
      </c>
      <c r="X2871" s="4">
        <v>71.789900000000003</v>
      </c>
      <c r="Y2871" s="4">
        <v>46.79</v>
      </c>
      <c r="Z2871" s="4">
        <v>21.190971000000001</v>
      </c>
      <c r="AA2871" s="10">
        <v>18.837289120000001</v>
      </c>
      <c r="AB2871" s="10">
        <v>20.045288022800001</v>
      </c>
      <c r="AC2871" s="4">
        <v>5.0339419999999997</v>
      </c>
      <c r="AD2871" s="4">
        <v>4.581273026002</v>
      </c>
      <c r="AE2871" s="4">
        <v>4.7654443480125002</v>
      </c>
      <c r="AF2871" s="4">
        <v>11.928744999999999</v>
      </c>
      <c r="AG2871" s="4">
        <v>11.686805765087099</v>
      </c>
      <c r="AH2871" s="4">
        <v>12.364642948097799</v>
      </c>
      <c r="AI2871" s="4">
        <v>2.116708</v>
      </c>
      <c r="AJ2871" s="4">
        <v>2.116708</v>
      </c>
    </row>
    <row r="2872" spans="1:36" hidden="1" x14ac:dyDescent="0.3">
      <c r="A2872" s="1" t="s">
        <v>2866</v>
      </c>
      <c r="B2872" s="2">
        <v>115829620</v>
      </c>
      <c r="C2872" s="3" t="s">
        <v>2941</v>
      </c>
      <c r="D2872" s="4">
        <v>790.70545540000001</v>
      </c>
      <c r="E2872" s="3" t="s">
        <v>2937</v>
      </c>
      <c r="F2872" s="3" t="s">
        <v>2938</v>
      </c>
      <c r="G2872" s="3" t="s">
        <v>2994</v>
      </c>
      <c r="H2872" s="3" t="s">
        <v>2995</v>
      </c>
      <c r="I2872" s="3" t="s">
        <v>3210</v>
      </c>
      <c r="J2872" s="4">
        <v>80.706522000000007</v>
      </c>
      <c r="K2872" s="4">
        <v>80.706522000000007</v>
      </c>
      <c r="L2872" s="4">
        <v>-35.872709999999998</v>
      </c>
      <c r="M2872" s="4">
        <v>-31.478618999999998</v>
      </c>
      <c r="N2872" s="4" t="s">
        <v>2924</v>
      </c>
      <c r="O2872" s="4" t="s">
        <v>2924</v>
      </c>
      <c r="P2872" s="4" t="s">
        <v>2924</v>
      </c>
      <c r="Q2872" s="4" t="s">
        <v>2924</v>
      </c>
      <c r="R2872" s="4" t="s">
        <v>2935</v>
      </c>
      <c r="S2872" s="3" t="s">
        <v>7699</v>
      </c>
      <c r="T2872" s="4">
        <v>13.3</v>
      </c>
      <c r="U2872" s="4">
        <v>790.70545540000001</v>
      </c>
      <c r="V2872" s="10">
        <v>839.81198500000005</v>
      </c>
      <c r="W2872" s="4" t="s">
        <v>2935</v>
      </c>
      <c r="X2872" s="4">
        <v>30.47</v>
      </c>
      <c r="Y2872" s="5" t="s">
        <v>6795</v>
      </c>
      <c r="Z2872" s="4" t="s">
        <v>2924</v>
      </c>
      <c r="AA2872" s="10" t="s">
        <v>2935</v>
      </c>
      <c r="AB2872" s="10" t="s">
        <v>2935</v>
      </c>
      <c r="AC2872" s="4">
        <v>19.86364</v>
      </c>
      <c r="AD2872" s="4" t="s">
        <v>2935</v>
      </c>
      <c r="AE2872" s="4" t="s">
        <v>2935</v>
      </c>
      <c r="AF2872" s="4" t="s">
        <v>2924</v>
      </c>
      <c r="AG2872" s="4" t="s">
        <v>2935</v>
      </c>
      <c r="AH2872" s="4" t="s">
        <v>2935</v>
      </c>
      <c r="AI2872" s="4" t="s">
        <v>2924</v>
      </c>
      <c r="AJ2872" s="4" t="s">
        <v>2924</v>
      </c>
    </row>
    <row r="2873" spans="1:36" hidden="1" x14ac:dyDescent="0.3">
      <c r="A2873" s="1" t="s">
        <v>2867</v>
      </c>
      <c r="B2873" s="2">
        <v>4811726</v>
      </c>
      <c r="C2873" s="3" t="s">
        <v>2941</v>
      </c>
      <c r="D2873" s="4">
        <v>1750.2505702999999</v>
      </c>
      <c r="E2873" s="3" t="s">
        <v>2920</v>
      </c>
      <c r="F2873" s="3" t="s">
        <v>2921</v>
      </c>
      <c r="G2873" s="3" t="s">
        <v>2942</v>
      </c>
      <c r="H2873" s="3" t="s">
        <v>2942</v>
      </c>
      <c r="I2873" s="3" t="s">
        <v>2943</v>
      </c>
      <c r="J2873" s="4">
        <v>33.457844000000001</v>
      </c>
      <c r="K2873" s="4">
        <v>50.029994000000002</v>
      </c>
      <c r="L2873" s="4">
        <v>17.804993</v>
      </c>
      <c r="M2873" s="4">
        <v>8.4091889999999996</v>
      </c>
      <c r="N2873" s="4" t="s">
        <v>2924</v>
      </c>
      <c r="O2873" s="4">
        <v>59.406176000000002</v>
      </c>
      <c r="P2873" s="4">
        <v>2.4173589999999998</v>
      </c>
      <c r="Q2873" s="4" t="s">
        <v>2924</v>
      </c>
      <c r="R2873" s="4">
        <v>205.64109500000001</v>
      </c>
      <c r="S2873" s="3" t="s">
        <v>7700</v>
      </c>
      <c r="T2873" s="4">
        <v>25.01</v>
      </c>
      <c r="U2873" s="4">
        <v>1750.2505702999999</v>
      </c>
      <c r="V2873" s="10">
        <v>1000.64957</v>
      </c>
      <c r="W2873" s="4" t="s">
        <v>2935</v>
      </c>
      <c r="X2873" s="4">
        <v>26.84</v>
      </c>
      <c r="Y2873" s="4">
        <v>15.31</v>
      </c>
      <c r="Z2873" s="4" t="s">
        <v>2924</v>
      </c>
      <c r="AA2873" s="10" t="s">
        <v>2924</v>
      </c>
      <c r="AB2873" s="10" t="s">
        <v>2924</v>
      </c>
      <c r="AC2873" s="4">
        <v>11.749677999999999</v>
      </c>
      <c r="AD2873" s="4">
        <v>16.815294169048698</v>
      </c>
      <c r="AE2873" s="4">
        <v>17.7241449489043</v>
      </c>
      <c r="AF2873" s="4" t="s">
        <v>2924</v>
      </c>
      <c r="AG2873" s="4" t="s">
        <v>2924</v>
      </c>
      <c r="AH2873" s="4" t="s">
        <v>2924</v>
      </c>
      <c r="AI2873" s="4">
        <v>2.4173589999999998</v>
      </c>
      <c r="AJ2873" s="4">
        <v>2.4786920000000001</v>
      </c>
    </row>
    <row r="2874" spans="1:36" hidden="1" x14ac:dyDescent="0.3">
      <c r="A2874" s="1" t="s">
        <v>2868</v>
      </c>
      <c r="B2874" s="2">
        <v>4552942</v>
      </c>
      <c r="C2874" s="3" t="s">
        <v>2936</v>
      </c>
      <c r="D2874" s="4">
        <v>1560.8517586200001</v>
      </c>
      <c r="E2874" s="3" t="s">
        <v>2977</v>
      </c>
      <c r="F2874" s="3" t="s">
        <v>2978</v>
      </c>
      <c r="G2874" s="3" t="s">
        <v>3167</v>
      </c>
      <c r="H2874" s="3" t="s">
        <v>3167</v>
      </c>
      <c r="I2874" s="3" t="s">
        <v>3449</v>
      </c>
      <c r="J2874" s="4">
        <v>21.666667</v>
      </c>
      <c r="K2874" s="4">
        <v>14.917541</v>
      </c>
      <c r="L2874" s="4">
        <v>5.7241379999999999</v>
      </c>
      <c r="M2874" s="4">
        <v>3.7914690000000002</v>
      </c>
      <c r="N2874" s="4">
        <v>66.652173913043498</v>
      </c>
      <c r="O2874" s="4">
        <v>61.32</v>
      </c>
      <c r="P2874" s="4">
        <v>1.2360910000000001</v>
      </c>
      <c r="Q2874" s="4">
        <v>12.754512</v>
      </c>
      <c r="R2874" s="4">
        <v>70.235814000000005</v>
      </c>
      <c r="S2874" s="3" t="s">
        <v>7701</v>
      </c>
      <c r="T2874" s="4">
        <v>15.33</v>
      </c>
      <c r="U2874" s="4">
        <v>1560.8517586200001</v>
      </c>
      <c r="V2874" s="10">
        <v>2847.7637580000001</v>
      </c>
      <c r="W2874" s="4">
        <v>3.1311154598825799</v>
      </c>
      <c r="X2874" s="4">
        <v>15.835000000000001</v>
      </c>
      <c r="Y2874" s="5" t="s">
        <v>7702</v>
      </c>
      <c r="Z2874" s="4">
        <v>66.077585999999997</v>
      </c>
      <c r="AA2874" s="10">
        <v>65.709387055199997</v>
      </c>
      <c r="AB2874" s="10">
        <v>87.6</v>
      </c>
      <c r="AC2874" s="4">
        <v>2.7632690000000002</v>
      </c>
      <c r="AD2874" s="4">
        <v>2.6257873133155001</v>
      </c>
      <c r="AE2874" s="4">
        <v>2.7402406604312</v>
      </c>
      <c r="AF2874" s="4">
        <v>12.754512</v>
      </c>
      <c r="AG2874" s="4">
        <v>11.192130579924701</v>
      </c>
      <c r="AH2874" s="4">
        <v>11.9104327986327</v>
      </c>
      <c r="AI2874" s="4">
        <v>1.2360910000000001</v>
      </c>
      <c r="AJ2874" s="4">
        <v>1.2408939999999999</v>
      </c>
    </row>
    <row r="2875" spans="1:36" hidden="1" x14ac:dyDescent="0.3">
      <c r="A2875" s="1" t="s">
        <v>2869</v>
      </c>
      <c r="B2875" s="2">
        <v>4812206</v>
      </c>
      <c r="C2875" s="3" t="s">
        <v>2941</v>
      </c>
      <c r="D2875" s="4">
        <v>3137.2596223</v>
      </c>
      <c r="E2875" s="3" t="s">
        <v>2920</v>
      </c>
      <c r="F2875" s="3" t="s">
        <v>2921</v>
      </c>
      <c r="G2875" s="3" t="s">
        <v>2942</v>
      </c>
      <c r="H2875" s="3" t="s">
        <v>2942</v>
      </c>
      <c r="I2875" s="3" t="s">
        <v>2943</v>
      </c>
      <c r="J2875" s="4">
        <v>42.043492999999998</v>
      </c>
      <c r="K2875" s="4">
        <v>6.4958590000000003</v>
      </c>
      <c r="L2875" s="4">
        <v>-3.7201689999999998</v>
      </c>
      <c r="M2875" s="4">
        <v>3.3140849999999999</v>
      </c>
      <c r="N2875" s="4" t="s">
        <v>2924</v>
      </c>
      <c r="O2875" s="4" t="s">
        <v>2924</v>
      </c>
      <c r="P2875" s="4">
        <v>3.909367</v>
      </c>
      <c r="Q2875" s="4" t="s">
        <v>2924</v>
      </c>
      <c r="R2875" s="4" t="s">
        <v>2924</v>
      </c>
      <c r="S2875" s="3" t="s">
        <v>7703</v>
      </c>
      <c r="T2875" s="4">
        <v>41.15</v>
      </c>
      <c r="U2875" s="4">
        <v>3137.2596223</v>
      </c>
      <c r="V2875" s="10">
        <v>2343.7136220000002</v>
      </c>
      <c r="W2875" s="4" t="s">
        <v>2935</v>
      </c>
      <c r="X2875" s="4">
        <v>50.99</v>
      </c>
      <c r="Y2875" s="4">
        <v>28.200500000000002</v>
      </c>
      <c r="Z2875" s="4" t="s">
        <v>2924</v>
      </c>
      <c r="AA2875" s="10" t="s">
        <v>2924</v>
      </c>
      <c r="AB2875" s="10" t="s">
        <v>2924</v>
      </c>
      <c r="AC2875" s="4" t="s">
        <v>2935</v>
      </c>
      <c r="AD2875" s="4" t="s">
        <v>2924</v>
      </c>
      <c r="AE2875" s="4" t="s">
        <v>2924</v>
      </c>
      <c r="AF2875" s="4" t="s">
        <v>2924</v>
      </c>
      <c r="AG2875" s="4" t="s">
        <v>2924</v>
      </c>
      <c r="AH2875" s="4" t="s">
        <v>2924</v>
      </c>
      <c r="AI2875" s="4">
        <v>3.909367</v>
      </c>
      <c r="AJ2875" s="4">
        <v>3.909367</v>
      </c>
    </row>
    <row r="2876" spans="1:36" hidden="1" x14ac:dyDescent="0.3">
      <c r="A2876" s="1" t="s">
        <v>2870</v>
      </c>
      <c r="B2876" s="2">
        <v>4001527</v>
      </c>
      <c r="C2876" s="3" t="s">
        <v>2919</v>
      </c>
      <c r="D2876" s="4">
        <v>1124.3417916799999</v>
      </c>
      <c r="E2876" s="3" t="s">
        <v>2946</v>
      </c>
      <c r="F2876" s="3" t="s">
        <v>3022</v>
      </c>
      <c r="G2876" s="3" t="s">
        <v>3168</v>
      </c>
      <c r="H2876" s="3" t="s">
        <v>3168</v>
      </c>
      <c r="I2876" s="3" t="s">
        <v>3238</v>
      </c>
      <c r="J2876" s="4">
        <v>-34.634852000000002</v>
      </c>
      <c r="K2876" s="4">
        <v>-13.492823</v>
      </c>
      <c r="L2876" s="4">
        <v>-13.160423</v>
      </c>
      <c r="M2876" s="4">
        <v>7.2360620000000004</v>
      </c>
      <c r="N2876" s="4" t="s">
        <v>2924</v>
      </c>
      <c r="O2876" s="4">
        <v>2.2605650000000002</v>
      </c>
      <c r="P2876" s="4">
        <v>0.862842</v>
      </c>
      <c r="Q2876" s="4">
        <v>8.8599209999999999</v>
      </c>
      <c r="R2876" s="4">
        <v>10.364739</v>
      </c>
      <c r="S2876" s="3" t="s">
        <v>7704</v>
      </c>
      <c r="T2876" s="5" t="s">
        <v>6816</v>
      </c>
      <c r="U2876" s="4">
        <v>1124.3417916799999</v>
      </c>
      <c r="V2876" s="10">
        <v>4279.3417909999998</v>
      </c>
      <c r="W2876" s="4">
        <v>11.061946902654901</v>
      </c>
      <c r="X2876" s="4">
        <v>19.78</v>
      </c>
      <c r="Y2876" s="5" t="s">
        <v>5050</v>
      </c>
      <c r="Z2876" s="4" t="s">
        <v>2924</v>
      </c>
      <c r="AA2876" s="10">
        <v>6.8981304845000002</v>
      </c>
      <c r="AB2876" s="10">
        <v>8.3012699840999993</v>
      </c>
      <c r="AC2876" s="4">
        <v>0.67147999999999997</v>
      </c>
      <c r="AD2876" s="4">
        <v>0.67560874345660005</v>
      </c>
      <c r="AE2876" s="4">
        <v>0.69171077647680002</v>
      </c>
      <c r="AF2876" s="4">
        <v>8.8599209999999999</v>
      </c>
      <c r="AG2876" s="4">
        <v>6.7042829426364996</v>
      </c>
      <c r="AH2876" s="4">
        <v>7.9403265249033996</v>
      </c>
      <c r="AI2876" s="4">
        <v>0.862842</v>
      </c>
      <c r="AJ2876" s="4" t="s">
        <v>2924</v>
      </c>
    </row>
    <row r="2877" spans="1:36" hidden="1" x14ac:dyDescent="0.3">
      <c r="A2877" s="1" t="s">
        <v>2871</v>
      </c>
      <c r="B2877" s="2">
        <v>6578094</v>
      </c>
      <c r="C2877" s="3" t="s">
        <v>2919</v>
      </c>
      <c r="D2877" s="4">
        <v>1556.3169161999999</v>
      </c>
      <c r="E2877" s="3" t="s">
        <v>2937</v>
      </c>
      <c r="F2877" s="3" t="s">
        <v>2938</v>
      </c>
      <c r="G2877" s="3" t="s">
        <v>3039</v>
      </c>
      <c r="H2877" s="3" t="s">
        <v>3039</v>
      </c>
      <c r="I2877" s="3" t="s">
        <v>3572</v>
      </c>
      <c r="J2877" s="4">
        <v>45.168747000000003</v>
      </c>
      <c r="K2877" s="4">
        <v>64.140094000000005</v>
      </c>
      <c r="L2877" s="4">
        <v>52.058110999999997</v>
      </c>
      <c r="M2877" s="4">
        <v>7.9408729999999998</v>
      </c>
      <c r="N2877" s="4" t="s">
        <v>2924</v>
      </c>
      <c r="O2877" s="4" t="s">
        <v>2924</v>
      </c>
      <c r="P2877" s="4">
        <v>4.9254899999999999</v>
      </c>
      <c r="Q2877" s="4" t="s">
        <v>2924</v>
      </c>
      <c r="R2877" s="4" t="s">
        <v>2924</v>
      </c>
      <c r="S2877" s="3" t="s">
        <v>7705</v>
      </c>
      <c r="T2877" s="4">
        <v>31.4</v>
      </c>
      <c r="U2877" s="4">
        <v>1556.3169161999999</v>
      </c>
      <c r="V2877" s="10">
        <v>1619.9389160000001</v>
      </c>
      <c r="W2877" s="4" t="s">
        <v>2935</v>
      </c>
      <c r="X2877" s="4">
        <v>38.734999999999999</v>
      </c>
      <c r="Y2877" s="5" t="s">
        <v>5077</v>
      </c>
      <c r="Z2877" s="4" t="s">
        <v>2924</v>
      </c>
      <c r="AA2877" s="10">
        <v>159.148504815</v>
      </c>
      <c r="AB2877" s="10" t="s">
        <v>2924</v>
      </c>
      <c r="AC2877" s="4">
        <v>3.0848460000000002</v>
      </c>
      <c r="AD2877" s="4">
        <v>2.6106509162199001</v>
      </c>
      <c r="AE2877" s="4">
        <v>2.9815139093604999</v>
      </c>
      <c r="AF2877" s="4" t="s">
        <v>2924</v>
      </c>
      <c r="AG2877" s="4">
        <v>208.10602451118899</v>
      </c>
      <c r="AH2877" s="4" t="s">
        <v>2924</v>
      </c>
      <c r="AI2877" s="4">
        <v>4.9254899999999999</v>
      </c>
      <c r="AJ2877" s="4">
        <v>80.719793999999993</v>
      </c>
    </row>
    <row r="2878" spans="1:36" hidden="1" x14ac:dyDescent="0.3">
      <c r="A2878" s="1" t="s">
        <v>2872</v>
      </c>
      <c r="B2878" s="2">
        <v>19238877</v>
      </c>
      <c r="C2878" s="3" t="s">
        <v>2919</v>
      </c>
      <c r="D2878" s="4">
        <v>8527.6273788399994</v>
      </c>
      <c r="E2878" s="3" t="s">
        <v>2930</v>
      </c>
      <c r="F2878" s="3" t="s">
        <v>2954</v>
      </c>
      <c r="G2878" s="3" t="s">
        <v>2955</v>
      </c>
      <c r="H2878" s="3" t="s">
        <v>3267</v>
      </c>
      <c r="I2878" s="3" t="s">
        <v>3394</v>
      </c>
      <c r="J2878" s="4">
        <v>-31.962297</v>
      </c>
      <c r="K2878" s="4">
        <v>-17.634855000000002</v>
      </c>
      <c r="L2878" s="4">
        <v>-11.777778</v>
      </c>
      <c r="M2878" s="4">
        <v>-4.5099220000000004</v>
      </c>
      <c r="N2878" s="4">
        <v>11.6235980036298</v>
      </c>
      <c r="O2878" s="4">
        <v>4.4454025312039702</v>
      </c>
      <c r="P2878" s="4">
        <v>2.1746289999999999</v>
      </c>
      <c r="Q2878" s="4" t="s">
        <v>2935</v>
      </c>
      <c r="R2878" s="4" t="s">
        <v>2935</v>
      </c>
      <c r="S2878" s="3" t="s">
        <v>7706</v>
      </c>
      <c r="T2878" s="4">
        <v>15.88</v>
      </c>
      <c r="U2878" s="4">
        <v>8527.6273788399994</v>
      </c>
      <c r="V2878" s="10" t="s">
        <v>2935</v>
      </c>
      <c r="W2878" s="4">
        <v>4.0931989924433196</v>
      </c>
      <c r="X2878" s="4">
        <v>27.024999999999999</v>
      </c>
      <c r="Y2878" s="4">
        <v>15.24</v>
      </c>
      <c r="Z2878" s="4">
        <v>10.904133</v>
      </c>
      <c r="AA2878" s="10">
        <v>9.9276923076824009</v>
      </c>
      <c r="AB2878" s="10">
        <v>11.084888941995001</v>
      </c>
      <c r="AC2878" s="4" t="s">
        <v>2935</v>
      </c>
      <c r="AD2878" s="4" t="s">
        <v>2935</v>
      </c>
      <c r="AE2878" s="4" t="s">
        <v>2935</v>
      </c>
      <c r="AF2878" s="4" t="s">
        <v>2935</v>
      </c>
      <c r="AG2878" s="4" t="s">
        <v>2935</v>
      </c>
      <c r="AH2878" s="4" t="s">
        <v>2935</v>
      </c>
      <c r="AI2878" s="4">
        <v>2.1746289999999999</v>
      </c>
      <c r="AJ2878" s="4">
        <v>2.475587</v>
      </c>
    </row>
    <row r="2879" spans="1:36" hidden="1" x14ac:dyDescent="0.3">
      <c r="A2879" s="1" t="s">
        <v>2873</v>
      </c>
      <c r="B2879" s="2">
        <v>4910878</v>
      </c>
      <c r="C2879" s="3" t="s">
        <v>2957</v>
      </c>
      <c r="D2879" s="4">
        <v>1264.3265772</v>
      </c>
      <c r="E2879" s="3" t="s">
        <v>2925</v>
      </c>
      <c r="F2879" s="3" t="s">
        <v>3012</v>
      </c>
      <c r="G2879" s="3" t="s">
        <v>3013</v>
      </c>
      <c r="H2879" s="3" t="s">
        <v>3014</v>
      </c>
      <c r="I2879" s="3" t="s">
        <v>3105</v>
      </c>
      <c r="J2879" s="4">
        <v>-2.2445490000000001</v>
      </c>
      <c r="K2879" s="5" t="s">
        <v>3783</v>
      </c>
      <c r="L2879" s="4">
        <v>13.305253</v>
      </c>
      <c r="M2879" s="4">
        <v>2.121483</v>
      </c>
      <c r="N2879" s="4">
        <v>26.131429000000001</v>
      </c>
      <c r="O2879" s="4">
        <v>39.765217</v>
      </c>
      <c r="P2879" s="4">
        <v>5.7805590000000002</v>
      </c>
      <c r="Q2879" s="4">
        <v>16.328873999999999</v>
      </c>
      <c r="R2879" s="4">
        <v>56.517619000000003</v>
      </c>
      <c r="S2879" s="3" t="s">
        <v>7707</v>
      </c>
      <c r="T2879" s="4">
        <v>45.73</v>
      </c>
      <c r="U2879" s="4">
        <v>1264.3265772</v>
      </c>
      <c r="V2879" s="10">
        <v>1263.6915770000001</v>
      </c>
      <c r="W2879" s="4" t="s">
        <v>2935</v>
      </c>
      <c r="X2879" s="4">
        <v>60.490400000000001</v>
      </c>
      <c r="Y2879" s="4">
        <v>30.75</v>
      </c>
      <c r="Z2879" s="4">
        <v>26.131429000000001</v>
      </c>
      <c r="AA2879" s="10">
        <v>23.942408376900001</v>
      </c>
      <c r="AB2879" s="10">
        <v>27.631419939499999</v>
      </c>
      <c r="AC2879" s="4">
        <v>3.020216</v>
      </c>
      <c r="AD2879" s="4">
        <v>2.7161017028568999</v>
      </c>
      <c r="AE2879" s="4">
        <v>3.0094988509195999</v>
      </c>
      <c r="AF2879" s="4">
        <v>16.328873999999999</v>
      </c>
      <c r="AG2879" s="4">
        <v>13.909388343861499</v>
      </c>
      <c r="AH2879" s="4">
        <v>17.419176481129199</v>
      </c>
      <c r="AI2879" s="4">
        <v>5.7805590000000002</v>
      </c>
      <c r="AJ2879" s="4">
        <v>8.9177070000000001</v>
      </c>
    </row>
    <row r="2880" spans="1:36" hidden="1" x14ac:dyDescent="0.3">
      <c r="A2880" s="1" t="s">
        <v>2874</v>
      </c>
      <c r="B2880" s="2">
        <v>23604476</v>
      </c>
      <c r="C2880" s="3" t="s">
        <v>2936</v>
      </c>
      <c r="D2880" s="4">
        <v>11292.926547569999</v>
      </c>
      <c r="E2880" s="3" t="s">
        <v>2925</v>
      </c>
      <c r="F2880" s="3" t="s">
        <v>3012</v>
      </c>
      <c r="G2880" s="3" t="s">
        <v>3525</v>
      </c>
      <c r="H2880" s="3" t="s">
        <v>3526</v>
      </c>
      <c r="I2880" s="3" t="s">
        <v>3527</v>
      </c>
      <c r="J2880" s="4">
        <v>-35.551948000000003</v>
      </c>
      <c r="K2880" s="4">
        <v>72.358900000000006</v>
      </c>
      <c r="L2880" s="4">
        <v>7.8804350000000003</v>
      </c>
      <c r="M2880" s="4">
        <v>-6.5149140000000001</v>
      </c>
      <c r="N2880" s="4" t="s">
        <v>2924</v>
      </c>
      <c r="O2880" s="4" t="s">
        <v>2935</v>
      </c>
      <c r="P2880" s="4">
        <v>2.4700700000000002</v>
      </c>
      <c r="Q2880" s="4" t="s">
        <v>2924</v>
      </c>
      <c r="R2880" s="4" t="s">
        <v>2935</v>
      </c>
      <c r="S2880" s="3" t="s">
        <v>7708</v>
      </c>
      <c r="T2880" s="4">
        <v>11.91</v>
      </c>
      <c r="U2880" s="4">
        <v>11292.926547569999</v>
      </c>
      <c r="V2880" s="10">
        <v>9631.2645570000004</v>
      </c>
      <c r="W2880" s="4" t="s">
        <v>2935</v>
      </c>
      <c r="X2880" s="4">
        <v>18.739999999999998</v>
      </c>
      <c r="Y2880" s="5" t="s">
        <v>7709</v>
      </c>
      <c r="Z2880" s="4" t="s">
        <v>2924</v>
      </c>
      <c r="AA2880" s="10" t="s">
        <v>2924</v>
      </c>
      <c r="AB2880" s="10" t="s">
        <v>2924</v>
      </c>
      <c r="AC2880" s="4">
        <v>1.7867120000000001</v>
      </c>
      <c r="AD2880" s="4">
        <v>1.1041410107442</v>
      </c>
      <c r="AE2880" s="4">
        <v>1.6886627523215001</v>
      </c>
      <c r="AF2880" s="4" t="s">
        <v>2924</v>
      </c>
      <c r="AG2880" s="4" t="s">
        <v>2924</v>
      </c>
      <c r="AH2880" s="4" t="s">
        <v>2924</v>
      </c>
      <c r="AI2880" s="4">
        <v>2.4700700000000002</v>
      </c>
      <c r="AJ2880" s="4">
        <v>3.2030789999999998</v>
      </c>
    </row>
    <row r="2881" spans="1:36" hidden="1" x14ac:dyDescent="0.3">
      <c r="A2881" s="1" t="s">
        <v>2875</v>
      </c>
      <c r="B2881" s="2">
        <v>4631409</v>
      </c>
      <c r="C2881" s="3" t="s">
        <v>2936</v>
      </c>
      <c r="D2881" s="4">
        <v>17340.3895533</v>
      </c>
      <c r="E2881" s="3" t="s">
        <v>2937</v>
      </c>
      <c r="F2881" s="3" t="s">
        <v>3060</v>
      </c>
      <c r="G2881" s="3" t="s">
        <v>3178</v>
      </c>
      <c r="H2881" s="3" t="s">
        <v>3179</v>
      </c>
      <c r="I2881" s="3" t="s">
        <v>3838</v>
      </c>
      <c r="J2881" s="4">
        <v>67.062914000000006</v>
      </c>
      <c r="K2881" s="4">
        <v>22.156621999999999</v>
      </c>
      <c r="L2881" s="4">
        <v>34.413065000000003</v>
      </c>
      <c r="M2881" s="4">
        <v>2.1812200000000002</v>
      </c>
      <c r="N2881" s="4">
        <v>48.288493000000003</v>
      </c>
      <c r="O2881" s="4" t="s">
        <v>2924</v>
      </c>
      <c r="P2881" s="4">
        <v>10.566746999999999</v>
      </c>
      <c r="Q2881" s="4">
        <v>14.102892000000001</v>
      </c>
      <c r="R2881" s="4" t="s">
        <v>2924</v>
      </c>
      <c r="S2881" s="3" t="s">
        <v>7710</v>
      </c>
      <c r="T2881" s="4">
        <v>148.97</v>
      </c>
      <c r="U2881" s="4">
        <v>17340.3895533</v>
      </c>
      <c r="V2881" s="10">
        <v>21161.389553000001</v>
      </c>
      <c r="W2881" s="4" t="s">
        <v>2935</v>
      </c>
      <c r="X2881" s="4">
        <v>156.85</v>
      </c>
      <c r="Y2881" s="4">
        <v>78.724999999999994</v>
      </c>
      <c r="Z2881" s="4">
        <v>48.288493000000003</v>
      </c>
      <c r="AA2881" s="10">
        <v>36.456854779499999</v>
      </c>
      <c r="AB2881" s="10">
        <v>41.167172378700002</v>
      </c>
      <c r="AC2881" s="4">
        <v>2.6157469999999998</v>
      </c>
      <c r="AD2881" s="4">
        <v>2.5599454928308001</v>
      </c>
      <c r="AE2881" s="4">
        <v>2.6179158139570999</v>
      </c>
      <c r="AF2881" s="4">
        <v>14.102892000000001</v>
      </c>
      <c r="AG2881" s="4">
        <v>15.819069797360999</v>
      </c>
      <c r="AH2881" s="4">
        <v>17.040963482574401</v>
      </c>
      <c r="AI2881" s="4">
        <v>10.566746999999999</v>
      </c>
      <c r="AJ2881" s="4" t="s">
        <v>2924</v>
      </c>
    </row>
    <row r="2882" spans="1:36" hidden="1" x14ac:dyDescent="0.3">
      <c r="A2882" s="1" t="s">
        <v>2876</v>
      </c>
      <c r="B2882" s="2">
        <v>4317520</v>
      </c>
      <c r="C2882" s="3" t="s">
        <v>2936</v>
      </c>
      <c r="D2882" s="4">
        <v>30822.394469610001</v>
      </c>
      <c r="E2882" s="3" t="s">
        <v>2937</v>
      </c>
      <c r="F2882" s="3" t="s">
        <v>2938</v>
      </c>
      <c r="G2882" s="3" t="s">
        <v>3047</v>
      </c>
      <c r="H2882" s="3" t="s">
        <v>3071</v>
      </c>
      <c r="I2882" s="3" t="s">
        <v>3536</v>
      </c>
      <c r="J2882" s="4">
        <v>22.864614</v>
      </c>
      <c r="K2882" s="4">
        <v>-6.3136910000000004</v>
      </c>
      <c r="L2882" s="4">
        <v>-3.42544</v>
      </c>
      <c r="M2882" s="4">
        <v>4.1796680000000004</v>
      </c>
      <c r="N2882" s="4">
        <v>37.129061</v>
      </c>
      <c r="O2882" s="4">
        <v>37.107340999999998</v>
      </c>
      <c r="P2882" s="4">
        <v>2.9103300000000001</v>
      </c>
      <c r="Q2882" s="4">
        <v>17.505628000000002</v>
      </c>
      <c r="R2882" s="4">
        <v>37.426355999999998</v>
      </c>
      <c r="S2882" s="3" t="s">
        <v>7711</v>
      </c>
      <c r="T2882" s="4">
        <v>126.87</v>
      </c>
      <c r="U2882" s="4">
        <v>30822.394469610001</v>
      </c>
      <c r="V2882" s="10">
        <v>31943.394468999999</v>
      </c>
      <c r="W2882" s="4">
        <v>1.1350200993142601</v>
      </c>
      <c r="X2882" s="5" t="s">
        <v>7712</v>
      </c>
      <c r="Y2882" s="4">
        <v>102.42</v>
      </c>
      <c r="Z2882" s="4">
        <v>37.129061</v>
      </c>
      <c r="AA2882" s="10">
        <v>27.745095895199999</v>
      </c>
      <c r="AB2882" s="10">
        <v>29.985818955300001</v>
      </c>
      <c r="AC2882" s="4">
        <v>3.7919510000000001</v>
      </c>
      <c r="AD2882" s="4">
        <v>3.6305093070104002</v>
      </c>
      <c r="AE2882" s="4">
        <v>3.7620005052204002</v>
      </c>
      <c r="AF2882" s="4">
        <v>17.505628000000002</v>
      </c>
      <c r="AG2882" s="4">
        <v>17.076922488740301</v>
      </c>
      <c r="AH2882" s="4">
        <v>18.3587410422499</v>
      </c>
      <c r="AI2882" s="4">
        <v>2.9103300000000001</v>
      </c>
      <c r="AJ2882" s="4">
        <v>45.735399999999998</v>
      </c>
    </row>
    <row r="2883" spans="1:36" hidden="1" x14ac:dyDescent="0.3">
      <c r="A2883" s="1" t="s">
        <v>2877</v>
      </c>
      <c r="B2883" s="2">
        <v>4307276</v>
      </c>
      <c r="C2883" s="3" t="s">
        <v>2936</v>
      </c>
      <c r="D2883" s="4">
        <v>2377.9931397</v>
      </c>
      <c r="E2883" s="3" t="s">
        <v>3107</v>
      </c>
      <c r="F2883" s="3" t="s">
        <v>3108</v>
      </c>
      <c r="G2883" s="3" t="s">
        <v>3109</v>
      </c>
      <c r="H2883" s="3" t="s">
        <v>3109</v>
      </c>
      <c r="I2883" s="3" t="s">
        <v>3222</v>
      </c>
      <c r="J2883" s="4">
        <v>-20.260428000000001</v>
      </c>
      <c r="K2883" s="4">
        <v>5.9220170000000003</v>
      </c>
      <c r="L2883" s="4">
        <v>8.1089169999999999</v>
      </c>
      <c r="M2883" s="4">
        <v>0.500695</v>
      </c>
      <c r="N2883" s="4">
        <v>22.084351999999999</v>
      </c>
      <c r="O2883" s="4">
        <v>9.4015090000000008</v>
      </c>
      <c r="P2883" s="4">
        <v>3.2514400000000001</v>
      </c>
      <c r="Q2883" s="4">
        <v>12.177272</v>
      </c>
      <c r="R2883" s="4">
        <v>6.7655390000000004</v>
      </c>
      <c r="S2883" s="3" t="s">
        <v>7713</v>
      </c>
      <c r="T2883" s="4">
        <v>36.130000000000003</v>
      </c>
      <c r="U2883" s="4">
        <v>2377.9931397</v>
      </c>
      <c r="V2883" s="10">
        <v>2027.4061389999999</v>
      </c>
      <c r="W2883" s="4" t="s">
        <v>2935</v>
      </c>
      <c r="X2883" s="4">
        <v>48.99</v>
      </c>
      <c r="Y2883" s="4">
        <v>32.56</v>
      </c>
      <c r="Z2883" s="4">
        <v>22.084351999999999</v>
      </c>
      <c r="AA2883" s="10">
        <v>9.2969996396999992</v>
      </c>
      <c r="AB2883" s="10">
        <v>9.4965238989999996</v>
      </c>
      <c r="AC2883" s="4">
        <v>1.4559599999999999</v>
      </c>
      <c r="AD2883" s="4">
        <v>1.4015411922175001</v>
      </c>
      <c r="AE2883" s="4">
        <v>1.4477252819276001</v>
      </c>
      <c r="AF2883" s="4">
        <v>12.177272</v>
      </c>
      <c r="AG2883" s="4">
        <v>5.7333503546075004</v>
      </c>
      <c r="AH2883" s="4">
        <v>5.8977337661544</v>
      </c>
      <c r="AI2883" s="4">
        <v>3.2514400000000001</v>
      </c>
      <c r="AJ2883" s="4">
        <v>3.8261150000000002</v>
      </c>
    </row>
    <row r="2884" spans="1:36" hidden="1" x14ac:dyDescent="0.3">
      <c r="A2884" s="1" t="s">
        <v>2878</v>
      </c>
      <c r="B2884" s="2">
        <v>7177179</v>
      </c>
      <c r="C2884" s="3" t="s">
        <v>2936</v>
      </c>
      <c r="D2884" s="4">
        <v>3359.9360744999999</v>
      </c>
      <c r="E2884" s="3" t="s">
        <v>2925</v>
      </c>
      <c r="F2884" s="3" t="s">
        <v>2997</v>
      </c>
      <c r="G2884" s="3" t="s">
        <v>2998</v>
      </c>
      <c r="H2884" s="3" t="s">
        <v>2998</v>
      </c>
      <c r="I2884" s="3" t="s">
        <v>2999</v>
      </c>
      <c r="J2884" s="4">
        <v>-5.8026160000000004</v>
      </c>
      <c r="K2884" s="4">
        <v>-2.342209</v>
      </c>
      <c r="L2884" s="4">
        <v>8.2832150000000002</v>
      </c>
      <c r="M2884" s="4">
        <v>3.7997899999999998</v>
      </c>
      <c r="N2884" s="4">
        <v>17.117545</v>
      </c>
      <c r="O2884" s="4">
        <v>23.976997999999998</v>
      </c>
      <c r="P2884" s="4">
        <v>4.3632960000000001</v>
      </c>
      <c r="Q2884" s="4">
        <v>9.8444199999999995</v>
      </c>
      <c r="R2884" s="4">
        <v>37.492704000000003</v>
      </c>
      <c r="S2884" s="3" t="s">
        <v>7714</v>
      </c>
      <c r="T2884" s="4">
        <v>39.61</v>
      </c>
      <c r="U2884" s="4">
        <v>3359.9360744999999</v>
      </c>
      <c r="V2884" s="10">
        <v>3257.5160740000001</v>
      </c>
      <c r="W2884" s="4" t="s">
        <v>2935</v>
      </c>
      <c r="X2884" s="4">
        <v>54.155000000000001</v>
      </c>
      <c r="Y2884" s="4">
        <v>33.409999999999997</v>
      </c>
      <c r="Z2884" s="4">
        <v>17.117545</v>
      </c>
      <c r="AA2884" s="10">
        <v>14.027694160099999</v>
      </c>
      <c r="AB2884" s="10">
        <v>14.8651032225</v>
      </c>
      <c r="AC2884" s="4">
        <v>1.806594</v>
      </c>
      <c r="AD2884" s="4">
        <v>1.6856315837625</v>
      </c>
      <c r="AE2884" s="4">
        <v>1.7745760223772</v>
      </c>
      <c r="AF2884" s="4">
        <v>9.8444199999999995</v>
      </c>
      <c r="AG2884" s="4">
        <v>8.8867951305785997</v>
      </c>
      <c r="AH2884" s="4">
        <v>9.2708602547445995</v>
      </c>
      <c r="AI2884" s="4">
        <v>4.3632960000000001</v>
      </c>
      <c r="AJ2884" s="5" t="s">
        <v>7715</v>
      </c>
    </row>
    <row r="2885" spans="1:36" hidden="1" x14ac:dyDescent="0.3">
      <c r="A2885" s="1" t="s">
        <v>2879</v>
      </c>
      <c r="B2885" s="2">
        <v>4331689</v>
      </c>
      <c r="C2885" s="3" t="s">
        <v>2936</v>
      </c>
      <c r="D2885" s="4">
        <v>1075.8136420599999</v>
      </c>
      <c r="E2885" s="3" t="s">
        <v>2946</v>
      </c>
      <c r="F2885" s="3" t="s">
        <v>2947</v>
      </c>
      <c r="G2885" s="3" t="s">
        <v>2948</v>
      </c>
      <c r="H2885" s="3" t="s">
        <v>2990</v>
      </c>
      <c r="I2885" s="3" t="s">
        <v>3239</v>
      </c>
      <c r="J2885" s="4">
        <v>27.424242</v>
      </c>
      <c r="K2885" s="4">
        <v>69.898989999999998</v>
      </c>
      <c r="L2885" s="4">
        <v>17.787115</v>
      </c>
      <c r="M2885" s="4">
        <v>8.0976859999999995</v>
      </c>
      <c r="N2885" s="4" t="s">
        <v>2924</v>
      </c>
      <c r="O2885" s="4">
        <v>20.31401</v>
      </c>
      <c r="P2885" s="4">
        <v>6.5703129999999996</v>
      </c>
      <c r="Q2885" s="4">
        <v>43.243898999999999</v>
      </c>
      <c r="R2885" s="4">
        <v>17.111267000000002</v>
      </c>
      <c r="S2885" s="3" t="s">
        <v>7716</v>
      </c>
      <c r="T2885" s="4">
        <v>8.41</v>
      </c>
      <c r="U2885" s="4">
        <v>1075.8136420599999</v>
      </c>
      <c r="V2885" s="10">
        <v>941.76564199999996</v>
      </c>
      <c r="W2885" s="4" t="s">
        <v>2935</v>
      </c>
      <c r="X2885" s="4">
        <v>8.41</v>
      </c>
      <c r="Y2885" s="5" t="s">
        <v>7717</v>
      </c>
      <c r="Z2885" s="4" t="s">
        <v>2924</v>
      </c>
      <c r="AA2885" s="10">
        <v>15.3607305936</v>
      </c>
      <c r="AB2885" s="10">
        <v>22.278145695300001</v>
      </c>
      <c r="AC2885" s="4">
        <v>2.3773080000000002</v>
      </c>
      <c r="AD2885" s="4">
        <v>2.0658984715786</v>
      </c>
      <c r="AE2885" s="4">
        <v>2.2394438567017998</v>
      </c>
      <c r="AF2885" s="4">
        <v>43.243898999999999</v>
      </c>
      <c r="AG2885" s="4">
        <v>9.6173314556828995</v>
      </c>
      <c r="AH2885" s="4">
        <v>14.2433872306959</v>
      </c>
      <c r="AI2885" s="4">
        <v>6.5703129999999996</v>
      </c>
      <c r="AJ2885" s="4">
        <v>6.793215</v>
      </c>
    </row>
    <row r="2886" spans="1:36" hidden="1" x14ac:dyDescent="0.3">
      <c r="A2886" s="1" t="s">
        <v>2880</v>
      </c>
      <c r="B2886" s="2">
        <v>19304791</v>
      </c>
      <c r="C2886" s="3" t="s">
        <v>2936</v>
      </c>
      <c r="D2886" s="4">
        <v>619.10812992000001</v>
      </c>
      <c r="E2886" s="3" t="s">
        <v>2925</v>
      </c>
      <c r="F2886" s="3" t="s">
        <v>2981</v>
      </c>
      <c r="G2886" s="3" t="s">
        <v>3017</v>
      </c>
      <c r="H2886" s="3" t="s">
        <v>3020</v>
      </c>
      <c r="I2886" s="3" t="s">
        <v>3583</v>
      </c>
      <c r="J2886" s="4">
        <v>26.960784</v>
      </c>
      <c r="K2886" s="4">
        <v>54.626866</v>
      </c>
      <c r="L2886" s="4">
        <v>6.5843619999999996</v>
      </c>
      <c r="M2886" s="4">
        <v>6.3655030000000004</v>
      </c>
      <c r="N2886" s="4">
        <v>78.140022000000002</v>
      </c>
      <c r="O2886" s="4" t="s">
        <v>2935</v>
      </c>
      <c r="P2886" s="4" t="s">
        <v>2924</v>
      </c>
      <c r="Q2886" s="4">
        <v>24.078123999999999</v>
      </c>
      <c r="R2886" s="4" t="s">
        <v>2935</v>
      </c>
      <c r="S2886" s="3" t="s">
        <v>7718</v>
      </c>
      <c r="T2886" s="5" t="s">
        <v>7719</v>
      </c>
      <c r="U2886" s="4">
        <v>619.10812992000001</v>
      </c>
      <c r="V2886" s="10">
        <v>817.29174899999998</v>
      </c>
      <c r="W2886" s="4" t="s">
        <v>2935</v>
      </c>
      <c r="X2886" s="5" t="s">
        <v>7720</v>
      </c>
      <c r="Y2886" s="4">
        <v>2.86</v>
      </c>
      <c r="Z2886" s="4">
        <v>78.140022000000002</v>
      </c>
      <c r="AA2886" s="10">
        <v>25.453841979796898</v>
      </c>
      <c r="AB2886" s="10">
        <v>241.330311213816</v>
      </c>
      <c r="AC2886" s="4">
        <v>0.99414800000000003</v>
      </c>
      <c r="AD2886" s="4">
        <v>0.92768751018060003</v>
      </c>
      <c r="AE2886" s="4">
        <v>1.0224632333629999</v>
      </c>
      <c r="AF2886" s="4">
        <v>24.078123999999999</v>
      </c>
      <c r="AG2886" s="4">
        <v>28.604255831670901</v>
      </c>
      <c r="AH2886" s="4">
        <v>31.466534102312298</v>
      </c>
      <c r="AI2886" s="4" t="s">
        <v>2924</v>
      </c>
      <c r="AJ2886" s="4" t="s">
        <v>2924</v>
      </c>
    </row>
    <row r="2887" spans="1:36" hidden="1" x14ac:dyDescent="0.3">
      <c r="A2887" s="1" t="s">
        <v>2881</v>
      </c>
      <c r="B2887" s="2">
        <v>4912608</v>
      </c>
      <c r="C2887" s="3" t="s">
        <v>2936</v>
      </c>
      <c r="D2887" s="4">
        <v>17876.550931559999</v>
      </c>
      <c r="E2887" s="3" t="s">
        <v>2925</v>
      </c>
      <c r="F2887" s="3" t="s">
        <v>2981</v>
      </c>
      <c r="G2887" s="3" t="s">
        <v>2982</v>
      </c>
      <c r="H2887" s="3" t="s">
        <v>3174</v>
      </c>
      <c r="I2887" s="3" t="s">
        <v>3175</v>
      </c>
      <c r="J2887" s="4">
        <v>5.3727330000000002</v>
      </c>
      <c r="K2887" s="4">
        <v>39.384068999999997</v>
      </c>
      <c r="L2887" s="4">
        <v>7.9092159999999998</v>
      </c>
      <c r="M2887" s="4">
        <v>-0.29654700000000001</v>
      </c>
      <c r="N2887" s="4">
        <v>20.938611999999999</v>
      </c>
      <c r="O2887" s="4">
        <v>28.406759000000001</v>
      </c>
      <c r="P2887" s="4">
        <v>2.981001</v>
      </c>
      <c r="Q2887" s="4">
        <v>7.1694279999999999</v>
      </c>
      <c r="R2887" s="4">
        <v>36.579667000000001</v>
      </c>
      <c r="S2887" s="3" t="s">
        <v>7721</v>
      </c>
      <c r="T2887" s="4">
        <v>47.07</v>
      </c>
      <c r="U2887" s="4">
        <v>17876.550931559999</v>
      </c>
      <c r="V2887" s="10">
        <v>18303.550931000002</v>
      </c>
      <c r="W2887" s="4">
        <v>1.3596770766942901</v>
      </c>
      <c r="X2887" s="4">
        <v>52</v>
      </c>
      <c r="Y2887" s="4">
        <v>28.5</v>
      </c>
      <c r="Z2887" s="4">
        <v>20.938611999999999</v>
      </c>
      <c r="AA2887" s="10">
        <v>17.777022433700001</v>
      </c>
      <c r="AB2887" s="10">
        <v>20.108166299200001</v>
      </c>
      <c r="AC2887" s="5" t="s">
        <v>7722</v>
      </c>
      <c r="AD2887" s="4">
        <v>1.5239851820610999</v>
      </c>
      <c r="AE2887" s="4">
        <v>1.6128468492574</v>
      </c>
      <c r="AF2887" s="4">
        <v>7.1694279999999999</v>
      </c>
      <c r="AG2887" s="4">
        <v>8.8204791506495006</v>
      </c>
      <c r="AH2887" s="4">
        <v>10.9277846529529</v>
      </c>
      <c r="AI2887" s="4">
        <v>2.981001</v>
      </c>
      <c r="AJ2887" s="4">
        <v>4.5854850000000003</v>
      </c>
    </row>
    <row r="2888" spans="1:36" hidden="1" x14ac:dyDescent="0.3">
      <c r="A2888" s="1" t="s">
        <v>2882</v>
      </c>
      <c r="B2888" s="2">
        <v>4025819</v>
      </c>
      <c r="C2888" s="3" t="s">
        <v>2936</v>
      </c>
      <c r="D2888" s="4">
        <v>37750.049690580003</v>
      </c>
      <c r="E2888" s="3" t="s">
        <v>2925</v>
      </c>
      <c r="F2888" s="3" t="s">
        <v>2981</v>
      </c>
      <c r="G2888" s="3" t="s">
        <v>2982</v>
      </c>
      <c r="H2888" s="3" t="s">
        <v>3174</v>
      </c>
      <c r="I2888" s="3" t="s">
        <v>3175</v>
      </c>
      <c r="J2888" s="4">
        <v>5.2602909999999996</v>
      </c>
      <c r="K2888" s="4">
        <v>-1.0894999999999999</v>
      </c>
      <c r="L2888" s="4">
        <v>1.4322140000000001</v>
      </c>
      <c r="M2888" s="4">
        <v>1.257579</v>
      </c>
      <c r="N2888" s="4">
        <v>25.284112</v>
      </c>
      <c r="O2888" s="4">
        <v>27.879225000000002</v>
      </c>
      <c r="P2888" s="4" t="s">
        <v>2924</v>
      </c>
      <c r="Q2888" s="4">
        <v>18.328731999999999</v>
      </c>
      <c r="R2888" s="4">
        <v>33.143082999999997</v>
      </c>
      <c r="S2888" s="3" t="s">
        <v>7723</v>
      </c>
      <c r="T2888" s="4">
        <v>135.27000000000001</v>
      </c>
      <c r="U2888" s="4">
        <v>37750.049690580003</v>
      </c>
      <c r="V2888" s="10">
        <v>49263.04969</v>
      </c>
      <c r="W2888" s="4">
        <v>1.98122273970577</v>
      </c>
      <c r="X2888" s="5" t="s">
        <v>7724</v>
      </c>
      <c r="Y2888" s="5" t="s">
        <v>7725</v>
      </c>
      <c r="Z2888" s="4">
        <v>25.284112</v>
      </c>
      <c r="AA2888" s="10">
        <v>22.758168175200002</v>
      </c>
      <c r="AB2888" s="10">
        <v>24.683540838999999</v>
      </c>
      <c r="AC2888" s="4">
        <v>6.820303</v>
      </c>
      <c r="AD2888" s="4">
        <v>6.1453766756077002</v>
      </c>
      <c r="AE2888" s="4">
        <v>6.5337937484103996</v>
      </c>
      <c r="AF2888" s="4">
        <v>18.328731999999999</v>
      </c>
      <c r="AG2888" s="4">
        <v>17.590593425103201</v>
      </c>
      <c r="AH2888" s="4">
        <v>18.4781653331979</v>
      </c>
      <c r="AI2888" s="4" t="s">
        <v>2924</v>
      </c>
      <c r="AJ2888" s="4" t="s">
        <v>2924</v>
      </c>
    </row>
    <row r="2889" spans="1:36" hidden="1" x14ac:dyDescent="0.3">
      <c r="A2889" s="1" t="s">
        <v>2883</v>
      </c>
      <c r="B2889" s="2">
        <v>5283285</v>
      </c>
      <c r="C2889" s="3" t="s">
        <v>2941</v>
      </c>
      <c r="D2889" s="4">
        <v>2601.65335731</v>
      </c>
      <c r="E2889" s="3" t="s">
        <v>2920</v>
      </c>
      <c r="F2889" s="3" t="s">
        <v>2921</v>
      </c>
      <c r="G2889" s="3" t="s">
        <v>2942</v>
      </c>
      <c r="H2889" s="3" t="s">
        <v>2942</v>
      </c>
      <c r="I2889" s="3" t="s">
        <v>3051</v>
      </c>
      <c r="J2889" s="4">
        <v>-6.838209</v>
      </c>
      <c r="K2889" s="4">
        <v>50.598291000000003</v>
      </c>
      <c r="L2889" s="4">
        <v>-8.2928519999999999</v>
      </c>
      <c r="M2889" s="4">
        <v>-2.32816</v>
      </c>
      <c r="N2889" s="4" t="s">
        <v>2924</v>
      </c>
      <c r="O2889" s="4" t="s">
        <v>2924</v>
      </c>
      <c r="P2889" s="4">
        <v>3.896506</v>
      </c>
      <c r="Q2889" s="4" t="s">
        <v>2924</v>
      </c>
      <c r="R2889" s="4" t="s">
        <v>2924</v>
      </c>
      <c r="S2889" s="3" t="s">
        <v>7726</v>
      </c>
      <c r="T2889" s="4">
        <v>26.43</v>
      </c>
      <c r="U2889" s="4">
        <v>2601.65335731</v>
      </c>
      <c r="V2889" s="10">
        <v>2111.2593569999999</v>
      </c>
      <c r="W2889" s="4" t="s">
        <v>2935</v>
      </c>
      <c r="X2889" s="4">
        <v>36.6</v>
      </c>
      <c r="Y2889" s="4">
        <v>13.48</v>
      </c>
      <c r="Z2889" s="4" t="s">
        <v>2924</v>
      </c>
      <c r="AA2889" s="10" t="s">
        <v>2924</v>
      </c>
      <c r="AB2889" s="10" t="s">
        <v>2924</v>
      </c>
      <c r="AC2889" s="4">
        <v>5.9347050000000001</v>
      </c>
      <c r="AD2889" s="4">
        <v>4.5851449930981998</v>
      </c>
      <c r="AE2889" s="4">
        <v>5.3695125274844999</v>
      </c>
      <c r="AF2889" s="4" t="s">
        <v>2924</v>
      </c>
      <c r="AG2889" s="4" t="s">
        <v>2924</v>
      </c>
      <c r="AH2889" s="4" t="s">
        <v>2924</v>
      </c>
      <c r="AI2889" s="4">
        <v>3.896506</v>
      </c>
      <c r="AJ2889" s="4">
        <v>4.2444189999999997</v>
      </c>
    </row>
    <row r="2890" spans="1:36" hidden="1" x14ac:dyDescent="0.3">
      <c r="A2890" s="1" t="s">
        <v>2884</v>
      </c>
      <c r="B2890" s="2">
        <v>4376897</v>
      </c>
      <c r="C2890" s="3" t="s">
        <v>2919</v>
      </c>
      <c r="D2890" s="4">
        <v>20487.07132132</v>
      </c>
      <c r="E2890" s="3" t="s">
        <v>2946</v>
      </c>
      <c r="F2890" s="3" t="s">
        <v>3022</v>
      </c>
      <c r="G2890" s="3" t="s">
        <v>3029</v>
      </c>
      <c r="H2890" s="3" t="s">
        <v>3030</v>
      </c>
      <c r="I2890" s="3" t="s">
        <v>3194</v>
      </c>
      <c r="J2890" s="4">
        <v>73.506028000000001</v>
      </c>
      <c r="K2890" s="4">
        <v>16.083119</v>
      </c>
      <c r="L2890" s="4">
        <v>6.7715050000000003</v>
      </c>
      <c r="M2890" s="4">
        <v>2.9229609999999999</v>
      </c>
      <c r="N2890" s="4">
        <v>53.936718999999997</v>
      </c>
      <c r="O2890" s="4">
        <v>26.610612</v>
      </c>
      <c r="P2890" s="4">
        <v>5.98421</v>
      </c>
      <c r="Q2890" s="4">
        <v>24.944696</v>
      </c>
      <c r="R2890" s="4">
        <v>29.531797000000001</v>
      </c>
      <c r="S2890" s="3" t="s">
        <v>7727</v>
      </c>
      <c r="T2890" s="4">
        <v>397.19</v>
      </c>
      <c r="U2890" s="4">
        <v>20487.07132132</v>
      </c>
      <c r="V2890" s="10">
        <v>22182.071320999999</v>
      </c>
      <c r="W2890" s="4" t="s">
        <v>2935</v>
      </c>
      <c r="X2890" s="4">
        <v>405.62</v>
      </c>
      <c r="Y2890" s="4">
        <v>225.83</v>
      </c>
      <c r="Z2890" s="4">
        <v>53.936718999999997</v>
      </c>
      <c r="AA2890" s="10">
        <v>25.6309489239</v>
      </c>
      <c r="AB2890" s="10">
        <v>29.503172487899999</v>
      </c>
      <c r="AC2890" s="4">
        <v>4.7641910000000003</v>
      </c>
      <c r="AD2890" s="4">
        <v>4.2051559992787997</v>
      </c>
      <c r="AE2890" s="4">
        <v>4.4672148169197001</v>
      </c>
      <c r="AF2890" s="4">
        <v>24.944696</v>
      </c>
      <c r="AG2890" s="4">
        <v>19.1238667028877</v>
      </c>
      <c r="AH2890" s="4">
        <v>21.134696221494</v>
      </c>
      <c r="AI2890" s="4">
        <v>5.98421</v>
      </c>
      <c r="AJ2890" s="4" t="s">
        <v>2924</v>
      </c>
    </row>
    <row r="2891" spans="1:36" hidden="1" x14ac:dyDescent="0.3">
      <c r="A2891" s="1" t="s">
        <v>2885</v>
      </c>
      <c r="B2891" s="2">
        <v>29331846</v>
      </c>
      <c r="C2891" s="3" t="s">
        <v>2936</v>
      </c>
      <c r="D2891" s="4">
        <v>5545.8955999999998</v>
      </c>
      <c r="E2891" s="3" t="s">
        <v>2925</v>
      </c>
      <c r="F2891" s="3" t="s">
        <v>3012</v>
      </c>
      <c r="G2891" s="3" t="s">
        <v>3525</v>
      </c>
      <c r="H2891" s="3" t="s">
        <v>3526</v>
      </c>
      <c r="I2891" s="3" t="s">
        <v>3284</v>
      </c>
      <c r="J2891" s="4">
        <v>-20.736022999999999</v>
      </c>
      <c r="K2891" s="4">
        <v>24.168513999999998</v>
      </c>
      <c r="L2891" s="4">
        <v>-3.5729660000000001</v>
      </c>
      <c r="M2891" s="4">
        <v>10.127827</v>
      </c>
      <c r="N2891" s="4" t="s">
        <v>2924</v>
      </c>
      <c r="O2891" s="4" t="s">
        <v>2935</v>
      </c>
      <c r="P2891" s="4" t="s">
        <v>2924</v>
      </c>
      <c r="Q2891" s="4" t="s">
        <v>2924</v>
      </c>
      <c r="R2891" s="4" t="s">
        <v>2935</v>
      </c>
      <c r="S2891" s="3" t="s">
        <v>7728</v>
      </c>
      <c r="T2891" s="4">
        <v>22.4</v>
      </c>
      <c r="U2891" s="4">
        <v>5545.8955999999998</v>
      </c>
      <c r="V2891" s="10">
        <v>5231.55944</v>
      </c>
      <c r="W2891" s="4" t="s">
        <v>2935</v>
      </c>
      <c r="X2891" s="4">
        <v>32.243000000000002</v>
      </c>
      <c r="Y2891" s="4">
        <v>13</v>
      </c>
      <c r="Z2891" s="4" t="s">
        <v>2924</v>
      </c>
      <c r="AA2891" s="10" t="s">
        <v>2924</v>
      </c>
      <c r="AB2891" s="10" t="s">
        <v>2924</v>
      </c>
      <c r="AC2891" s="4">
        <v>0.52806600000000004</v>
      </c>
      <c r="AD2891" s="4">
        <v>0.35911448045330002</v>
      </c>
      <c r="AE2891" s="4">
        <v>0.47769045101329999</v>
      </c>
      <c r="AF2891" s="4" t="s">
        <v>2924</v>
      </c>
      <c r="AG2891" s="4" t="s">
        <v>2924</v>
      </c>
      <c r="AH2891" s="4" t="s">
        <v>2924</v>
      </c>
      <c r="AI2891" s="4" t="s">
        <v>2924</v>
      </c>
      <c r="AJ2891" s="4" t="s">
        <v>2924</v>
      </c>
    </row>
    <row r="2892" spans="1:36" hidden="1" x14ac:dyDescent="0.3">
      <c r="A2892" s="1" t="s">
        <v>2886</v>
      </c>
      <c r="B2892" s="2">
        <v>108454118</v>
      </c>
      <c r="C2892" s="3" t="s">
        <v>2919</v>
      </c>
      <c r="D2892" s="4">
        <v>501.49244399999998</v>
      </c>
      <c r="E2892" s="3" t="s">
        <v>2920</v>
      </c>
      <c r="F2892" s="3" t="s">
        <v>2921</v>
      </c>
      <c r="G2892" s="3" t="s">
        <v>2942</v>
      </c>
      <c r="H2892" s="3" t="s">
        <v>2942</v>
      </c>
      <c r="I2892" s="3" t="s">
        <v>2943</v>
      </c>
      <c r="J2892" s="4">
        <v>-33.884298000000001</v>
      </c>
      <c r="K2892" s="4">
        <v>-33.884298000000001</v>
      </c>
      <c r="L2892" s="4">
        <v>-53.271028000000001</v>
      </c>
      <c r="M2892" s="4">
        <v>-29.865576000000001</v>
      </c>
      <c r="N2892" s="4" t="s">
        <v>2935</v>
      </c>
      <c r="O2892" s="4" t="s">
        <v>2935</v>
      </c>
      <c r="P2892" s="4">
        <v>1.394862</v>
      </c>
      <c r="Q2892" s="4" t="s">
        <v>2924</v>
      </c>
      <c r="R2892" s="4" t="s">
        <v>2924</v>
      </c>
      <c r="S2892" s="3" t="s">
        <v>7729</v>
      </c>
      <c r="T2892" s="4">
        <v>12</v>
      </c>
      <c r="U2892" s="4">
        <v>501.49244399999998</v>
      </c>
      <c r="V2892" s="10">
        <v>115.077444</v>
      </c>
      <c r="W2892" s="4" t="s">
        <v>2935</v>
      </c>
      <c r="X2892" s="4">
        <v>26.250800000000002</v>
      </c>
      <c r="Y2892" s="4">
        <v>9.4499999999999993</v>
      </c>
      <c r="Z2892" s="4" t="s">
        <v>2924</v>
      </c>
      <c r="AA2892" s="10" t="s">
        <v>2924</v>
      </c>
      <c r="AB2892" s="10" t="s">
        <v>2924</v>
      </c>
      <c r="AC2892" s="4" t="s">
        <v>2935</v>
      </c>
      <c r="AD2892" s="4" t="s">
        <v>2935</v>
      </c>
      <c r="AE2892" s="4" t="s">
        <v>2935</v>
      </c>
      <c r="AF2892" s="4" t="s">
        <v>2924</v>
      </c>
      <c r="AG2892" s="4" t="s">
        <v>2924</v>
      </c>
      <c r="AH2892" s="4" t="s">
        <v>2924</v>
      </c>
      <c r="AI2892" s="4">
        <v>1.394862</v>
      </c>
      <c r="AJ2892" s="4">
        <v>1.394862</v>
      </c>
    </row>
    <row r="2893" spans="1:36" hidden="1" x14ac:dyDescent="0.3">
      <c r="A2893" s="1" t="s">
        <v>2887</v>
      </c>
      <c r="B2893" s="2">
        <v>28766501</v>
      </c>
      <c r="C2893" s="3" t="s">
        <v>2936</v>
      </c>
      <c r="D2893" s="4">
        <v>5314.0853671799996</v>
      </c>
      <c r="E2893" s="3" t="s">
        <v>2946</v>
      </c>
      <c r="F2893" s="3" t="s">
        <v>2947</v>
      </c>
      <c r="G2893" s="3" t="s">
        <v>2948</v>
      </c>
      <c r="H2893" s="3" t="s">
        <v>2990</v>
      </c>
      <c r="I2893" s="3" t="s">
        <v>2950</v>
      </c>
      <c r="J2893" s="4">
        <v>158.13148799999999</v>
      </c>
      <c r="K2893" s="4">
        <v>-5.4499370000000003</v>
      </c>
      <c r="L2893" s="4">
        <v>-15.227273</v>
      </c>
      <c r="M2893" s="4">
        <v>27.303754000000001</v>
      </c>
      <c r="N2893" s="4" t="s">
        <v>2924</v>
      </c>
      <c r="O2893" s="4">
        <v>49.733333000000002</v>
      </c>
      <c r="P2893" s="4">
        <v>10.864077999999999</v>
      </c>
      <c r="Q2893" s="4" t="s">
        <v>2924</v>
      </c>
      <c r="R2893" s="4">
        <v>40.199306</v>
      </c>
      <c r="S2893" s="3" t="s">
        <v>7730</v>
      </c>
      <c r="T2893" s="4">
        <v>22.38</v>
      </c>
      <c r="U2893" s="4">
        <v>5314.0853671799996</v>
      </c>
      <c r="V2893" s="10">
        <v>5101.5883670000003</v>
      </c>
      <c r="W2893" s="4" t="s">
        <v>2935</v>
      </c>
      <c r="X2893" s="4">
        <v>38.200000000000003</v>
      </c>
      <c r="Y2893" s="4">
        <v>7.65</v>
      </c>
      <c r="Z2893" s="4" t="s">
        <v>2924</v>
      </c>
      <c r="AA2893" s="10">
        <v>30.428280081499999</v>
      </c>
      <c r="AB2893" s="10">
        <v>38.185913185899999</v>
      </c>
      <c r="AC2893" s="4">
        <v>5.6596209999999996</v>
      </c>
      <c r="AD2893" s="4">
        <v>4.4068296400914004</v>
      </c>
      <c r="AE2893" s="4">
        <v>5.1741581076056002</v>
      </c>
      <c r="AF2893" s="4" t="s">
        <v>2924</v>
      </c>
      <c r="AG2893" s="4">
        <v>22.679733685011701</v>
      </c>
      <c r="AH2893" s="4">
        <v>27.065404285358401</v>
      </c>
      <c r="AI2893" s="4">
        <v>10.864077999999999</v>
      </c>
      <c r="AJ2893" s="4">
        <v>19.718062</v>
      </c>
    </row>
    <row r="2894" spans="1:36" hidden="1" x14ac:dyDescent="0.3">
      <c r="A2894" s="1" t="s">
        <v>2888</v>
      </c>
      <c r="B2894" s="2">
        <v>4810723</v>
      </c>
      <c r="C2894" s="3" t="s">
        <v>2919</v>
      </c>
      <c r="D2894" s="4">
        <v>511.60830822000003</v>
      </c>
      <c r="E2894" s="3" t="s">
        <v>2920</v>
      </c>
      <c r="F2894" s="3" t="s">
        <v>2921</v>
      </c>
      <c r="G2894" s="3" t="s">
        <v>3114</v>
      </c>
      <c r="H2894" s="3" t="s">
        <v>3114</v>
      </c>
      <c r="I2894" s="3" t="s">
        <v>3051</v>
      </c>
      <c r="J2894" s="4">
        <v>100.52301300000001</v>
      </c>
      <c r="K2894" s="4">
        <v>32.024793000000003</v>
      </c>
      <c r="L2894" s="4">
        <v>14.928058</v>
      </c>
      <c r="M2894" s="4">
        <v>11.194896</v>
      </c>
      <c r="N2894" s="4" t="s">
        <v>2924</v>
      </c>
      <c r="O2894" s="4" t="s">
        <v>2924</v>
      </c>
      <c r="P2894" s="4">
        <v>7.3112130000000004</v>
      </c>
      <c r="Q2894" s="4" t="s">
        <v>2924</v>
      </c>
      <c r="R2894" s="4">
        <v>22.247004</v>
      </c>
      <c r="S2894" s="3" t="s">
        <v>7731</v>
      </c>
      <c r="T2894" s="5" t="s">
        <v>7732</v>
      </c>
      <c r="U2894" s="4">
        <v>511.60830822000003</v>
      </c>
      <c r="V2894" s="10">
        <v>482.15930800000001</v>
      </c>
      <c r="W2894" s="4" t="s">
        <v>2935</v>
      </c>
      <c r="X2894" s="4">
        <v>9.64</v>
      </c>
      <c r="Y2894" s="5" t="s">
        <v>6517</v>
      </c>
      <c r="Z2894" s="4" t="s">
        <v>2924</v>
      </c>
      <c r="AA2894" s="10" t="s">
        <v>2924</v>
      </c>
      <c r="AB2894" s="10" t="s">
        <v>2924</v>
      </c>
      <c r="AC2894" s="4">
        <v>19.688811999999999</v>
      </c>
      <c r="AD2894" s="4">
        <v>5.6820818774372004</v>
      </c>
      <c r="AE2894" s="4">
        <v>23.676752544287201</v>
      </c>
      <c r="AF2894" s="4" t="s">
        <v>2924</v>
      </c>
      <c r="AG2894" s="4" t="s">
        <v>2924</v>
      </c>
      <c r="AH2894" s="4" t="s">
        <v>2924</v>
      </c>
      <c r="AI2894" s="4">
        <v>7.3112130000000004</v>
      </c>
      <c r="AJ2894" s="4" t="s">
        <v>2924</v>
      </c>
    </row>
    <row r="2895" spans="1:36" hidden="1" x14ac:dyDescent="0.3">
      <c r="A2895" s="1" t="s">
        <v>2889</v>
      </c>
      <c r="B2895" s="2">
        <v>4154619</v>
      </c>
      <c r="C2895" s="3" t="s">
        <v>2919</v>
      </c>
      <c r="D2895" s="4">
        <v>2489.25412736</v>
      </c>
      <c r="E2895" s="3" t="s">
        <v>3107</v>
      </c>
      <c r="F2895" s="3" t="s">
        <v>3108</v>
      </c>
      <c r="G2895" s="3" t="s">
        <v>3109</v>
      </c>
      <c r="H2895" s="3" t="s">
        <v>3109</v>
      </c>
      <c r="I2895" s="3" t="s">
        <v>3239</v>
      </c>
      <c r="J2895" s="4">
        <v>-11.165345</v>
      </c>
      <c r="K2895" s="4">
        <v>28.508385000000001</v>
      </c>
      <c r="L2895" s="4">
        <v>25.761175000000001</v>
      </c>
      <c r="M2895" s="4">
        <v>5.6987300000000003</v>
      </c>
      <c r="N2895" s="4">
        <v>42.325581</v>
      </c>
      <c r="O2895" s="4">
        <v>12.065465</v>
      </c>
      <c r="P2895" s="4">
        <v>1.4205220000000001</v>
      </c>
      <c r="Q2895" s="4">
        <v>6.7815349999999999</v>
      </c>
      <c r="R2895" s="4">
        <v>9.2085670000000004</v>
      </c>
      <c r="S2895" s="3" t="s">
        <v>7733</v>
      </c>
      <c r="T2895" s="4">
        <v>58.24</v>
      </c>
      <c r="U2895" s="4">
        <v>2489.25412736</v>
      </c>
      <c r="V2895" s="10">
        <v>2991.0841270000001</v>
      </c>
      <c r="W2895" s="4" t="s">
        <v>2935</v>
      </c>
      <c r="X2895" s="4">
        <v>70.900000000000006</v>
      </c>
      <c r="Y2895" s="4">
        <v>37.76</v>
      </c>
      <c r="Z2895" s="4">
        <v>42.325581</v>
      </c>
      <c r="AA2895" s="10">
        <v>8.1767893746000002</v>
      </c>
      <c r="AB2895" s="10">
        <v>8.7644318168000002</v>
      </c>
      <c r="AC2895" s="4">
        <v>2.1694170000000002</v>
      </c>
      <c r="AD2895" s="4">
        <v>2.0346335963316999</v>
      </c>
      <c r="AE2895" s="4">
        <v>2.1159001526383001</v>
      </c>
      <c r="AF2895" s="4">
        <v>6.7815349999999999</v>
      </c>
      <c r="AG2895" s="4">
        <v>5.6441161734384</v>
      </c>
      <c r="AH2895" s="4">
        <v>5.9165328419260996</v>
      </c>
      <c r="AI2895" s="4">
        <v>1.4205220000000001</v>
      </c>
      <c r="AJ2895" s="4" t="s">
        <v>2924</v>
      </c>
    </row>
    <row r="2896" spans="1:36" hidden="1" x14ac:dyDescent="0.3">
      <c r="A2896" s="1" t="s">
        <v>2890</v>
      </c>
      <c r="B2896" s="2">
        <v>4579430</v>
      </c>
      <c r="C2896" s="3" t="s">
        <v>2919</v>
      </c>
      <c r="D2896" s="4">
        <v>19384.833656750001</v>
      </c>
      <c r="E2896" s="3" t="s">
        <v>2977</v>
      </c>
      <c r="F2896" s="3" t="s">
        <v>3358</v>
      </c>
      <c r="G2896" s="3" t="s">
        <v>3358</v>
      </c>
      <c r="H2896" s="3" t="s">
        <v>3359</v>
      </c>
      <c r="I2896" s="3" t="s">
        <v>3308</v>
      </c>
      <c r="J2896" s="4">
        <v>109.192128</v>
      </c>
      <c r="K2896" s="4">
        <v>55.905056000000002</v>
      </c>
      <c r="L2896" s="4">
        <v>37.725878000000002</v>
      </c>
      <c r="M2896" s="4">
        <v>14.223102000000001</v>
      </c>
      <c r="N2896" s="4" t="s">
        <v>2924</v>
      </c>
      <c r="O2896" s="4">
        <v>84.420062999999999</v>
      </c>
      <c r="P2896" s="4">
        <v>4.0490149999999998</v>
      </c>
      <c r="Q2896" s="4" t="s">
        <v>2924</v>
      </c>
      <c r="R2896" s="4">
        <v>57.182361999999998</v>
      </c>
      <c r="S2896" s="3" t="s">
        <v>7734</v>
      </c>
      <c r="T2896" s="4">
        <v>80.790000000000006</v>
      </c>
      <c r="U2896" s="4">
        <v>19384.833656750001</v>
      </c>
      <c r="V2896" s="10">
        <v>18369.833655999999</v>
      </c>
      <c r="W2896" s="4" t="s">
        <v>2935</v>
      </c>
      <c r="X2896" s="4">
        <v>81.739999999999995</v>
      </c>
      <c r="Y2896" s="4">
        <v>38.06</v>
      </c>
      <c r="Z2896" s="4" t="s">
        <v>2924</v>
      </c>
      <c r="AA2896" s="10">
        <v>46.202676426799997</v>
      </c>
      <c r="AB2896" s="10">
        <v>58.917905821700003</v>
      </c>
      <c r="AC2896" s="4">
        <v>8.5203310000000005</v>
      </c>
      <c r="AD2896" s="4">
        <v>7.4820507179289999</v>
      </c>
      <c r="AE2896" s="4">
        <v>8.2730228436891995</v>
      </c>
      <c r="AF2896" s="4" t="s">
        <v>2924</v>
      </c>
      <c r="AG2896" s="4">
        <v>30.088408071300801</v>
      </c>
      <c r="AH2896" s="4">
        <v>37.530964922082099</v>
      </c>
      <c r="AI2896" s="4">
        <v>4.0490149999999998</v>
      </c>
      <c r="AJ2896" s="4">
        <v>11.58778</v>
      </c>
    </row>
    <row r="2897" spans="1:36" hidden="1" x14ac:dyDescent="0.3">
      <c r="A2897" s="1" t="s">
        <v>2891</v>
      </c>
      <c r="B2897" s="2">
        <v>6358692</v>
      </c>
      <c r="C2897" s="3" t="s">
        <v>2936</v>
      </c>
      <c r="D2897" s="4">
        <v>2862.0414243999999</v>
      </c>
      <c r="E2897" s="3" t="s">
        <v>2937</v>
      </c>
      <c r="F2897" s="3" t="s">
        <v>3060</v>
      </c>
      <c r="G2897" s="3" t="s">
        <v>3340</v>
      </c>
      <c r="H2897" s="3" t="s">
        <v>3340</v>
      </c>
      <c r="I2897" s="3" t="s">
        <v>3577</v>
      </c>
      <c r="J2897" s="4">
        <v>244.63768099999999</v>
      </c>
      <c r="K2897" s="4">
        <v>12.011305</v>
      </c>
      <c r="L2897" s="4">
        <v>-2.3007399999999998</v>
      </c>
      <c r="M2897" s="4">
        <v>-8.8888890000000007</v>
      </c>
      <c r="N2897" s="4" t="s">
        <v>2924</v>
      </c>
      <c r="O2897" s="4">
        <v>1.962208</v>
      </c>
      <c r="P2897" s="4">
        <v>0.99062700000000004</v>
      </c>
      <c r="Q2897" s="4">
        <v>4.1296840000000001</v>
      </c>
      <c r="R2897" s="4">
        <v>5.017862</v>
      </c>
      <c r="S2897" s="3" t="s">
        <v>7735</v>
      </c>
      <c r="T2897" s="4">
        <v>23.78</v>
      </c>
      <c r="U2897" s="4">
        <v>2862.0414243999999</v>
      </c>
      <c r="V2897" s="10">
        <v>6395.6414240000004</v>
      </c>
      <c r="W2897" s="4">
        <v>4.8780487804878003</v>
      </c>
      <c r="X2897" s="4">
        <v>30.15</v>
      </c>
      <c r="Y2897" s="4">
        <v>6.39</v>
      </c>
      <c r="Z2897" s="4" t="s">
        <v>2924</v>
      </c>
      <c r="AA2897" s="10">
        <v>6.4178339135</v>
      </c>
      <c r="AB2897" s="10">
        <v>1.4476096785999999</v>
      </c>
      <c r="AC2897" s="4">
        <v>1.0707770000000001</v>
      </c>
      <c r="AD2897" s="4">
        <v>0.90750760502369998</v>
      </c>
      <c r="AE2897" s="4">
        <v>0.77531084313169996</v>
      </c>
      <c r="AF2897" s="4">
        <v>4.1296840000000001</v>
      </c>
      <c r="AG2897" s="4">
        <v>3.1395107360744001</v>
      </c>
      <c r="AH2897" s="4">
        <v>1.9243780483288999</v>
      </c>
      <c r="AI2897" s="4">
        <v>0.99062700000000004</v>
      </c>
      <c r="AJ2897" s="4">
        <v>1.028235</v>
      </c>
    </row>
    <row r="2898" spans="1:36" hidden="1" x14ac:dyDescent="0.3">
      <c r="A2898" s="1" t="s">
        <v>2892</v>
      </c>
      <c r="B2898" s="2">
        <v>4812735</v>
      </c>
      <c r="C2898" s="3" t="s">
        <v>2936</v>
      </c>
      <c r="D2898" s="4">
        <v>21938.39645448</v>
      </c>
      <c r="E2898" s="3" t="s">
        <v>2920</v>
      </c>
      <c r="F2898" s="3" t="s">
        <v>2961</v>
      </c>
      <c r="G2898" s="3" t="s">
        <v>2962</v>
      </c>
      <c r="H2898" s="3" t="s">
        <v>2963</v>
      </c>
      <c r="I2898" s="3" t="s">
        <v>3111</v>
      </c>
      <c r="J2898" s="4">
        <v>-2.829939</v>
      </c>
      <c r="K2898" s="4">
        <v>-2.8213720000000002</v>
      </c>
      <c r="L2898" s="4">
        <v>5.7164780000000004</v>
      </c>
      <c r="M2898" s="4">
        <v>-2.0614889999999999</v>
      </c>
      <c r="N2898" s="4">
        <v>20.966331</v>
      </c>
      <c r="O2898" s="4">
        <v>22.815152000000001</v>
      </c>
      <c r="P2898" s="4">
        <v>1.777828</v>
      </c>
      <c r="Q2898" s="4">
        <v>10.705207</v>
      </c>
      <c r="R2898" s="4">
        <v>20.750152</v>
      </c>
      <c r="S2898" s="3" t="s">
        <v>7736</v>
      </c>
      <c r="T2898" s="4">
        <v>110.22</v>
      </c>
      <c r="U2898" s="4">
        <v>21938.39645448</v>
      </c>
      <c r="V2898" s="10">
        <v>28016.596453999999</v>
      </c>
      <c r="W2898" s="4">
        <v>0.87098530212302705</v>
      </c>
      <c r="X2898" s="5" t="s">
        <v>7737</v>
      </c>
      <c r="Y2898" s="4">
        <v>101.47</v>
      </c>
      <c r="Z2898" s="4">
        <v>20.966331</v>
      </c>
      <c r="AA2898" s="10">
        <v>13.030833254499999</v>
      </c>
      <c r="AB2898" s="10">
        <v>13.8111474078</v>
      </c>
      <c r="AC2898" s="4">
        <v>3.6885780000000001</v>
      </c>
      <c r="AD2898" s="4">
        <v>3.535023137594</v>
      </c>
      <c r="AE2898" s="4">
        <v>3.6531783708123</v>
      </c>
      <c r="AF2898" s="4">
        <v>10.705207</v>
      </c>
      <c r="AG2898" s="4">
        <v>10.3531815174959</v>
      </c>
      <c r="AH2898" s="4">
        <v>10.7135953249766</v>
      </c>
      <c r="AI2898" s="4">
        <v>1.777828</v>
      </c>
      <c r="AJ2898" s="4" t="s">
        <v>2924</v>
      </c>
    </row>
    <row r="2899" spans="1:36" hidden="1" x14ac:dyDescent="0.3">
      <c r="A2899" s="1" t="s">
        <v>2893</v>
      </c>
      <c r="B2899" s="2">
        <v>100501</v>
      </c>
      <c r="C2899" s="3" t="s">
        <v>2919</v>
      </c>
      <c r="D2899" s="4">
        <v>8948.3455864400003</v>
      </c>
      <c r="E2899" s="3" t="s">
        <v>2930</v>
      </c>
      <c r="F2899" s="3" t="s">
        <v>2931</v>
      </c>
      <c r="G2899" s="3" t="s">
        <v>2931</v>
      </c>
      <c r="H2899" s="3" t="s">
        <v>2932</v>
      </c>
      <c r="I2899" s="3" t="s">
        <v>2933</v>
      </c>
      <c r="J2899" s="4">
        <v>76.360990000000001</v>
      </c>
      <c r="K2899" s="4">
        <v>27.055368999999999</v>
      </c>
      <c r="L2899" s="4">
        <v>15.368501</v>
      </c>
      <c r="M2899" s="4">
        <v>1.798017</v>
      </c>
      <c r="N2899" s="4">
        <v>13.799544419134399</v>
      </c>
      <c r="O2899" s="4">
        <v>30.987212</v>
      </c>
      <c r="P2899" s="4">
        <v>1.5050559999999999</v>
      </c>
      <c r="Q2899" s="4" t="s">
        <v>2935</v>
      </c>
      <c r="R2899" s="4" t="s">
        <v>2935</v>
      </c>
      <c r="S2899" s="3" t="s">
        <v>7738</v>
      </c>
      <c r="T2899" s="4">
        <v>60.58</v>
      </c>
      <c r="U2899" s="4">
        <v>8948.3455864400003</v>
      </c>
      <c r="V2899" s="10" t="s">
        <v>2935</v>
      </c>
      <c r="W2899" s="4">
        <v>2.8392208649719399</v>
      </c>
      <c r="X2899" s="4">
        <v>61.8</v>
      </c>
      <c r="Y2899" s="4">
        <v>33.659999999999997</v>
      </c>
      <c r="Z2899" s="4">
        <v>13.815279</v>
      </c>
      <c r="AA2899" s="10">
        <v>12.588575109600001</v>
      </c>
      <c r="AB2899" s="10">
        <v>12.455998947199999</v>
      </c>
      <c r="AC2899" s="4" t="s">
        <v>2935</v>
      </c>
      <c r="AD2899" s="4" t="s">
        <v>2935</v>
      </c>
      <c r="AE2899" s="4" t="s">
        <v>2935</v>
      </c>
      <c r="AF2899" s="4" t="s">
        <v>2935</v>
      </c>
      <c r="AG2899" s="4" t="s">
        <v>2935</v>
      </c>
      <c r="AH2899" s="4" t="s">
        <v>2935</v>
      </c>
      <c r="AI2899" s="4">
        <v>1.5050559999999999</v>
      </c>
      <c r="AJ2899" s="4">
        <v>1.829051</v>
      </c>
    </row>
    <row r="2900" spans="1:36" hidden="1" x14ac:dyDescent="0.3">
      <c r="A2900" s="1" t="s">
        <v>2894</v>
      </c>
      <c r="B2900" s="2">
        <v>5283181</v>
      </c>
      <c r="C2900" s="3" t="s">
        <v>2936</v>
      </c>
      <c r="D2900" s="4">
        <v>888.10994375999996</v>
      </c>
      <c r="E2900" s="3" t="s">
        <v>3107</v>
      </c>
      <c r="F2900" s="3" t="s">
        <v>3108</v>
      </c>
      <c r="G2900" s="3" t="s">
        <v>3109</v>
      </c>
      <c r="H2900" s="3" t="s">
        <v>3109</v>
      </c>
      <c r="I2900" s="3" t="s">
        <v>3222</v>
      </c>
      <c r="J2900" s="4">
        <v>-28.984375</v>
      </c>
      <c r="K2900" s="4">
        <v>0.88790199999999997</v>
      </c>
      <c r="L2900" s="4">
        <v>-4.7169809999999996</v>
      </c>
      <c r="M2900" s="4">
        <v>-0.21953900000000001</v>
      </c>
      <c r="N2900" s="4" t="s">
        <v>2924</v>
      </c>
      <c r="O2900" s="4">
        <v>15.565068</v>
      </c>
      <c r="P2900" s="4">
        <v>65.395683000000005</v>
      </c>
      <c r="Q2900" s="4">
        <v>27.308475999999999</v>
      </c>
      <c r="R2900" s="4">
        <v>11.919326</v>
      </c>
      <c r="S2900" s="3" t="s">
        <v>7739</v>
      </c>
      <c r="T2900" s="5" t="s">
        <v>7740</v>
      </c>
      <c r="U2900" s="4">
        <v>888.10994375999996</v>
      </c>
      <c r="V2900" s="10">
        <v>944.33394299999998</v>
      </c>
      <c r="W2900" s="4" t="s">
        <v>2935</v>
      </c>
      <c r="X2900" s="4">
        <v>15.35</v>
      </c>
      <c r="Y2900" s="5" t="s">
        <v>5999</v>
      </c>
      <c r="Z2900" s="4" t="s">
        <v>2924</v>
      </c>
      <c r="AA2900" s="10" t="s">
        <v>2924</v>
      </c>
      <c r="AB2900" s="10" t="s">
        <v>2924</v>
      </c>
      <c r="AC2900" s="4">
        <v>1.8928210000000001</v>
      </c>
      <c r="AD2900" s="4">
        <v>2.0822152028658998</v>
      </c>
      <c r="AE2900" s="4">
        <v>2.0063124291718002</v>
      </c>
      <c r="AF2900" s="4">
        <v>27.308475999999999</v>
      </c>
      <c r="AG2900" s="4">
        <v>17.002251335483098</v>
      </c>
      <c r="AH2900" s="4">
        <v>12.8629125828762</v>
      </c>
      <c r="AI2900" s="4">
        <v>65.395683000000005</v>
      </c>
      <c r="AJ2900" s="4" t="s">
        <v>2924</v>
      </c>
    </row>
    <row r="2901" spans="1:36" hidden="1" x14ac:dyDescent="0.3">
      <c r="A2901" s="1" t="s">
        <v>2895</v>
      </c>
      <c r="B2901" s="2">
        <v>4810470</v>
      </c>
      <c r="C2901" s="3" t="s">
        <v>2936</v>
      </c>
      <c r="D2901" s="4">
        <v>79838.160346560006</v>
      </c>
      <c r="E2901" s="3" t="s">
        <v>2920</v>
      </c>
      <c r="F2901" s="3" t="s">
        <v>2921</v>
      </c>
      <c r="G2901" s="3" t="s">
        <v>3114</v>
      </c>
      <c r="H2901" s="3" t="s">
        <v>3114</v>
      </c>
      <c r="I2901" s="3" t="s">
        <v>3051</v>
      </c>
      <c r="J2901" s="4">
        <v>-1.8034520000000001</v>
      </c>
      <c r="K2901" s="4">
        <v>-2.859966</v>
      </c>
      <c r="L2901" s="4">
        <v>-6.6223419999999997</v>
      </c>
      <c r="M2901" s="4">
        <v>1.039169</v>
      </c>
      <c r="N2901" s="4">
        <v>33.275668000000003</v>
      </c>
      <c r="O2901" s="4">
        <v>34.986161000000003</v>
      </c>
      <c r="P2901" s="4">
        <v>15.267018</v>
      </c>
      <c r="Q2901" s="4">
        <v>21.994600999999999</v>
      </c>
      <c r="R2901" s="4">
        <v>42.073548000000002</v>
      </c>
      <c r="S2901" s="3" t="s">
        <v>7741</v>
      </c>
      <c r="T2901" s="4">
        <v>176.96</v>
      </c>
      <c r="U2901" s="4">
        <v>79838.160346560006</v>
      </c>
      <c r="V2901" s="10">
        <v>84899.160346000004</v>
      </c>
      <c r="W2901" s="4">
        <v>0.97649186256781195</v>
      </c>
      <c r="X2901" s="4">
        <v>201.92</v>
      </c>
      <c r="Y2901" s="5" t="s">
        <v>7742</v>
      </c>
      <c r="Z2901" s="4">
        <v>33.275668000000003</v>
      </c>
      <c r="AA2901" s="10">
        <v>28.745938921299999</v>
      </c>
      <c r="AB2901" s="10">
        <v>30.147997090099999</v>
      </c>
      <c r="AC2901" s="4">
        <v>9.2765690000000003</v>
      </c>
      <c r="AD2901" s="4">
        <v>8.9107904910743994</v>
      </c>
      <c r="AE2901" s="4">
        <v>9.1664521990033005</v>
      </c>
      <c r="AF2901" s="4">
        <v>21.994600999999999</v>
      </c>
      <c r="AG2901" s="4">
        <v>20.129885361895798</v>
      </c>
      <c r="AH2901" s="4">
        <v>21.298788574137099</v>
      </c>
      <c r="AI2901" s="4">
        <v>15.267018</v>
      </c>
      <c r="AJ2901" s="4">
        <v>61.274237999999997</v>
      </c>
    </row>
    <row r="2902" spans="1:36" hidden="1" x14ac:dyDescent="0.3">
      <c r="A2902" s="1" t="s">
        <v>2896</v>
      </c>
      <c r="B2902" s="2">
        <v>5248785</v>
      </c>
      <c r="C2902" s="3" t="s">
        <v>2919</v>
      </c>
      <c r="D2902" s="4">
        <v>26432.937784199999</v>
      </c>
      <c r="E2902" s="3" t="s">
        <v>2946</v>
      </c>
      <c r="F2902" s="3" t="s">
        <v>2947</v>
      </c>
      <c r="G2902" s="3" t="s">
        <v>2948</v>
      </c>
      <c r="H2902" s="3" t="s">
        <v>2990</v>
      </c>
      <c r="I2902" s="3" t="s">
        <v>3068</v>
      </c>
      <c r="J2902" s="4">
        <v>33.085386999999997</v>
      </c>
      <c r="K2902" s="4">
        <v>26.219871000000001</v>
      </c>
      <c r="L2902" s="4">
        <v>18.914428000000001</v>
      </c>
      <c r="M2902" s="4">
        <v>5.841755</v>
      </c>
      <c r="N2902" s="4">
        <v>30.737293999999999</v>
      </c>
      <c r="O2902" s="4">
        <v>15.300196</v>
      </c>
      <c r="P2902" s="4">
        <v>3.1026009999999999</v>
      </c>
      <c r="Q2902" s="4">
        <v>21.705013999999998</v>
      </c>
      <c r="R2902" s="4">
        <v>10.080551</v>
      </c>
      <c r="S2902" s="3" t="s">
        <v>7743</v>
      </c>
      <c r="T2902" s="4">
        <v>85.88</v>
      </c>
      <c r="U2902" s="4">
        <v>26432.937784199999</v>
      </c>
      <c r="V2902" s="10">
        <v>18976.932784000001</v>
      </c>
      <c r="W2902" s="4" t="s">
        <v>2935</v>
      </c>
      <c r="X2902" s="4">
        <v>87.145099999999999</v>
      </c>
      <c r="Y2902" s="4">
        <v>55.06</v>
      </c>
      <c r="Z2902" s="4">
        <v>30.737293999999999</v>
      </c>
      <c r="AA2902" s="10">
        <v>16.4760954646</v>
      </c>
      <c r="AB2902" s="10">
        <v>16.0550072815</v>
      </c>
      <c r="AC2902" s="4">
        <v>4.137168</v>
      </c>
      <c r="AD2902" s="4">
        <v>4.0375460526448999</v>
      </c>
      <c r="AE2902" s="4">
        <v>4.0894253066967998</v>
      </c>
      <c r="AF2902" s="4">
        <v>21.705013999999998</v>
      </c>
      <c r="AG2902" s="4">
        <v>9.9293670266409002</v>
      </c>
      <c r="AH2902" s="4">
        <v>9.9730605454157999</v>
      </c>
      <c r="AI2902" s="4">
        <v>3.1026009999999999</v>
      </c>
      <c r="AJ2902" s="4">
        <v>3.2444280000000001</v>
      </c>
    </row>
    <row r="2903" spans="1:36" hidden="1" x14ac:dyDescent="0.3">
      <c r="A2903" s="1" t="s">
        <v>2897</v>
      </c>
      <c r="B2903" s="2">
        <v>19912563</v>
      </c>
      <c r="C2903" s="3" t="s">
        <v>2919</v>
      </c>
      <c r="D2903" s="4">
        <v>3650.0098656499999</v>
      </c>
      <c r="E2903" s="3" t="s">
        <v>3107</v>
      </c>
      <c r="F2903" s="3" t="s">
        <v>3108</v>
      </c>
      <c r="G2903" s="3" t="s">
        <v>3109</v>
      </c>
      <c r="H2903" s="3" t="s">
        <v>3109</v>
      </c>
      <c r="I2903" s="3" t="s">
        <v>3222</v>
      </c>
      <c r="J2903" s="4">
        <v>-24.982357</v>
      </c>
      <c r="K2903" s="4">
        <v>11.777077</v>
      </c>
      <c r="L2903" s="4">
        <v>1.3346039999999999</v>
      </c>
      <c r="M2903" s="4">
        <v>3.9100679999999999</v>
      </c>
      <c r="N2903" s="4" t="s">
        <v>2924</v>
      </c>
      <c r="O2903" s="4">
        <v>11.707048</v>
      </c>
      <c r="P2903" s="4">
        <v>2.1849949999999998</v>
      </c>
      <c r="Q2903" s="4">
        <v>17.473794999999999</v>
      </c>
      <c r="R2903" s="4">
        <v>10.693673</v>
      </c>
      <c r="S2903" s="3" t="s">
        <v>7744</v>
      </c>
      <c r="T2903" s="4">
        <v>10.63</v>
      </c>
      <c r="U2903" s="4">
        <v>3650.0098656499999</v>
      </c>
      <c r="V2903" s="10">
        <v>4861.2098649999998</v>
      </c>
      <c r="W2903" s="4" t="s">
        <v>2935</v>
      </c>
      <c r="X2903" s="4">
        <v>19.39</v>
      </c>
      <c r="Y2903" s="4">
        <v>7.65</v>
      </c>
      <c r="Z2903" s="4" t="s">
        <v>2924</v>
      </c>
      <c r="AA2903" s="10">
        <v>11.5757377763</v>
      </c>
      <c r="AB2903" s="10">
        <v>11.4510395346</v>
      </c>
      <c r="AC2903" s="4">
        <v>3.9793790000000002</v>
      </c>
      <c r="AD2903" s="4">
        <v>4.1120558012588004</v>
      </c>
      <c r="AE2903" s="4">
        <v>4.0418713012987002</v>
      </c>
      <c r="AF2903" s="4">
        <v>17.473794999999999</v>
      </c>
      <c r="AG2903" s="4">
        <v>10.4988654220617</v>
      </c>
      <c r="AH2903" s="4">
        <v>10.791477442878801</v>
      </c>
      <c r="AI2903" s="4">
        <v>2.1849949999999998</v>
      </c>
      <c r="AJ2903" s="4" t="s">
        <v>2924</v>
      </c>
    </row>
    <row r="2904" spans="1:36" hidden="1" x14ac:dyDescent="0.3">
      <c r="A2904" s="1" t="s">
        <v>2898</v>
      </c>
      <c r="B2904" s="2">
        <v>5174695</v>
      </c>
      <c r="C2904" s="3" t="s">
        <v>2919</v>
      </c>
      <c r="D2904" s="4">
        <v>32169.291454800001</v>
      </c>
      <c r="E2904" s="3" t="s">
        <v>2946</v>
      </c>
      <c r="F2904" s="3" t="s">
        <v>2947</v>
      </c>
      <c r="G2904" s="3" t="s">
        <v>2948</v>
      </c>
      <c r="H2904" s="3" t="s">
        <v>2949</v>
      </c>
      <c r="I2904" s="3" t="s">
        <v>2950</v>
      </c>
      <c r="J2904" s="4">
        <v>9.2547519999999999</v>
      </c>
      <c r="K2904" s="4">
        <v>6.6639699999999999</v>
      </c>
      <c r="L2904" s="4">
        <v>13.321873999999999</v>
      </c>
      <c r="M2904" s="4">
        <v>4.7103789999999996</v>
      </c>
      <c r="N2904" s="4" t="s">
        <v>2924</v>
      </c>
      <c r="O2904" s="4">
        <v>53.953963999999999</v>
      </c>
      <c r="P2904" s="4">
        <v>25.249551</v>
      </c>
      <c r="Q2904" s="4" t="s">
        <v>2924</v>
      </c>
      <c r="R2904" s="4">
        <v>44.799506000000001</v>
      </c>
      <c r="S2904" s="3" t="s">
        <v>7745</v>
      </c>
      <c r="T2904" s="4">
        <v>210.96</v>
      </c>
      <c r="U2904" s="4">
        <v>32169.291454800001</v>
      </c>
      <c r="V2904" s="10">
        <v>31001.431454000001</v>
      </c>
      <c r="W2904" s="4" t="s">
        <v>2935</v>
      </c>
      <c r="X2904" s="4">
        <v>259.61</v>
      </c>
      <c r="Y2904" s="4">
        <v>153.44999999999999</v>
      </c>
      <c r="Z2904" s="4" t="s">
        <v>2924</v>
      </c>
      <c r="AA2904" s="10">
        <v>73.5613586674</v>
      </c>
      <c r="AB2904" s="10">
        <v>73.5613586674</v>
      </c>
      <c r="AC2904" s="4">
        <v>14.301064</v>
      </c>
      <c r="AD2904" s="4">
        <v>11.8664379604398</v>
      </c>
      <c r="AE2904" s="4">
        <v>11.8664379604398</v>
      </c>
      <c r="AF2904" s="4" t="s">
        <v>2924</v>
      </c>
      <c r="AG2904" s="4">
        <v>49.087786703970799</v>
      </c>
      <c r="AH2904" s="4">
        <v>49.087786703970799</v>
      </c>
      <c r="AI2904" s="4">
        <v>25.249551</v>
      </c>
      <c r="AJ2904" s="4">
        <v>41.050787999999997</v>
      </c>
    </row>
    <row r="2905" spans="1:36" hidden="1" x14ac:dyDescent="0.3">
      <c r="A2905" s="1" t="s">
        <v>2899</v>
      </c>
      <c r="B2905" s="2">
        <v>4995227</v>
      </c>
      <c r="C2905" s="3" t="s">
        <v>2936</v>
      </c>
      <c r="D2905" s="4">
        <v>15503.8311536</v>
      </c>
      <c r="E2905" s="3" t="s">
        <v>2937</v>
      </c>
      <c r="F2905" s="3" t="s">
        <v>3060</v>
      </c>
      <c r="G2905" s="3" t="s">
        <v>3061</v>
      </c>
      <c r="H2905" s="3" t="s">
        <v>3061</v>
      </c>
      <c r="I2905" s="3" t="s">
        <v>3269</v>
      </c>
      <c r="J2905" s="4">
        <v>-13.620072</v>
      </c>
      <c r="K2905" s="4">
        <v>-8.1029549999999997</v>
      </c>
      <c r="L2905" s="4">
        <v>-23.400874000000002</v>
      </c>
      <c r="M2905" s="4">
        <v>-8.4954909999999995</v>
      </c>
      <c r="N2905" s="4">
        <v>12.926741</v>
      </c>
      <c r="O2905" s="4">
        <v>18.538665000000002</v>
      </c>
      <c r="P2905" s="4">
        <v>1.794842</v>
      </c>
      <c r="Q2905" s="4">
        <v>7.2517019999999999</v>
      </c>
      <c r="R2905" s="4">
        <v>17.749877000000001</v>
      </c>
      <c r="S2905" s="3" t="s">
        <v>7746</v>
      </c>
      <c r="T2905" s="4">
        <v>19.28</v>
      </c>
      <c r="U2905" s="4">
        <v>15503.8311536</v>
      </c>
      <c r="V2905" s="10">
        <v>14919.895302999999</v>
      </c>
      <c r="W2905" s="4">
        <v>3.4232365145228201</v>
      </c>
      <c r="X2905" s="4">
        <v>27.5</v>
      </c>
      <c r="Y2905" s="4">
        <v>15.895</v>
      </c>
      <c r="Z2905" s="4">
        <v>12.926741</v>
      </c>
      <c r="AA2905" s="10">
        <v>11.219169082203299</v>
      </c>
      <c r="AB2905" s="10">
        <v>11.3617741162104</v>
      </c>
      <c r="AC2905" s="4">
        <v>2.4929600000000001</v>
      </c>
      <c r="AD2905" s="4">
        <v>2.3464162412546998</v>
      </c>
      <c r="AE2905" s="4">
        <v>2.5181416082863</v>
      </c>
      <c r="AF2905" s="4">
        <v>7.2517019999999999</v>
      </c>
      <c r="AG2905" s="4">
        <v>6.6266355015632996</v>
      </c>
      <c r="AH2905" s="4">
        <v>7.192840657454</v>
      </c>
      <c r="AI2905" s="4">
        <v>1.794842</v>
      </c>
      <c r="AJ2905" s="4">
        <v>2.1649069999999999</v>
      </c>
    </row>
    <row r="2906" spans="1:36" hidden="1" x14ac:dyDescent="0.3">
      <c r="A2906" s="1" t="s">
        <v>2900</v>
      </c>
      <c r="B2906" s="2">
        <v>5144414</v>
      </c>
      <c r="C2906" s="3" t="s">
        <v>2936</v>
      </c>
      <c r="D2906" s="4">
        <v>1527.88060068</v>
      </c>
      <c r="E2906" s="3" t="s">
        <v>2946</v>
      </c>
      <c r="F2906" s="3" t="s">
        <v>2947</v>
      </c>
      <c r="G2906" s="3" t="s">
        <v>2948</v>
      </c>
      <c r="H2906" s="3" t="s">
        <v>2949</v>
      </c>
      <c r="I2906" s="3" t="s">
        <v>2950</v>
      </c>
      <c r="J2906" s="4">
        <v>20.193470000000001</v>
      </c>
      <c r="K2906" s="4">
        <v>17.078916</v>
      </c>
      <c r="L2906" s="4">
        <v>0.60728700000000002</v>
      </c>
      <c r="M2906" s="4">
        <v>0.40404000000000001</v>
      </c>
      <c r="N2906" s="4" t="s">
        <v>2924</v>
      </c>
      <c r="O2906" s="4" t="s">
        <v>2924</v>
      </c>
      <c r="P2906" s="4">
        <v>7.8391169999999999</v>
      </c>
      <c r="Q2906" s="4" t="s">
        <v>2924</v>
      </c>
      <c r="R2906" s="4">
        <v>46.501890000000003</v>
      </c>
      <c r="S2906" s="3" t="s">
        <v>7747</v>
      </c>
      <c r="T2906" s="4">
        <v>9.94</v>
      </c>
      <c r="U2906" s="4">
        <v>1527.88060068</v>
      </c>
      <c r="V2906" s="10">
        <v>1389.7206000000001</v>
      </c>
      <c r="W2906" s="4" t="s">
        <v>2935</v>
      </c>
      <c r="X2906" s="4">
        <v>10.85</v>
      </c>
      <c r="Y2906" s="5" t="s">
        <v>5231</v>
      </c>
      <c r="Z2906" s="4" t="s">
        <v>2924</v>
      </c>
      <c r="AA2906" s="10">
        <v>18.933333333299998</v>
      </c>
      <c r="AB2906" s="10">
        <v>17.6711111111</v>
      </c>
      <c r="AC2906" s="4">
        <v>3.118182</v>
      </c>
      <c r="AD2906" s="4">
        <v>2.9205517463996999</v>
      </c>
      <c r="AE2906" s="4">
        <v>3.0262540029711</v>
      </c>
      <c r="AF2906" s="4" t="s">
        <v>2924</v>
      </c>
      <c r="AG2906" s="4">
        <v>12.9933860652979</v>
      </c>
      <c r="AH2906" s="4">
        <v>13.4747719009066</v>
      </c>
      <c r="AI2906" s="4">
        <v>7.8391169999999999</v>
      </c>
      <c r="AJ2906" s="4">
        <v>14.947368000000001</v>
      </c>
    </row>
    <row r="2907" spans="1:36" hidden="1" x14ac:dyDescent="0.3">
      <c r="A2907" s="1" t="s">
        <v>2901</v>
      </c>
      <c r="B2907" s="2">
        <v>4992124</v>
      </c>
      <c r="C2907" s="3" t="s">
        <v>2936</v>
      </c>
      <c r="D2907" s="4">
        <v>6776.6757075599999</v>
      </c>
      <c r="E2907" s="3" t="s">
        <v>2937</v>
      </c>
      <c r="F2907" s="3" t="s">
        <v>2938</v>
      </c>
      <c r="G2907" s="3" t="s">
        <v>2944</v>
      </c>
      <c r="H2907" s="3" t="s">
        <v>2944</v>
      </c>
      <c r="I2907" s="3" t="s">
        <v>3721</v>
      </c>
      <c r="J2907" s="4">
        <v>32.218542999999997</v>
      </c>
      <c r="K2907" s="4">
        <v>26.761904999999999</v>
      </c>
      <c r="L2907" s="4">
        <v>9.3672970000000007</v>
      </c>
      <c r="M2907" s="4">
        <v>2.6214339999999998</v>
      </c>
      <c r="N2907" s="4">
        <v>51.258023000000001</v>
      </c>
      <c r="O2907" s="4">
        <v>25.481812000000001</v>
      </c>
      <c r="P2907" s="4">
        <v>4.2747029999999997</v>
      </c>
      <c r="Q2907" s="4">
        <v>19.765013</v>
      </c>
      <c r="R2907" s="4">
        <v>24.012356</v>
      </c>
      <c r="S2907" s="3" t="s">
        <v>7748</v>
      </c>
      <c r="T2907" s="4">
        <v>39.93</v>
      </c>
      <c r="U2907" s="4">
        <v>6776.6757075599999</v>
      </c>
      <c r="V2907" s="10">
        <v>7143.075707</v>
      </c>
      <c r="W2907" s="4">
        <v>0.90157776108189303</v>
      </c>
      <c r="X2907" s="4">
        <v>40.64</v>
      </c>
      <c r="Y2907" s="4">
        <v>27.55</v>
      </c>
      <c r="Z2907" s="4">
        <v>50.736975999999999</v>
      </c>
      <c r="AA2907" s="10">
        <v>30.1449494186</v>
      </c>
      <c r="AB2907" s="10">
        <v>32.2502483584</v>
      </c>
      <c r="AC2907" s="4">
        <v>4.6007189999999998</v>
      </c>
      <c r="AD2907" s="4">
        <v>4.4520914149342001</v>
      </c>
      <c r="AE2907" s="4">
        <v>4.5713860358916003</v>
      </c>
      <c r="AF2907" s="4">
        <v>19.765013</v>
      </c>
      <c r="AG2907" s="4">
        <v>17.4332038291628</v>
      </c>
      <c r="AH2907" s="4">
        <v>18.356674623539899</v>
      </c>
      <c r="AI2907" s="4">
        <v>4.2747029999999997</v>
      </c>
      <c r="AJ2907" s="4" t="s">
        <v>2924</v>
      </c>
    </row>
    <row r="2908" spans="1:36" hidden="1" x14ac:dyDescent="0.3">
      <c r="A2908" s="1" t="s">
        <v>2902</v>
      </c>
      <c r="B2908" s="2">
        <v>5148240</v>
      </c>
      <c r="C2908" s="3" t="s">
        <v>2919</v>
      </c>
      <c r="D2908" s="4">
        <v>984.25984654000001</v>
      </c>
      <c r="E2908" s="3" t="s">
        <v>2920</v>
      </c>
      <c r="F2908" s="3" t="s">
        <v>2921</v>
      </c>
      <c r="G2908" s="3" t="s">
        <v>2942</v>
      </c>
      <c r="H2908" s="3" t="s">
        <v>2942</v>
      </c>
      <c r="I2908" s="3" t="s">
        <v>2943</v>
      </c>
      <c r="J2908" s="4">
        <v>75.552825999999996</v>
      </c>
      <c r="K2908" s="4">
        <v>28.046595</v>
      </c>
      <c r="L2908" s="4">
        <v>8.7519030000000004</v>
      </c>
      <c r="M2908" s="4">
        <v>-7.1474979999999997</v>
      </c>
      <c r="N2908" s="4" t="s">
        <v>2924</v>
      </c>
      <c r="O2908" s="4" t="s">
        <v>2924</v>
      </c>
      <c r="P2908" s="4">
        <v>2.7095180000000001</v>
      </c>
      <c r="Q2908" s="4" t="s">
        <v>2924</v>
      </c>
      <c r="R2908" s="4" t="s">
        <v>2924</v>
      </c>
      <c r="S2908" s="3" t="s">
        <v>7749</v>
      </c>
      <c r="T2908" s="4">
        <v>14.29</v>
      </c>
      <c r="U2908" s="4">
        <v>984.25984654000001</v>
      </c>
      <c r="V2908" s="10">
        <v>629.67084599999998</v>
      </c>
      <c r="W2908" s="4" t="s">
        <v>2935</v>
      </c>
      <c r="X2908" s="4">
        <v>17.7</v>
      </c>
      <c r="Y2908" s="4">
        <v>7.97</v>
      </c>
      <c r="Z2908" s="4" t="s">
        <v>2924</v>
      </c>
      <c r="AA2908" s="10" t="s">
        <v>2924</v>
      </c>
      <c r="AB2908" s="10" t="s">
        <v>2924</v>
      </c>
      <c r="AC2908" s="4">
        <v>10.123488</v>
      </c>
      <c r="AD2908" s="4">
        <v>6.7520679205627996</v>
      </c>
      <c r="AE2908" s="4">
        <v>6.8678535867681996</v>
      </c>
      <c r="AF2908" s="4" t="s">
        <v>2924</v>
      </c>
      <c r="AG2908" s="4" t="s">
        <v>2924</v>
      </c>
      <c r="AH2908" s="4" t="s">
        <v>2924</v>
      </c>
      <c r="AI2908" s="4">
        <v>2.7095180000000001</v>
      </c>
      <c r="AJ2908" s="4">
        <v>2.852865</v>
      </c>
    </row>
  </sheetData>
  <autoFilter ref="A5:AJ2908" xr:uid="{2F054A26-494D-468E-AA2E-22D7646332AA}">
    <filterColumn colId="7">
      <filters>
        <filter val="Research and Consulting Services"/>
      </filters>
    </filterColumn>
    <sortState xmlns:xlrd2="http://schemas.microsoft.com/office/spreadsheetml/2017/richdata2" ref="A122:AJ2844">
      <sortCondition ref="Q5:Q2908"/>
    </sortState>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Longhao Desktop</dc:creator>
  <cp:lastModifiedBy>Longhao Desktop</cp:lastModifiedBy>
  <dcterms:created xsi:type="dcterms:W3CDTF">2024-11-23T19:34:51Z</dcterms:created>
  <dcterms:modified xsi:type="dcterms:W3CDTF">2024-11-23T20:52:33Z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44787D4-0540-4523-9961-78E4036D8C6D}">
    <vt:lpwstr>{53D58946-5BE9-4AAC-94BC-51476B2A610E}</vt:lpwstr>
  </property>
</Properties>
</file>